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b194da8011d543d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F9B576E3-C41D-4EC1-B41F-15ECB96CAE04}" xr6:coauthVersionLast="47" xr6:coauthVersionMax="47" xr10:uidLastSave="{00000000-0000-0000-0000-000000000000}"/>
  <bookViews>
    <workbookView xWindow="-98" yWindow="-98" windowWidth="20715" windowHeight="13276" firstSheet="1" activeTab="6"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<sst xmlns="http://schemas.openxmlformats.org/spreadsheetml/2006/main" count="1847" uniqueCount="611">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</sst>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08">
    <xf numFmtId="0" fontId="0" fillId="0" borderId="0" xfId="0"/>
    <xf numFmtId="0" fontId="0" fillId="0" borderId="0" xfId="0"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3" fontId="0" fillId="0" borderId="0" xfId="0" applyNumberForma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Protection="1">
      <protection locked="0" hidden="1"/>
    </xf>
    <xf numFmtId="0" fontId="17" fillId="5" borderId="0" xfId="0" applyFont="1" applyFill="1" applyProtection="1">
      <protection hidden="1"/>
    </xf>
    <xf numFmtId="3" fontId="18" fillId="5" borderId="0" xfId="0" applyNumberFormat="1" applyFont="1" applyFill="1" applyAlignment="1" applyProtection="1">
      <alignment horizontal="center"/>
      <protection hidden="1"/>
    </xf>
    <xf numFmtId="0" fontId="17" fillId="6" borderId="0" xfId="0" applyFont="1" applyFill="1" applyProtection="1">
      <protection hidden="1"/>
    </xf>
    <xf numFmtId="3" fontId="18" fillId="6" borderId="0" xfId="0" applyNumberFormat="1" applyFont="1" applyFill="1" applyAlignment="1" applyProtection="1">
      <alignment horizontal="center"/>
      <protection hidden="1"/>
    </xf>
    <xf numFmtId="0" fontId="22" fillId="10" borderId="0" xfId="0" applyFont="1" applyFill="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Protection="1">
      <protection locked="0" hidden="1"/>
    </xf>
    <xf numFmtId="3" fontId="9" fillId="0" borderId="1" xfId="0" applyNumberFormat="1" applyFont="1" applyBorder="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Alignment="1">
      <alignment vertical="center"/>
    </xf>
    <xf numFmtId="0" fontId="31" fillId="13" borderId="0" xfId="0" applyFont="1" applyFill="1" applyAlignment="1">
      <alignment horizontal="center" vertical="center"/>
    </xf>
    <xf numFmtId="0" fontId="32" fillId="0" borderId="0" xfId="0" applyFont="1" applyAlignment="1">
      <alignment horizontal="right"/>
    </xf>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xf numFmtId="0" fontId="9" fillId="0" borderId="0" xfId="0" applyFont="1"/>
    <xf numFmtId="3" fontId="9" fillId="0" borderId="0" xfId="0" applyNumberFormat="1" applyFont="1"/>
    <xf numFmtId="3" fontId="9" fillId="0" borderId="0" xfId="0" applyNumberFormat="1" applyFont="1" applyAlignment="1">
      <alignment horizontal="right"/>
    </xf>
    <xf numFmtId="0" fontId="6" fillId="0" borderId="0" xfId="0" applyFont="1"/>
    <xf numFmtId="3" fontId="7" fillId="0" borderId="0" xfId="0" applyNumberFormat="1" applyFont="1"/>
    <xf numFmtId="0" fontId="0" fillId="0" borderId="0" xfId="0" applyProtection="1">
      <protection locked="0"/>
    </xf>
    <xf numFmtId="0" fontId="33" fillId="0" borderId="0" xfId="0" applyFont="1" applyAlignment="1">
      <alignment horizontal="center"/>
    </xf>
    <xf numFmtId="0" fontId="0" fillId="0" borderId="0" xfId="0"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xf numFmtId="0" fontId="11" fillId="0" borderId="0" xfId="0" applyFont="1"/>
    <xf numFmtId="0" fontId="2" fillId="0" borderId="0" xfId="0" applyFont="1"/>
    <xf numFmtId="3" fontId="11" fillId="0" borderId="0" xfId="0" applyNumberFormat="1" applyFont="1"/>
    <xf numFmtId="0" fontId="34"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8fbcc95ab3ee4e5a"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C46E-4F56-B47C-E6D8954D9F8C}"/>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C46E-4F56-B47C-E6D8954D9F8C}"/>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CC83-4DBF-A022-BF880B288424}"/>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D6E6-4861-A964-E9B34C17B89E}"/>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8061-450A-B2A5-C342D8757E36}"/>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4E8-4FDA-8650-B3DF1B79C538}"/>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living in 'severely' crowded dwellings</c:v>
                </c:pt>
                <c:pt idx="1">
                  <c:v>Homeless: Persons living in boarding houses</c:v>
                </c:pt>
                <c:pt idx="2">
                  <c:v>Homeless: Persons in supported accommodation for the homeless</c:v>
                </c:pt>
                <c:pt idx="3">
                  <c:v>Homeless: Persons staying temporarily with other households</c:v>
                </c:pt>
                <c:pt idx="4">
                  <c:v>Homeless: Persons living in improvised dwellings, tents, or sleeping out</c:v>
                </c:pt>
                <c:pt idx="5">
                  <c:v>Homeless: Persons in other temporary lodgings</c:v>
                </c:pt>
              </c:strCache>
            </c:strRef>
          </c:cat>
          <c:val>
            <c:numRef>
              <c:f>'SA3 Areas'!$T$7:$T$12</c:f>
              <c:numCache>
                <c:formatCode>General</c:formatCode>
                <c:ptCount val="6"/>
                <c:pt idx="0">
                  <c:v>1284</c:v>
                </c:pt>
                <c:pt idx="1">
                  <c:v>368</c:v>
                </c:pt>
                <c:pt idx="2">
                  <c:v>355</c:v>
                </c:pt>
                <c:pt idx="3">
                  <c:v>65</c:v>
                </c:pt>
                <c:pt idx="4">
                  <c:v>24</c:v>
                </c:pt>
                <c:pt idx="5">
                  <c:v>0</c:v>
                </c:pt>
              </c:numCache>
            </c:numRef>
          </c:val>
          <c:extLst>
            <c:ext xmlns:c16="http://schemas.microsoft.com/office/drawing/2014/chart" uri="{C3380CC4-5D6E-409C-BE32-E72D297353CC}">
              <c16:uniqueId val="{00000000-15D7-4E7A-981B-9F5690B916E1}"/>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759B-4ACC-A9BF-3162ED866BF2}"/>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8D7E-4418-8B60-02C72FE678B9}"/>
              </c:ext>
            </c:extLst>
          </c:dPt>
          <c:dPt>
            <c:idx val="1"/>
            <c:bubble3D val="0"/>
            <c:spPr>
              <a:solidFill>
                <a:schemeClr val="accent6">
                  <a:lumMod val="60000"/>
                  <a:lumOff val="40000"/>
                </a:schemeClr>
              </a:solidFill>
            </c:spPr>
            <c:extLst>
              <c:ext xmlns:c16="http://schemas.microsoft.com/office/drawing/2014/chart" uri="{C3380CC4-5D6E-409C-BE32-E72D297353CC}">
                <c16:uniqueId val="{00000003-8D7E-4418-8B60-02C72FE678B9}"/>
              </c:ext>
            </c:extLst>
          </c:dPt>
          <c:dPt>
            <c:idx val="2"/>
            <c:bubble3D val="0"/>
            <c:spPr>
              <a:solidFill>
                <a:schemeClr val="accent2">
                  <a:lumMod val="20000"/>
                  <a:lumOff val="80000"/>
                </a:schemeClr>
              </a:solidFill>
            </c:spPr>
            <c:extLst>
              <c:ext xmlns:c16="http://schemas.microsoft.com/office/drawing/2014/chart" uri="{C3380CC4-5D6E-409C-BE32-E72D297353CC}">
                <c16:uniqueId val="{00000005-8D7E-4418-8B60-02C72FE678B9}"/>
              </c:ext>
            </c:extLst>
          </c:dPt>
          <c:dPt>
            <c:idx val="3"/>
            <c:bubble3D val="0"/>
            <c:spPr>
              <a:solidFill>
                <a:schemeClr val="tx2">
                  <a:lumMod val="60000"/>
                  <a:lumOff val="40000"/>
                </a:schemeClr>
              </a:solidFill>
            </c:spPr>
            <c:extLst>
              <c:ext xmlns:c16="http://schemas.microsoft.com/office/drawing/2014/chart" uri="{C3380CC4-5D6E-409C-BE32-E72D297353CC}">
                <c16:uniqueId val="{00000007-8D7E-4418-8B60-02C72FE678B9}"/>
              </c:ext>
            </c:extLst>
          </c:dPt>
          <c:dPt>
            <c:idx val="4"/>
            <c:bubble3D val="0"/>
            <c:spPr>
              <a:solidFill>
                <a:schemeClr val="accent5">
                  <a:lumMod val="40000"/>
                  <a:lumOff val="60000"/>
                </a:schemeClr>
              </a:solidFill>
            </c:spPr>
            <c:extLst>
              <c:ext xmlns:c16="http://schemas.microsoft.com/office/drawing/2014/chart" uri="{C3380CC4-5D6E-409C-BE32-E72D297353CC}">
                <c16:uniqueId val="{00000009-8D7E-4418-8B60-02C72FE678B9}"/>
              </c:ext>
            </c:extLst>
          </c:dPt>
          <c:dPt>
            <c:idx val="5"/>
            <c:bubble3D val="0"/>
            <c:spPr>
              <a:solidFill>
                <a:schemeClr val="accent3">
                  <a:lumMod val="60000"/>
                  <a:lumOff val="40000"/>
                </a:schemeClr>
              </a:solidFill>
            </c:spPr>
            <c:extLst>
              <c:ext xmlns:c16="http://schemas.microsoft.com/office/drawing/2014/chart" uri="{C3380CC4-5D6E-409C-BE32-E72D297353CC}">
                <c16:uniqueId val="{0000000B-8D7E-4418-8B60-02C72FE678B9}"/>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E-4418-8B60-02C72FE678B9}"/>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7E-4418-8B60-02C72FE678B9}"/>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7E-4418-8B60-02C72FE678B9}"/>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7E-4418-8B60-02C72FE678B9}"/>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8D7E-4418-8B60-02C72FE678B9}"/>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15"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7"/>
    <col min="2" max="2" width="11" style="67" customWidth="1"/>
    <col min="3" max="5" width="11.1328125" style="67" customWidth="1"/>
    <col min="6" max="16384" width="9.1328125" style="67"/>
  </cols>
  <sheetData>
    <row r="1" spans="2:25" ht="28.5" x14ac:dyDescent="0.85">
      <c r="B1" s="96" t="s">
        <v>571</v>
      </c>
      <c r="C1" s="96"/>
      <c r="D1" s="96"/>
      <c r="E1" s="96"/>
      <c r="F1" s="96"/>
      <c r="G1" s="96"/>
      <c r="H1" s="96"/>
      <c r="I1" s="96"/>
      <c r="J1" s="96"/>
      <c r="K1" s="96"/>
      <c r="L1" s="96"/>
      <c r="M1" s="96"/>
      <c r="N1" s="96"/>
      <c r="O1" s="96"/>
      <c r="P1" s="96"/>
      <c r="Q1"/>
      <c r="R1"/>
      <c r="S1"/>
      <c r="T1"/>
      <c r="U1"/>
      <c r="V1"/>
      <c r="W1"/>
      <c r="X1"/>
      <c r="Y1"/>
    </row>
    <row r="5" spans="2:25" ht="16.5" customHeight="1" x14ac:dyDescent="0.45">
      <c r="B5" s="70"/>
      <c r="C5" s="71" t="s">
        <v>561</v>
      </c>
      <c r="D5" s="71" t="s">
        <v>560</v>
      </c>
      <c r="E5" s="71" t="s">
        <v>488</v>
      </c>
    </row>
    <row r="6" spans="2:25" ht="16.5" customHeight="1" x14ac:dyDescent="0.45">
      <c r="B6" s="69" t="s">
        <v>562</v>
      </c>
      <c r="C6" s="69">
        <v>1650</v>
      </c>
      <c r="D6" s="69">
        <v>1727</v>
      </c>
      <c r="E6" s="69">
        <v>3372</v>
      </c>
    </row>
    <row r="7" spans="2:25" ht="16.5" customHeight="1" x14ac:dyDescent="0.45">
      <c r="B7" s="68" t="s">
        <v>563</v>
      </c>
      <c r="C7" s="68">
        <v>965</v>
      </c>
      <c r="D7" s="68">
        <v>1041</v>
      </c>
      <c r="E7" s="68">
        <v>2010</v>
      </c>
    </row>
    <row r="8" spans="2:25" ht="16.5" customHeight="1" x14ac:dyDescent="0.45">
      <c r="B8" s="68" t="s">
        <v>564</v>
      </c>
      <c r="C8" s="68">
        <v>1789</v>
      </c>
      <c r="D8" s="68">
        <v>2571</v>
      </c>
      <c r="E8" s="68">
        <v>4360</v>
      </c>
    </row>
    <row r="9" spans="2:25" ht="16.5" customHeight="1" x14ac:dyDescent="0.45">
      <c r="B9" s="68" t="s">
        <v>565</v>
      </c>
      <c r="C9" s="68">
        <v>2276</v>
      </c>
      <c r="D9" s="68">
        <v>3225</v>
      </c>
      <c r="E9" s="68">
        <v>5502</v>
      </c>
    </row>
    <row r="10" spans="2:25" ht="16.5" customHeight="1" x14ac:dyDescent="0.45">
      <c r="B10" s="68" t="s">
        <v>566</v>
      </c>
      <c r="C10" s="68">
        <v>1398</v>
      </c>
      <c r="D10" s="68">
        <v>1990</v>
      </c>
      <c r="E10" s="68">
        <v>3387</v>
      </c>
    </row>
    <row r="11" spans="2:25" ht="16.5" customHeight="1" x14ac:dyDescent="0.45">
      <c r="B11" s="68" t="s">
        <v>567</v>
      </c>
      <c r="C11" s="68">
        <v>1087</v>
      </c>
      <c r="D11" s="68">
        <v>1782</v>
      </c>
      <c r="E11" s="68">
        <v>2876</v>
      </c>
    </row>
    <row r="12" spans="2:25" ht="16.5" customHeight="1" x14ac:dyDescent="0.45">
      <c r="B12" s="68" t="s">
        <v>568</v>
      </c>
      <c r="C12" s="68">
        <v>654</v>
      </c>
      <c r="D12" s="68">
        <v>1161</v>
      </c>
      <c r="E12" s="68">
        <v>1818</v>
      </c>
    </row>
    <row r="13" spans="2:25" ht="16.5" customHeight="1" x14ac:dyDescent="0.45">
      <c r="B13" s="68" t="s">
        <v>569</v>
      </c>
      <c r="C13" s="68">
        <v>374</v>
      </c>
      <c r="D13" s="68">
        <v>606</v>
      </c>
      <c r="E13" s="68">
        <v>980</v>
      </c>
    </row>
    <row r="14" spans="2:25" ht="16.5" customHeight="1" x14ac:dyDescent="0.45">
      <c r="B14" s="68" t="s">
        <v>570</v>
      </c>
      <c r="C14" s="68">
        <v>237</v>
      </c>
      <c r="D14" s="68">
        <v>283</v>
      </c>
      <c r="E14" s="68">
        <v>518</v>
      </c>
    </row>
    <row r="15" spans="2:25" ht="16.5" customHeight="1" x14ac:dyDescent="0.45">
      <c r="B15" s="68" t="s">
        <v>488</v>
      </c>
      <c r="C15" s="68">
        <v>10432</v>
      </c>
      <c r="D15" s="68">
        <v>14386</v>
      </c>
      <c r="E15" s="68">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selection activeCell="B2" sqref="B2:Y2"/>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5" customWidth="1"/>
    <col min="21" max="21" width="9.1328125" style="6"/>
    <col min="22" max="24" width="9.1328125" style="1"/>
    <col min="25" max="25" width="10.73046875" style="1" customWidth="1"/>
    <col min="26" max="16384" width="9.1328125" style="1"/>
  </cols>
  <sheetData>
    <row r="1" spans="1:25" ht="28.5" x14ac:dyDescent="0.85">
      <c r="B1" s="96" t="s">
        <v>498</v>
      </c>
      <c r="C1" s="96"/>
      <c r="D1" s="96"/>
      <c r="E1" s="96"/>
      <c r="F1" s="96"/>
      <c r="G1" s="96"/>
      <c r="H1" s="96"/>
      <c r="I1" s="96"/>
      <c r="J1" s="96"/>
      <c r="K1" s="96"/>
      <c r="L1" s="96"/>
      <c r="M1" s="96"/>
      <c r="N1" s="96"/>
      <c r="O1" s="96"/>
      <c r="P1" s="96"/>
      <c r="Q1" s="96"/>
      <c r="R1" s="96"/>
      <c r="S1" s="96"/>
      <c r="T1" s="96"/>
      <c r="U1" s="96"/>
      <c r="V1" s="96"/>
      <c r="W1" s="96"/>
      <c r="X1" s="96"/>
      <c r="Y1" s="96"/>
    </row>
    <row r="2" spans="1:25" ht="15.75" x14ac:dyDescent="0.5">
      <c r="B2" s="100" t="s">
        <v>497</v>
      </c>
      <c r="C2" s="101"/>
      <c r="D2" s="101"/>
      <c r="E2" s="101"/>
      <c r="F2" s="101"/>
      <c r="G2" s="101"/>
      <c r="H2" s="101"/>
      <c r="I2" s="101"/>
      <c r="J2" s="101"/>
      <c r="K2" s="101"/>
      <c r="L2" s="101"/>
      <c r="M2" s="101"/>
      <c r="N2" s="101"/>
      <c r="O2" s="101"/>
      <c r="P2" s="101"/>
      <c r="Q2" s="101"/>
      <c r="R2" s="101"/>
      <c r="S2" s="101"/>
      <c r="T2" s="101"/>
      <c r="U2" s="101"/>
      <c r="V2" s="101"/>
      <c r="W2" s="101"/>
      <c r="X2" s="101"/>
      <c r="Y2" s="101"/>
    </row>
    <row r="3" spans="1:25" x14ac:dyDescent="0.45">
      <c r="B3" s="102" t="s">
        <v>496</v>
      </c>
      <c r="C3" s="102"/>
      <c r="D3" s="102"/>
      <c r="E3" s="102"/>
      <c r="F3" s="102"/>
      <c r="G3" s="102"/>
      <c r="H3" s="102"/>
      <c r="I3" s="102"/>
      <c r="J3" s="102"/>
      <c r="K3" s="102"/>
      <c r="L3" s="102"/>
      <c r="M3" s="102"/>
      <c r="N3" s="102"/>
      <c r="O3" s="102"/>
      <c r="P3" s="102"/>
      <c r="Q3" s="102"/>
      <c r="R3" s="102"/>
      <c r="S3" s="102"/>
      <c r="T3" s="102"/>
      <c r="U3" s="102"/>
      <c r="V3" s="102"/>
      <c r="W3" s="102"/>
      <c r="X3" s="102"/>
      <c r="Y3" s="102"/>
    </row>
    <row r="4" spans="1:25" ht="15.75" x14ac:dyDescent="0.5">
      <c r="B4" s="2"/>
      <c r="G4" s="4"/>
      <c r="H4" s="4"/>
      <c r="J4" s="4"/>
    </row>
    <row r="5" spans="1:25" ht="16.899999999999999" x14ac:dyDescent="0.5">
      <c r="B5" s="48"/>
      <c r="C5" s="49"/>
      <c r="D5" s="50"/>
      <c r="E5" s="49"/>
      <c r="F5" s="50"/>
      <c r="G5" s="97" t="s">
        <v>79</v>
      </c>
      <c r="H5" s="97"/>
      <c r="I5" s="49"/>
      <c r="J5" s="97" t="s">
        <v>84</v>
      </c>
      <c r="K5" s="97"/>
      <c r="M5" s="98" t="s">
        <v>85</v>
      </c>
      <c r="N5" s="98"/>
      <c r="O5" s="98"/>
      <c r="P5" s="98"/>
      <c r="Q5" s="98"/>
      <c r="R5" s="98"/>
      <c r="T5" s="99" t="s">
        <v>86</v>
      </c>
      <c r="U5" s="99"/>
      <c r="V5" s="99"/>
      <c r="W5" s="99"/>
      <c r="X5" s="99"/>
      <c r="Y5" s="99"/>
    </row>
    <row r="6" spans="1:25" ht="23.25" x14ac:dyDescent="0.45">
      <c r="C6" s="7">
        <v>2011</v>
      </c>
      <c r="D6" s="8"/>
      <c r="E6" s="7">
        <v>2016</v>
      </c>
      <c r="F6" s="8"/>
      <c r="G6" s="9" t="s">
        <v>80</v>
      </c>
      <c r="H6" s="9" t="s">
        <v>81</v>
      </c>
      <c r="I6" s="10"/>
      <c r="J6" s="9" t="s">
        <v>82</v>
      </c>
      <c r="K6" s="11" t="s">
        <v>83</v>
      </c>
    </row>
    <row r="7" spans="1:25" x14ac:dyDescent="0.45">
      <c r="A7" s="12"/>
      <c r="C7" s="13">
        <v>22259</v>
      </c>
      <c r="E7" s="14">
        <v>24828</v>
      </c>
      <c r="G7" s="15">
        <f>E7-C7</f>
        <v>2569</v>
      </c>
      <c r="H7" s="16">
        <f>G7/C7*100</f>
        <v>11.541398984680354</v>
      </c>
      <c r="J7" s="15">
        <v>6179249</v>
      </c>
      <c r="K7" s="17">
        <f>E7/J7*100</f>
        <v>0.40179639953010465</v>
      </c>
      <c r="M7" s="18" t="s">
        <v>11</v>
      </c>
      <c r="N7" s="19">
        <v>1942</v>
      </c>
      <c r="T7" s="20" t="s">
        <v>11</v>
      </c>
      <c r="U7" s="6">
        <v>1.206570903126398</v>
      </c>
    </row>
    <row r="8" spans="1:25" x14ac:dyDescent="0.45">
      <c r="B8" s="21" t="s">
        <v>40</v>
      </c>
      <c r="C8" s="22">
        <v>24</v>
      </c>
      <c r="E8" s="23">
        <v>31</v>
      </c>
      <c r="G8" s="24">
        <f t="shared" ref="G8:G71" si="0">E8-C8</f>
        <v>7</v>
      </c>
      <c r="H8" s="25">
        <f t="shared" ref="H8:H71" si="1">G8/C8*100</f>
        <v>29.166666666666668</v>
      </c>
      <c r="J8" s="24">
        <v>12450</v>
      </c>
      <c r="K8" s="17">
        <f t="shared" ref="K8:K71" si="2">E8/J8*100</f>
        <v>0.24899598393574299</v>
      </c>
      <c r="M8" s="18" t="s">
        <v>22</v>
      </c>
      <c r="N8" s="19">
        <v>1725</v>
      </c>
      <c r="T8" s="20" t="s">
        <v>22</v>
      </c>
      <c r="U8" s="6">
        <v>1.1652334857706415</v>
      </c>
    </row>
    <row r="9" spans="1:25" x14ac:dyDescent="0.45">
      <c r="B9" s="21" t="s">
        <v>33</v>
      </c>
      <c r="C9" s="22">
        <v>28</v>
      </c>
      <c r="E9" s="23">
        <v>52</v>
      </c>
      <c r="G9" s="24">
        <f t="shared" si="0"/>
        <v>24</v>
      </c>
      <c r="H9" s="25">
        <f t="shared" si="1"/>
        <v>85.714285714285708</v>
      </c>
      <c r="J9" s="24">
        <v>11707</v>
      </c>
      <c r="K9" s="17">
        <f t="shared" si="2"/>
        <v>0.44417869650636371</v>
      </c>
      <c r="M9" s="18" t="s">
        <v>5</v>
      </c>
      <c r="N9" s="19">
        <v>1477</v>
      </c>
      <c r="T9" s="20" t="s">
        <v>26</v>
      </c>
      <c r="U9" s="6">
        <v>1.0381547191363143</v>
      </c>
    </row>
    <row r="10" spans="1:25" x14ac:dyDescent="0.45">
      <c r="B10" s="21" t="s">
        <v>1</v>
      </c>
      <c r="C10" s="22">
        <v>403</v>
      </c>
      <c r="E10" s="23">
        <v>413</v>
      </c>
      <c r="G10" s="24">
        <f t="shared" si="0"/>
        <v>10</v>
      </c>
      <c r="H10" s="25">
        <f t="shared" si="1"/>
        <v>2.481389578163772</v>
      </c>
      <c r="J10" s="24">
        <v>103407</v>
      </c>
      <c r="K10" s="17">
        <f t="shared" si="2"/>
        <v>0.39939269101704911</v>
      </c>
      <c r="M10" s="18" t="s">
        <v>6</v>
      </c>
      <c r="N10" s="19">
        <v>1280</v>
      </c>
      <c r="T10" s="20" t="s">
        <v>32</v>
      </c>
      <c r="U10" s="6">
        <v>0.89740843863782382</v>
      </c>
    </row>
    <row r="11" spans="1:25" x14ac:dyDescent="0.45">
      <c r="B11" s="21" t="s">
        <v>2</v>
      </c>
      <c r="C11" s="22">
        <v>461</v>
      </c>
      <c r="E11" s="23">
        <v>326</v>
      </c>
      <c r="G11" s="24">
        <f t="shared" si="0"/>
        <v>-135</v>
      </c>
      <c r="H11" s="25">
        <f t="shared" si="1"/>
        <v>-29.284164859002171</v>
      </c>
      <c r="J11" s="24">
        <v>127693</v>
      </c>
      <c r="K11" s="17">
        <f t="shared" si="2"/>
        <v>0.25529982066362295</v>
      </c>
      <c r="M11" s="18" t="s">
        <v>26</v>
      </c>
      <c r="N11" s="19">
        <v>1127</v>
      </c>
      <c r="T11" s="20" t="s">
        <v>20</v>
      </c>
      <c r="U11" s="6">
        <v>0.81620971896285266</v>
      </c>
    </row>
    <row r="12" spans="1:25" x14ac:dyDescent="0.45">
      <c r="B12" s="21" t="s">
        <v>41</v>
      </c>
      <c r="C12" s="22">
        <v>59</v>
      </c>
      <c r="E12" s="23">
        <v>45</v>
      </c>
      <c r="G12" s="24">
        <f t="shared" si="0"/>
        <v>-14</v>
      </c>
      <c r="H12" s="25">
        <f t="shared" si="1"/>
        <v>-23.728813559322035</v>
      </c>
      <c r="J12" s="24">
        <v>33317</v>
      </c>
      <c r="K12" s="17">
        <f t="shared" si="2"/>
        <v>0.13506618242939039</v>
      </c>
      <c r="M12" s="18" t="s">
        <v>7</v>
      </c>
      <c r="N12" s="19">
        <v>972</v>
      </c>
      <c r="T12" s="20" t="s">
        <v>5</v>
      </c>
      <c r="U12" s="6">
        <v>0.7178928847434396</v>
      </c>
    </row>
    <row r="13" spans="1:25" x14ac:dyDescent="0.45">
      <c r="B13" s="21" t="s">
        <v>42</v>
      </c>
      <c r="C13" s="22">
        <v>101</v>
      </c>
      <c r="E13" s="23">
        <v>92</v>
      </c>
      <c r="G13" s="24">
        <f t="shared" si="0"/>
        <v>-9</v>
      </c>
      <c r="H13" s="25">
        <f t="shared" si="1"/>
        <v>-8.9108910891089099</v>
      </c>
      <c r="J13" s="24">
        <v>49008</v>
      </c>
      <c r="K13" s="17">
        <f t="shared" si="2"/>
        <v>0.18772445315050604</v>
      </c>
      <c r="M13" s="18" t="s">
        <v>15</v>
      </c>
      <c r="N13" s="19">
        <v>916</v>
      </c>
      <c r="T13" s="20" t="s">
        <v>7</v>
      </c>
      <c r="U13" s="6">
        <v>0.62700777954096842</v>
      </c>
    </row>
    <row r="14" spans="1:25" x14ac:dyDescent="0.45">
      <c r="B14" s="21" t="s">
        <v>3</v>
      </c>
      <c r="C14" s="22">
        <v>212</v>
      </c>
      <c r="E14" s="23">
        <v>167</v>
      </c>
      <c r="G14" s="24">
        <f t="shared" si="0"/>
        <v>-45</v>
      </c>
      <c r="H14" s="25">
        <f t="shared" si="1"/>
        <v>-21.226415094339622</v>
      </c>
      <c r="J14" s="24">
        <v>102737</v>
      </c>
      <c r="K14" s="17">
        <f t="shared" si="2"/>
        <v>0.16255097968599433</v>
      </c>
      <c r="M14" s="18" t="s">
        <v>23</v>
      </c>
      <c r="N14" s="19">
        <v>842</v>
      </c>
      <c r="T14" s="20" t="s">
        <v>13</v>
      </c>
      <c r="U14" s="6">
        <v>0.54551601204745226</v>
      </c>
    </row>
    <row r="15" spans="1:25" x14ac:dyDescent="0.45">
      <c r="B15" s="21" t="s">
        <v>34</v>
      </c>
      <c r="C15" s="22">
        <v>32</v>
      </c>
      <c r="E15" s="23">
        <v>46</v>
      </c>
      <c r="G15" s="24">
        <f t="shared" si="0"/>
        <v>14</v>
      </c>
      <c r="H15" s="25">
        <f t="shared" si="1"/>
        <v>43.75</v>
      </c>
      <c r="J15" s="24">
        <v>13962</v>
      </c>
      <c r="K15" s="17">
        <f t="shared" si="2"/>
        <v>0.32946569259418423</v>
      </c>
      <c r="M15" s="18" t="s">
        <v>32</v>
      </c>
      <c r="N15" s="19">
        <v>838</v>
      </c>
      <c r="T15" s="20" t="s">
        <v>56</v>
      </c>
      <c r="U15" s="6">
        <v>0.54268696227663804</v>
      </c>
    </row>
    <row r="16" spans="1:25" x14ac:dyDescent="0.45">
      <c r="B16" s="21" t="s">
        <v>4</v>
      </c>
      <c r="C16" s="22">
        <v>383</v>
      </c>
      <c r="E16" s="23">
        <v>426</v>
      </c>
      <c r="G16" s="24">
        <f t="shared" si="0"/>
        <v>43</v>
      </c>
      <c r="H16" s="25">
        <f t="shared" si="1"/>
        <v>11.22715404699739</v>
      </c>
      <c r="J16" s="24">
        <v>177361</v>
      </c>
      <c r="K16" s="17">
        <f t="shared" si="2"/>
        <v>0.24018809095573435</v>
      </c>
      <c r="M16" s="18" t="s">
        <v>25</v>
      </c>
      <c r="N16" s="19">
        <v>771</v>
      </c>
      <c r="T16" s="20" t="s">
        <v>49</v>
      </c>
      <c r="U16" s="6">
        <v>0.46669308325628489</v>
      </c>
    </row>
    <row r="17" spans="2:21" x14ac:dyDescent="0.45">
      <c r="B17" s="21" t="s">
        <v>5</v>
      </c>
      <c r="C17" s="22">
        <v>1134</v>
      </c>
      <c r="E17" s="23">
        <v>1477</v>
      </c>
      <c r="G17" s="24">
        <f t="shared" si="0"/>
        <v>343</v>
      </c>
      <c r="H17" s="25">
        <f t="shared" si="1"/>
        <v>30.246913580246915</v>
      </c>
      <c r="J17" s="24">
        <v>205741</v>
      </c>
      <c r="K17" s="17">
        <f t="shared" si="2"/>
        <v>0.7178928847434396</v>
      </c>
      <c r="M17" s="18" t="s">
        <v>12</v>
      </c>
      <c r="N17" s="19">
        <v>750</v>
      </c>
      <c r="T17" s="20" t="s">
        <v>37</v>
      </c>
      <c r="U17" s="6">
        <v>0.45445847684653651</v>
      </c>
    </row>
    <row r="18" spans="2:21" x14ac:dyDescent="0.45">
      <c r="B18" s="21" t="s">
        <v>43</v>
      </c>
      <c r="C18" s="22">
        <v>9</v>
      </c>
      <c r="E18" s="23">
        <v>7</v>
      </c>
      <c r="G18" s="24">
        <f t="shared" si="0"/>
        <v>-2</v>
      </c>
      <c r="H18" s="25">
        <f t="shared" si="1"/>
        <v>-22.222222222222221</v>
      </c>
      <c r="J18" s="24">
        <v>6230</v>
      </c>
      <c r="K18" s="17">
        <f t="shared" si="2"/>
        <v>0.11235955056179776</v>
      </c>
      <c r="M18" s="18" t="s">
        <v>29</v>
      </c>
      <c r="N18" s="19">
        <v>742</v>
      </c>
      <c r="T18" s="20" t="s">
        <v>25</v>
      </c>
      <c r="U18" s="6">
        <v>0.44801878076134138</v>
      </c>
    </row>
    <row r="19" spans="2:21" x14ac:dyDescent="0.45">
      <c r="B19" s="21" t="s">
        <v>44</v>
      </c>
      <c r="C19" s="22">
        <v>49</v>
      </c>
      <c r="E19" s="23">
        <v>121</v>
      </c>
      <c r="G19" s="24">
        <f t="shared" si="0"/>
        <v>72</v>
      </c>
      <c r="H19" s="25">
        <f t="shared" si="1"/>
        <v>146.9387755102041</v>
      </c>
      <c r="J19" s="24">
        <v>37429</v>
      </c>
      <c r="K19" s="17">
        <f t="shared" si="2"/>
        <v>0.32327874108311738</v>
      </c>
      <c r="M19" s="18" t="s">
        <v>31</v>
      </c>
      <c r="N19" s="19">
        <v>730</v>
      </c>
      <c r="T19" s="20" t="s">
        <v>33</v>
      </c>
      <c r="U19" s="6">
        <v>0.44417869650636371</v>
      </c>
    </row>
    <row r="20" spans="2:21" x14ac:dyDescent="0.45">
      <c r="B20" s="21" t="s">
        <v>45</v>
      </c>
      <c r="C20" s="22">
        <v>144</v>
      </c>
      <c r="E20" s="23">
        <v>220</v>
      </c>
      <c r="G20" s="24">
        <f t="shared" si="0"/>
        <v>76</v>
      </c>
      <c r="H20" s="25">
        <f t="shared" si="1"/>
        <v>52.777777777777779</v>
      </c>
      <c r="J20" s="24">
        <v>97625</v>
      </c>
      <c r="K20" s="17">
        <f t="shared" si="2"/>
        <v>0.22535211267605634</v>
      </c>
      <c r="M20" s="18" t="s">
        <v>20</v>
      </c>
      <c r="N20" s="19">
        <v>713</v>
      </c>
      <c r="T20" s="20" t="s">
        <v>15</v>
      </c>
      <c r="U20" s="6">
        <v>0.44074483953231003</v>
      </c>
    </row>
    <row r="21" spans="2:21" x14ac:dyDescent="0.45">
      <c r="B21" s="21" t="s">
        <v>6</v>
      </c>
      <c r="C21" s="22">
        <v>931</v>
      </c>
      <c r="E21" s="23">
        <v>1280</v>
      </c>
      <c r="G21" s="24">
        <f t="shared" si="0"/>
        <v>349</v>
      </c>
      <c r="H21" s="25">
        <f t="shared" si="1"/>
        <v>37.486573576799145</v>
      </c>
      <c r="J21" s="24">
        <v>313521</v>
      </c>
      <c r="K21" s="17">
        <f t="shared" si="2"/>
        <v>0.40826611295575099</v>
      </c>
      <c r="M21" s="18" t="s">
        <v>30</v>
      </c>
      <c r="N21" s="19">
        <v>630</v>
      </c>
      <c r="T21" s="20" t="s">
        <v>23</v>
      </c>
      <c r="U21" s="6">
        <v>0.43660876328752918</v>
      </c>
    </row>
    <row r="22" spans="2:21" x14ac:dyDescent="0.45">
      <c r="B22" s="21" t="s">
        <v>46</v>
      </c>
      <c r="C22" s="22">
        <v>38</v>
      </c>
      <c r="E22" s="23">
        <v>35</v>
      </c>
      <c r="G22" s="24">
        <f t="shared" si="0"/>
        <v>-3</v>
      </c>
      <c r="H22" s="25">
        <f t="shared" si="1"/>
        <v>-7.8947368421052628</v>
      </c>
      <c r="J22" s="24">
        <v>13012</v>
      </c>
      <c r="K22" s="17">
        <f t="shared" si="2"/>
        <v>0.26898247771288042</v>
      </c>
      <c r="M22" s="18" t="s">
        <v>8</v>
      </c>
      <c r="N22" s="19">
        <v>546</v>
      </c>
      <c r="T22" s="20" t="s">
        <v>29</v>
      </c>
      <c r="U22" s="6">
        <v>0.43623194370138685</v>
      </c>
    </row>
    <row r="23" spans="2:21" x14ac:dyDescent="0.45">
      <c r="B23" s="21" t="s">
        <v>47</v>
      </c>
      <c r="C23" s="22">
        <v>53</v>
      </c>
      <c r="E23" s="23">
        <v>62</v>
      </c>
      <c r="G23" s="24">
        <f t="shared" si="0"/>
        <v>9</v>
      </c>
      <c r="H23" s="25">
        <f t="shared" si="1"/>
        <v>16.981132075471699</v>
      </c>
      <c r="J23" s="24">
        <v>21359</v>
      </c>
      <c r="K23" s="17">
        <f t="shared" si="2"/>
        <v>0.29027576197387517</v>
      </c>
      <c r="M23" s="18" t="s">
        <v>9</v>
      </c>
      <c r="N23" s="19">
        <v>497</v>
      </c>
      <c r="T23" s="20" t="s">
        <v>28</v>
      </c>
      <c r="U23" s="6">
        <v>0.4351000146006716</v>
      </c>
    </row>
    <row r="24" spans="2:21" x14ac:dyDescent="0.45">
      <c r="B24" s="21" t="s">
        <v>48</v>
      </c>
      <c r="C24" s="22">
        <v>30</v>
      </c>
      <c r="E24" s="23">
        <v>45</v>
      </c>
      <c r="G24" s="24">
        <f t="shared" si="0"/>
        <v>15</v>
      </c>
      <c r="H24" s="25">
        <f t="shared" si="1"/>
        <v>50</v>
      </c>
      <c r="J24" s="24">
        <v>16133</v>
      </c>
      <c r="K24" s="17">
        <f t="shared" si="2"/>
        <v>0.27893138287981156</v>
      </c>
      <c r="M24" s="18" t="s">
        <v>16</v>
      </c>
      <c r="N24" s="19">
        <v>444</v>
      </c>
      <c r="T24" s="20" t="s">
        <v>39</v>
      </c>
      <c r="U24" s="6">
        <v>0.4216444132115249</v>
      </c>
    </row>
    <row r="25" spans="2:21" x14ac:dyDescent="0.45">
      <c r="B25" s="21" t="s">
        <v>7</v>
      </c>
      <c r="C25" s="22">
        <v>989</v>
      </c>
      <c r="E25" s="23">
        <v>972</v>
      </c>
      <c r="G25" s="24">
        <f t="shared" si="0"/>
        <v>-17</v>
      </c>
      <c r="H25" s="25">
        <f t="shared" si="1"/>
        <v>-1.7189079878665317</v>
      </c>
      <c r="J25" s="24">
        <v>155022</v>
      </c>
      <c r="K25" s="17">
        <f t="shared" si="2"/>
        <v>0.62700777954096842</v>
      </c>
      <c r="M25" s="18" t="s">
        <v>4</v>
      </c>
      <c r="N25" s="19">
        <v>426</v>
      </c>
      <c r="T25" s="20" t="s">
        <v>6</v>
      </c>
      <c r="U25" s="6">
        <v>0.40826611295575099</v>
      </c>
    </row>
    <row r="26" spans="2:21" x14ac:dyDescent="0.45">
      <c r="B26" s="21" t="s">
        <v>49</v>
      </c>
      <c r="C26" s="22">
        <v>128</v>
      </c>
      <c r="E26" s="23">
        <v>212</v>
      </c>
      <c r="G26" s="24">
        <f t="shared" si="0"/>
        <v>84</v>
      </c>
      <c r="H26" s="25">
        <f t="shared" si="1"/>
        <v>65.625</v>
      </c>
      <c r="J26" s="24">
        <v>45426</v>
      </c>
      <c r="K26" s="17">
        <f t="shared" si="2"/>
        <v>0.46669308325628489</v>
      </c>
      <c r="M26" s="18" t="s">
        <v>1</v>
      </c>
      <c r="N26" s="19">
        <v>413</v>
      </c>
      <c r="T26" s="20" t="s">
        <v>1</v>
      </c>
      <c r="U26" s="6">
        <v>0.39939269101704911</v>
      </c>
    </row>
    <row r="27" spans="2:21" x14ac:dyDescent="0.45">
      <c r="B27" s="21" t="s">
        <v>8</v>
      </c>
      <c r="C27" s="22">
        <v>465</v>
      </c>
      <c r="E27" s="23">
        <v>546</v>
      </c>
      <c r="G27" s="24">
        <f t="shared" si="0"/>
        <v>81</v>
      </c>
      <c r="H27" s="25">
        <f t="shared" si="1"/>
        <v>17.419354838709676</v>
      </c>
      <c r="J27" s="24">
        <v>139511</v>
      </c>
      <c r="K27" s="17">
        <f t="shared" si="2"/>
        <v>0.39136698898294753</v>
      </c>
      <c r="M27" s="18" t="s">
        <v>24</v>
      </c>
      <c r="N27" s="19">
        <v>403</v>
      </c>
      <c r="T27" s="20" t="s">
        <v>8</v>
      </c>
      <c r="U27" s="6">
        <v>0.39136698898294753</v>
      </c>
    </row>
    <row r="28" spans="2:21" x14ac:dyDescent="0.45">
      <c r="B28" s="21" t="s">
        <v>50</v>
      </c>
      <c r="C28" s="22">
        <v>15</v>
      </c>
      <c r="E28" s="23">
        <v>16</v>
      </c>
      <c r="G28" s="24">
        <f t="shared" si="0"/>
        <v>1</v>
      </c>
      <c r="H28" s="25">
        <f t="shared" si="1"/>
        <v>6.666666666666667</v>
      </c>
      <c r="J28" s="24">
        <v>10563</v>
      </c>
      <c r="K28" s="17">
        <f t="shared" si="2"/>
        <v>0.15147211966297452</v>
      </c>
      <c r="M28" s="18" t="s">
        <v>27</v>
      </c>
      <c r="N28" s="19">
        <v>395</v>
      </c>
      <c r="T28" s="20" t="s">
        <v>69</v>
      </c>
      <c r="U28" s="6">
        <v>0.35611560060265718</v>
      </c>
    </row>
    <row r="29" spans="2:21" x14ac:dyDescent="0.45">
      <c r="B29" s="21" t="s">
        <v>9</v>
      </c>
      <c r="C29" s="22">
        <v>382</v>
      </c>
      <c r="E29" s="23">
        <v>497</v>
      </c>
      <c r="G29" s="24">
        <f t="shared" si="0"/>
        <v>115</v>
      </c>
      <c r="H29" s="25">
        <f t="shared" si="1"/>
        <v>30.104712041884817</v>
      </c>
      <c r="J29" s="24">
        <v>149012</v>
      </c>
      <c r="K29" s="17">
        <f t="shared" si="2"/>
        <v>0.33353018548841706</v>
      </c>
      <c r="M29" s="18" t="s">
        <v>77</v>
      </c>
      <c r="N29" s="19">
        <v>366</v>
      </c>
      <c r="T29" s="20" t="s">
        <v>14</v>
      </c>
      <c r="U29" s="6">
        <v>0.35442007880760668</v>
      </c>
    </row>
    <row r="30" spans="2:21" x14ac:dyDescent="0.45">
      <c r="B30" s="21" t="s">
        <v>51</v>
      </c>
      <c r="C30" s="22">
        <v>33</v>
      </c>
      <c r="E30" s="23">
        <v>39</v>
      </c>
      <c r="G30" s="24">
        <f t="shared" si="0"/>
        <v>6</v>
      </c>
      <c r="H30" s="25">
        <f t="shared" si="1"/>
        <v>18.181818181818183</v>
      </c>
      <c r="J30" s="24">
        <v>19726</v>
      </c>
      <c r="K30" s="17">
        <f t="shared" si="2"/>
        <v>0.1977086079286221</v>
      </c>
      <c r="M30" s="18" t="s">
        <v>17</v>
      </c>
      <c r="N30" s="19">
        <v>365</v>
      </c>
      <c r="T30" s="20" t="s">
        <v>27</v>
      </c>
      <c r="U30" s="6">
        <v>0.35392362417791157</v>
      </c>
    </row>
    <row r="31" spans="2:21" x14ac:dyDescent="0.45">
      <c r="B31" s="21" t="s">
        <v>52</v>
      </c>
      <c r="C31" s="22">
        <v>14</v>
      </c>
      <c r="E31" s="23">
        <v>17</v>
      </c>
      <c r="G31" s="24">
        <f t="shared" si="0"/>
        <v>3</v>
      </c>
      <c r="H31" s="25">
        <f t="shared" si="1"/>
        <v>21.428571428571427</v>
      </c>
      <c r="J31" s="24">
        <v>21929</v>
      </c>
      <c r="K31" s="17">
        <f t="shared" si="2"/>
        <v>7.7522914861598805E-2</v>
      </c>
      <c r="M31" s="18" t="s">
        <v>13</v>
      </c>
      <c r="N31" s="19">
        <v>355</v>
      </c>
      <c r="T31" s="20" t="s">
        <v>64</v>
      </c>
      <c r="U31" s="6">
        <v>0.33744595592112203</v>
      </c>
    </row>
    <row r="32" spans="2:21" x14ac:dyDescent="0.45">
      <c r="B32" s="21" t="s">
        <v>10</v>
      </c>
      <c r="C32" s="22">
        <v>309</v>
      </c>
      <c r="E32" s="23">
        <v>295</v>
      </c>
      <c r="G32" s="24">
        <f t="shared" si="0"/>
        <v>-14</v>
      </c>
      <c r="H32" s="25">
        <f t="shared" si="1"/>
        <v>-4.5307443365695796</v>
      </c>
      <c r="J32" s="24">
        <v>111783</v>
      </c>
      <c r="K32" s="17">
        <f t="shared" si="2"/>
        <v>0.2639041714750901</v>
      </c>
      <c r="M32" s="18" t="s">
        <v>59</v>
      </c>
      <c r="N32" s="19">
        <v>333</v>
      </c>
      <c r="T32" s="20" t="s">
        <v>9</v>
      </c>
      <c r="U32" s="6">
        <v>0.33353018548841706</v>
      </c>
    </row>
    <row r="33" spans="2:21" x14ac:dyDescent="0.45">
      <c r="B33" s="21" t="s">
        <v>87</v>
      </c>
      <c r="C33" s="22">
        <v>1515</v>
      </c>
      <c r="E33" s="23">
        <v>1942</v>
      </c>
      <c r="G33" s="24">
        <f t="shared" si="0"/>
        <v>427</v>
      </c>
      <c r="H33" s="25">
        <f t="shared" si="1"/>
        <v>28.184818481848183</v>
      </c>
      <c r="J33" s="24">
        <v>160952</v>
      </c>
      <c r="K33" s="17">
        <f t="shared" si="2"/>
        <v>1.206570903126398</v>
      </c>
      <c r="M33" s="18" t="s">
        <v>14</v>
      </c>
      <c r="N33" s="19">
        <v>331</v>
      </c>
      <c r="T33" s="20" t="s">
        <v>76</v>
      </c>
      <c r="U33" s="6">
        <v>0.33231083844580778</v>
      </c>
    </row>
    <row r="34" spans="2:21" x14ac:dyDescent="0.45">
      <c r="B34" s="21" t="s">
        <v>12</v>
      </c>
      <c r="C34" s="22">
        <v>630</v>
      </c>
      <c r="E34" s="23">
        <v>750</v>
      </c>
      <c r="G34" s="24">
        <f t="shared" si="0"/>
        <v>120</v>
      </c>
      <c r="H34" s="25">
        <f t="shared" si="1"/>
        <v>19.047619047619047</v>
      </c>
      <c r="J34" s="24">
        <v>238603</v>
      </c>
      <c r="K34" s="17">
        <f t="shared" si="2"/>
        <v>0.31432966056587719</v>
      </c>
      <c r="M34" s="18" t="s">
        <v>2</v>
      </c>
      <c r="N34" s="19">
        <v>326</v>
      </c>
      <c r="T34" s="20" t="s">
        <v>34</v>
      </c>
      <c r="U34" s="6">
        <v>0.32946569259418423</v>
      </c>
    </row>
    <row r="35" spans="2:21" x14ac:dyDescent="0.45">
      <c r="B35" s="21" t="s">
        <v>88</v>
      </c>
      <c r="C35" s="22">
        <v>358</v>
      </c>
      <c r="E35" s="23">
        <v>355</v>
      </c>
      <c r="G35" s="24">
        <f t="shared" si="0"/>
        <v>-3</v>
      </c>
      <c r="H35" s="25">
        <f t="shared" si="1"/>
        <v>-0.83798882681564246</v>
      </c>
      <c r="J35" s="24">
        <v>65076</v>
      </c>
      <c r="K35" s="17">
        <f t="shared" si="2"/>
        <v>0.54551601204745226</v>
      </c>
      <c r="M35" s="18" t="s">
        <v>21</v>
      </c>
      <c r="N35" s="19">
        <v>321</v>
      </c>
      <c r="T35" s="20" t="s">
        <v>24</v>
      </c>
      <c r="U35" s="6">
        <v>0.32772753887190165</v>
      </c>
    </row>
    <row r="36" spans="2:21" x14ac:dyDescent="0.45">
      <c r="B36" s="21" t="s">
        <v>53</v>
      </c>
      <c r="C36" s="22">
        <v>44</v>
      </c>
      <c r="E36" s="23">
        <v>24</v>
      </c>
      <c r="G36" s="24">
        <f t="shared" si="0"/>
        <v>-20</v>
      </c>
      <c r="H36" s="25">
        <f t="shared" si="1"/>
        <v>-45.454545454545453</v>
      </c>
      <c r="J36" s="24">
        <v>15560</v>
      </c>
      <c r="K36" s="17">
        <f t="shared" si="2"/>
        <v>0.15424164524421594</v>
      </c>
      <c r="M36" s="18" t="s">
        <v>63</v>
      </c>
      <c r="N36" s="19">
        <v>298</v>
      </c>
      <c r="T36" s="20" t="s">
        <v>44</v>
      </c>
      <c r="U36" s="6">
        <v>0.32327874108311738</v>
      </c>
    </row>
    <row r="37" spans="2:21" x14ac:dyDescent="0.45">
      <c r="B37" s="21" t="s">
        <v>54</v>
      </c>
      <c r="C37" s="22">
        <v>4</v>
      </c>
      <c r="E37" s="23">
        <v>10</v>
      </c>
      <c r="G37" s="24">
        <f t="shared" si="0"/>
        <v>6</v>
      </c>
      <c r="H37" s="25">
        <f t="shared" si="1"/>
        <v>150</v>
      </c>
      <c r="J37" s="24">
        <v>5741</v>
      </c>
      <c r="K37" s="17">
        <f t="shared" si="2"/>
        <v>0.17418568193694478</v>
      </c>
      <c r="M37" s="18" t="s">
        <v>10</v>
      </c>
      <c r="N37" s="19">
        <v>295</v>
      </c>
      <c r="T37" s="20" t="s">
        <v>36</v>
      </c>
      <c r="U37" s="6">
        <v>0.32072428707572759</v>
      </c>
    </row>
    <row r="38" spans="2:21" x14ac:dyDescent="0.45">
      <c r="B38" s="21" t="s">
        <v>14</v>
      </c>
      <c r="C38" s="22">
        <v>215</v>
      </c>
      <c r="E38" s="23">
        <v>331</v>
      </c>
      <c r="G38" s="24">
        <f t="shared" si="0"/>
        <v>116</v>
      </c>
      <c r="H38" s="25">
        <f t="shared" si="1"/>
        <v>53.953488372093027</v>
      </c>
      <c r="J38" s="24">
        <v>93392</v>
      </c>
      <c r="K38" s="17">
        <f t="shared" si="2"/>
        <v>0.35442007880760668</v>
      </c>
      <c r="M38" s="18" t="s">
        <v>18</v>
      </c>
      <c r="N38" s="19">
        <v>226</v>
      </c>
      <c r="T38" s="20" t="s">
        <v>31</v>
      </c>
      <c r="U38" s="6">
        <v>0.32005190978920417</v>
      </c>
    </row>
    <row r="39" spans="2:21" x14ac:dyDescent="0.45">
      <c r="B39" s="21" t="s">
        <v>35</v>
      </c>
      <c r="C39" s="22">
        <v>75</v>
      </c>
      <c r="E39" s="23">
        <v>43</v>
      </c>
      <c r="G39" s="24">
        <f t="shared" si="0"/>
        <v>-32</v>
      </c>
      <c r="H39" s="25">
        <f t="shared" si="1"/>
        <v>-42.666666666666671</v>
      </c>
      <c r="J39" s="24">
        <v>19817</v>
      </c>
      <c r="K39" s="17">
        <f t="shared" si="2"/>
        <v>0.21698541656153808</v>
      </c>
      <c r="M39" s="18" t="s">
        <v>45</v>
      </c>
      <c r="N39" s="19">
        <v>220</v>
      </c>
      <c r="T39" s="20" t="s">
        <v>12</v>
      </c>
      <c r="U39" s="6">
        <v>0.31432966056587719</v>
      </c>
    </row>
    <row r="40" spans="2:21" x14ac:dyDescent="0.45">
      <c r="B40" s="21" t="s">
        <v>15</v>
      </c>
      <c r="C40" s="22">
        <v>861</v>
      </c>
      <c r="E40" s="23">
        <v>916</v>
      </c>
      <c r="G40" s="24">
        <f t="shared" si="0"/>
        <v>55</v>
      </c>
      <c r="H40" s="25">
        <f t="shared" si="1"/>
        <v>6.3879210220673635</v>
      </c>
      <c r="J40" s="24">
        <v>207830</v>
      </c>
      <c r="K40" s="17">
        <f t="shared" si="2"/>
        <v>0.44074483953231003</v>
      </c>
      <c r="M40" s="18" t="s">
        <v>19</v>
      </c>
      <c r="N40" s="19">
        <v>219</v>
      </c>
      <c r="T40" s="20" t="s">
        <v>18</v>
      </c>
      <c r="U40" s="6">
        <v>0.3040535995371928</v>
      </c>
    </row>
    <row r="41" spans="2:21" x14ac:dyDescent="0.45">
      <c r="B41" s="21" t="s">
        <v>55</v>
      </c>
      <c r="C41" s="22">
        <v>24</v>
      </c>
      <c r="E41" s="23">
        <v>22</v>
      </c>
      <c r="G41" s="24">
        <f t="shared" si="0"/>
        <v>-2</v>
      </c>
      <c r="H41" s="25">
        <f t="shared" si="1"/>
        <v>-8.3333333333333321</v>
      </c>
      <c r="J41" s="24">
        <v>16035</v>
      </c>
      <c r="K41" s="17">
        <f t="shared" si="2"/>
        <v>0.13719987527284067</v>
      </c>
      <c r="M41" s="18" t="s">
        <v>49</v>
      </c>
      <c r="N41" s="19">
        <v>212</v>
      </c>
      <c r="T41" s="20" t="s">
        <v>30</v>
      </c>
      <c r="U41" s="6">
        <v>0.30305799952857648</v>
      </c>
    </row>
    <row r="42" spans="2:21" x14ac:dyDescent="0.45">
      <c r="B42" s="21" t="s">
        <v>16</v>
      </c>
      <c r="C42" s="22">
        <v>352</v>
      </c>
      <c r="E42" s="23">
        <v>444</v>
      </c>
      <c r="G42" s="24">
        <f t="shared" si="0"/>
        <v>92</v>
      </c>
      <c r="H42" s="25">
        <f t="shared" si="1"/>
        <v>26.136363636363637</v>
      </c>
      <c r="J42" s="24">
        <v>159023</v>
      </c>
      <c r="K42" s="17">
        <f t="shared" si="2"/>
        <v>0.27920489488941852</v>
      </c>
      <c r="M42" s="18" t="s">
        <v>36</v>
      </c>
      <c r="N42" s="19">
        <v>175</v>
      </c>
      <c r="T42" s="20" t="s">
        <v>47</v>
      </c>
      <c r="U42" s="6">
        <v>0.29027576197387517</v>
      </c>
    </row>
    <row r="43" spans="2:21" x14ac:dyDescent="0.45">
      <c r="B43" s="21" t="s">
        <v>17</v>
      </c>
      <c r="C43" s="22">
        <v>250</v>
      </c>
      <c r="E43" s="23">
        <v>365</v>
      </c>
      <c r="G43" s="24">
        <f t="shared" si="0"/>
        <v>115</v>
      </c>
      <c r="H43" s="25">
        <f t="shared" si="1"/>
        <v>46</v>
      </c>
      <c r="J43" s="24">
        <v>160665</v>
      </c>
      <c r="K43" s="17">
        <f t="shared" si="2"/>
        <v>0.22718077988360874</v>
      </c>
      <c r="M43" s="18" t="s">
        <v>39</v>
      </c>
      <c r="N43" s="19">
        <v>168</v>
      </c>
      <c r="T43" s="20" t="s">
        <v>16</v>
      </c>
      <c r="U43" s="6">
        <v>0.27920489488941852</v>
      </c>
    </row>
    <row r="44" spans="2:21" x14ac:dyDescent="0.45">
      <c r="B44" s="21" t="s">
        <v>18</v>
      </c>
      <c r="C44" s="22">
        <v>183</v>
      </c>
      <c r="E44" s="23">
        <v>226</v>
      </c>
      <c r="G44" s="24">
        <f t="shared" si="0"/>
        <v>43</v>
      </c>
      <c r="H44" s="25">
        <f t="shared" si="1"/>
        <v>23.497267759562842</v>
      </c>
      <c r="J44" s="24">
        <v>74329</v>
      </c>
      <c r="K44" s="17">
        <f t="shared" si="2"/>
        <v>0.3040535995371928</v>
      </c>
      <c r="M44" s="18" t="s">
        <v>3</v>
      </c>
      <c r="N44" s="19">
        <v>167</v>
      </c>
      <c r="T44" s="20" t="s">
        <v>21</v>
      </c>
      <c r="U44" s="6">
        <v>0.27918141573678673</v>
      </c>
    </row>
    <row r="45" spans="2:21" x14ac:dyDescent="0.45">
      <c r="B45" s="21" t="s">
        <v>56</v>
      </c>
      <c r="C45" s="22">
        <v>29</v>
      </c>
      <c r="E45" s="23">
        <v>41</v>
      </c>
      <c r="G45" s="24">
        <f t="shared" si="0"/>
        <v>12</v>
      </c>
      <c r="H45" s="25">
        <f t="shared" si="1"/>
        <v>41.379310344827587</v>
      </c>
      <c r="J45" s="24">
        <v>7555</v>
      </c>
      <c r="K45" s="17">
        <f t="shared" si="2"/>
        <v>0.54268696227663804</v>
      </c>
      <c r="M45" s="18" t="s">
        <v>28</v>
      </c>
      <c r="N45" s="19">
        <v>149</v>
      </c>
      <c r="T45" s="20" t="s">
        <v>48</v>
      </c>
      <c r="U45" s="6">
        <v>0.27893138287981156</v>
      </c>
    </row>
    <row r="46" spans="2:21" x14ac:dyDescent="0.45">
      <c r="B46" s="21" t="s">
        <v>57</v>
      </c>
      <c r="C46" s="22">
        <v>79</v>
      </c>
      <c r="E46" s="23">
        <v>59</v>
      </c>
      <c r="G46" s="24">
        <f t="shared" si="0"/>
        <v>-20</v>
      </c>
      <c r="H46" s="25">
        <f t="shared" si="1"/>
        <v>-25.316455696202532</v>
      </c>
      <c r="J46" s="24">
        <v>47512</v>
      </c>
      <c r="K46" s="17">
        <f t="shared" si="2"/>
        <v>0.12417915473985519</v>
      </c>
      <c r="M46" s="18" t="s">
        <v>44</v>
      </c>
      <c r="N46" s="19">
        <v>121</v>
      </c>
      <c r="T46" s="20" t="s">
        <v>46</v>
      </c>
      <c r="U46" s="6">
        <v>0.26898247771288042</v>
      </c>
    </row>
    <row r="47" spans="2:21" x14ac:dyDescent="0.45">
      <c r="B47" s="21" t="s">
        <v>19</v>
      </c>
      <c r="C47" s="22">
        <v>206</v>
      </c>
      <c r="E47" s="23">
        <v>219</v>
      </c>
      <c r="G47" s="24">
        <f t="shared" si="0"/>
        <v>13</v>
      </c>
      <c r="H47" s="25">
        <f t="shared" si="1"/>
        <v>6.3106796116504853</v>
      </c>
      <c r="J47" s="24">
        <v>122902</v>
      </c>
      <c r="K47" s="17">
        <f t="shared" si="2"/>
        <v>0.17819075360856618</v>
      </c>
      <c r="M47" s="18" t="s">
        <v>60</v>
      </c>
      <c r="N47" s="19">
        <v>106</v>
      </c>
      <c r="T47" s="20" t="s">
        <v>10</v>
      </c>
      <c r="U47" s="6">
        <v>0.2639041714750901</v>
      </c>
    </row>
    <row r="48" spans="2:21" x14ac:dyDescent="0.45">
      <c r="B48" s="21" t="s">
        <v>58</v>
      </c>
      <c r="C48" s="22">
        <v>7</v>
      </c>
      <c r="E48" s="23">
        <v>19</v>
      </c>
      <c r="G48" s="24">
        <f t="shared" si="0"/>
        <v>12</v>
      </c>
      <c r="H48" s="25">
        <f t="shared" si="1"/>
        <v>171.42857142857142</v>
      </c>
      <c r="J48" s="24">
        <v>8605</v>
      </c>
      <c r="K48" s="17">
        <f t="shared" si="2"/>
        <v>0.22080185938407904</v>
      </c>
      <c r="M48" s="18" t="s">
        <v>37</v>
      </c>
      <c r="N48" s="19">
        <v>95</v>
      </c>
      <c r="T48" s="20" t="s">
        <v>38</v>
      </c>
      <c r="U48" s="6">
        <v>0.262614237193179</v>
      </c>
    </row>
    <row r="49" spans="2:21" x14ac:dyDescent="0.45">
      <c r="B49" s="21" t="s">
        <v>20</v>
      </c>
      <c r="C49" s="22">
        <v>705</v>
      </c>
      <c r="E49" s="23">
        <v>713</v>
      </c>
      <c r="G49" s="24">
        <f t="shared" si="0"/>
        <v>8</v>
      </c>
      <c r="H49" s="25">
        <f t="shared" si="1"/>
        <v>1.1347517730496455</v>
      </c>
      <c r="J49" s="24">
        <v>87355</v>
      </c>
      <c r="K49" s="17">
        <f t="shared" si="2"/>
        <v>0.81620971896285266</v>
      </c>
      <c r="M49" s="18" t="s">
        <v>42</v>
      </c>
      <c r="N49" s="19">
        <v>92</v>
      </c>
      <c r="T49" s="20" t="s">
        <v>72</v>
      </c>
      <c r="U49" s="6">
        <v>0.26139994191112403</v>
      </c>
    </row>
    <row r="50" spans="2:21" x14ac:dyDescent="0.45">
      <c r="B50" s="21" t="s">
        <v>21</v>
      </c>
      <c r="C50" s="22">
        <v>425</v>
      </c>
      <c r="E50" s="23">
        <v>321</v>
      </c>
      <c r="G50" s="24">
        <f t="shared" si="0"/>
        <v>-104</v>
      </c>
      <c r="H50" s="25">
        <f t="shared" si="1"/>
        <v>-24.47058823529412</v>
      </c>
      <c r="J50" s="24">
        <v>114979</v>
      </c>
      <c r="K50" s="17">
        <f t="shared" si="2"/>
        <v>0.27918141573678673</v>
      </c>
      <c r="M50" s="18" t="s">
        <v>38</v>
      </c>
      <c r="N50" s="19">
        <v>75</v>
      </c>
      <c r="T50" s="20" t="s">
        <v>66</v>
      </c>
      <c r="U50" s="6">
        <v>0.25727149288930179</v>
      </c>
    </row>
    <row r="51" spans="2:21" x14ac:dyDescent="0.45">
      <c r="B51" s="21" t="s">
        <v>22</v>
      </c>
      <c r="C51" s="22">
        <v>926</v>
      </c>
      <c r="E51" s="23">
        <v>1725</v>
      </c>
      <c r="G51" s="24">
        <f t="shared" si="0"/>
        <v>799</v>
      </c>
      <c r="H51" s="25">
        <f t="shared" si="1"/>
        <v>86.285097192224626</v>
      </c>
      <c r="J51" s="24">
        <v>148039</v>
      </c>
      <c r="K51" s="17">
        <f t="shared" si="2"/>
        <v>1.1652334857706415</v>
      </c>
      <c r="M51" s="18" t="s">
        <v>62</v>
      </c>
      <c r="N51" s="19">
        <v>69</v>
      </c>
      <c r="T51" s="20" t="s">
        <v>2</v>
      </c>
      <c r="U51" s="6">
        <v>0.25529982066362295</v>
      </c>
    </row>
    <row r="52" spans="2:21" x14ac:dyDescent="0.45">
      <c r="B52" s="21" t="s">
        <v>59</v>
      </c>
      <c r="C52" s="22">
        <v>267</v>
      </c>
      <c r="E52" s="23">
        <v>333</v>
      </c>
      <c r="G52" s="24">
        <f t="shared" si="0"/>
        <v>66</v>
      </c>
      <c r="H52" s="25">
        <f t="shared" si="1"/>
        <v>24.719101123595504</v>
      </c>
      <c r="J52" s="24">
        <v>141749</v>
      </c>
      <c r="K52" s="17">
        <f t="shared" si="2"/>
        <v>0.23492229222075639</v>
      </c>
      <c r="M52" s="18" t="s">
        <v>75</v>
      </c>
      <c r="N52" s="19">
        <v>69</v>
      </c>
      <c r="T52" s="20" t="s">
        <v>60</v>
      </c>
      <c r="U52" s="6">
        <v>0.25461183704842433</v>
      </c>
    </row>
    <row r="53" spans="2:21" x14ac:dyDescent="0.45">
      <c r="B53" s="21" t="s">
        <v>36</v>
      </c>
      <c r="C53" s="22">
        <v>257</v>
      </c>
      <c r="E53" s="23">
        <v>175</v>
      </c>
      <c r="G53" s="24">
        <f t="shared" si="0"/>
        <v>-82</v>
      </c>
      <c r="H53" s="25">
        <f t="shared" si="1"/>
        <v>-31.906614785992215</v>
      </c>
      <c r="J53" s="24">
        <v>54564</v>
      </c>
      <c r="K53" s="17">
        <f t="shared" si="2"/>
        <v>0.32072428707572759</v>
      </c>
      <c r="M53" s="18" t="s">
        <v>61</v>
      </c>
      <c r="N53" s="19">
        <v>68</v>
      </c>
      <c r="T53" s="20" t="s">
        <v>40</v>
      </c>
      <c r="U53" s="6">
        <v>0.24899598393574299</v>
      </c>
    </row>
    <row r="54" spans="2:21" x14ac:dyDescent="0.45">
      <c r="B54" s="21" t="s">
        <v>60</v>
      </c>
      <c r="C54" s="22">
        <v>113</v>
      </c>
      <c r="E54" s="23">
        <v>106</v>
      </c>
      <c r="G54" s="24">
        <f t="shared" si="0"/>
        <v>-7</v>
      </c>
      <c r="H54" s="25">
        <f t="shared" si="1"/>
        <v>-6.1946902654867255</v>
      </c>
      <c r="J54" s="24">
        <v>41632</v>
      </c>
      <c r="K54" s="17">
        <f t="shared" si="2"/>
        <v>0.25461183704842433</v>
      </c>
      <c r="M54" s="18" t="s">
        <v>67</v>
      </c>
      <c r="N54" s="19">
        <v>67</v>
      </c>
      <c r="T54" s="20" t="s">
        <v>4</v>
      </c>
      <c r="U54" s="6">
        <v>0.24018809095573435</v>
      </c>
    </row>
    <row r="55" spans="2:21" x14ac:dyDescent="0.45">
      <c r="B55" s="21" t="s">
        <v>61</v>
      </c>
      <c r="C55" s="22">
        <v>78</v>
      </c>
      <c r="E55" s="23">
        <v>68</v>
      </c>
      <c r="G55" s="24">
        <f t="shared" si="0"/>
        <v>-10</v>
      </c>
      <c r="H55" s="25">
        <f t="shared" si="1"/>
        <v>-12.820512820512819</v>
      </c>
      <c r="J55" s="24">
        <v>29306</v>
      </c>
      <c r="K55" s="17">
        <f t="shared" si="2"/>
        <v>0.23203439568689005</v>
      </c>
      <c r="M55" s="18" t="s">
        <v>64</v>
      </c>
      <c r="N55" s="19">
        <v>64</v>
      </c>
      <c r="T55" s="20" t="s">
        <v>77</v>
      </c>
      <c r="U55" s="6">
        <v>0.23565468218811167</v>
      </c>
    </row>
    <row r="56" spans="2:21" x14ac:dyDescent="0.45">
      <c r="B56" s="21" t="s">
        <v>23</v>
      </c>
      <c r="C56" s="22">
        <v>865</v>
      </c>
      <c r="E56" s="23">
        <v>842</v>
      </c>
      <c r="G56" s="24">
        <f t="shared" si="0"/>
        <v>-23</v>
      </c>
      <c r="H56" s="25">
        <f t="shared" si="1"/>
        <v>-2.6589595375722546</v>
      </c>
      <c r="J56" s="24">
        <v>192850</v>
      </c>
      <c r="K56" s="17">
        <f t="shared" si="2"/>
        <v>0.43660876328752918</v>
      </c>
      <c r="M56" s="18" t="s">
        <v>47</v>
      </c>
      <c r="N56" s="19">
        <v>62</v>
      </c>
      <c r="T56" s="20" t="s">
        <v>59</v>
      </c>
      <c r="U56" s="6">
        <v>0.23492229222075639</v>
      </c>
    </row>
    <row r="57" spans="2:21" x14ac:dyDescent="0.45">
      <c r="B57" s="21" t="s">
        <v>24</v>
      </c>
      <c r="C57" s="22">
        <v>409</v>
      </c>
      <c r="E57" s="23">
        <v>403</v>
      </c>
      <c r="G57" s="24">
        <f t="shared" si="0"/>
        <v>-6</v>
      </c>
      <c r="H57" s="25">
        <f t="shared" si="1"/>
        <v>-1.4669926650366749</v>
      </c>
      <c r="J57" s="24">
        <v>122968</v>
      </c>
      <c r="K57" s="17">
        <f t="shared" si="2"/>
        <v>0.32772753887190165</v>
      </c>
      <c r="M57" s="18" t="s">
        <v>57</v>
      </c>
      <c r="N57" s="19">
        <v>59</v>
      </c>
      <c r="T57" s="20" t="s">
        <v>61</v>
      </c>
      <c r="U57" s="6">
        <v>0.23203439568689005</v>
      </c>
    </row>
    <row r="58" spans="2:21" x14ac:dyDescent="0.45">
      <c r="B58" s="21" t="s">
        <v>62</v>
      </c>
      <c r="C58" s="22">
        <v>75</v>
      </c>
      <c r="E58" s="23">
        <v>69</v>
      </c>
      <c r="G58" s="24">
        <f t="shared" si="0"/>
        <v>-6</v>
      </c>
      <c r="H58" s="25">
        <f t="shared" si="1"/>
        <v>-8</v>
      </c>
      <c r="J58" s="24">
        <v>32658</v>
      </c>
      <c r="K58" s="17">
        <f t="shared" si="2"/>
        <v>0.21128054381774758</v>
      </c>
      <c r="M58" s="18" t="s">
        <v>33</v>
      </c>
      <c r="N58" s="19">
        <v>52</v>
      </c>
      <c r="T58" s="20" t="s">
        <v>17</v>
      </c>
      <c r="U58" s="6">
        <v>0.22718077988360874</v>
      </c>
    </row>
    <row r="59" spans="2:21" x14ac:dyDescent="0.45">
      <c r="B59" s="21" t="s">
        <v>25</v>
      </c>
      <c r="C59" s="22">
        <v>785</v>
      </c>
      <c r="E59" s="23">
        <v>771</v>
      </c>
      <c r="G59" s="24">
        <f t="shared" si="0"/>
        <v>-14</v>
      </c>
      <c r="H59" s="25">
        <f t="shared" si="1"/>
        <v>-1.7834394904458599</v>
      </c>
      <c r="J59" s="24">
        <v>172091</v>
      </c>
      <c r="K59" s="17">
        <f t="shared" si="2"/>
        <v>0.44801878076134138</v>
      </c>
      <c r="M59" s="18" t="s">
        <v>70</v>
      </c>
      <c r="N59" s="19">
        <v>48</v>
      </c>
      <c r="T59" s="20" t="s">
        <v>45</v>
      </c>
      <c r="U59" s="6">
        <v>0.22535211267605634</v>
      </c>
    </row>
    <row r="60" spans="2:21" x14ac:dyDescent="0.45">
      <c r="B60" s="21" t="s">
        <v>89</v>
      </c>
      <c r="C60" s="22">
        <v>272</v>
      </c>
      <c r="E60" s="23">
        <v>298</v>
      </c>
      <c r="G60" s="24">
        <f t="shared" si="0"/>
        <v>26</v>
      </c>
      <c r="H60" s="25">
        <f t="shared" si="1"/>
        <v>9.5588235294117645</v>
      </c>
      <c r="J60" s="24">
        <v>160862</v>
      </c>
      <c r="K60" s="17">
        <f t="shared" si="2"/>
        <v>0.18525195509194214</v>
      </c>
      <c r="M60" s="18" t="s">
        <v>73</v>
      </c>
      <c r="N60" s="19">
        <v>48</v>
      </c>
      <c r="T60" s="20" t="s">
        <v>58</v>
      </c>
      <c r="U60" s="6">
        <v>0.22080185938407904</v>
      </c>
    </row>
    <row r="61" spans="2:21" x14ac:dyDescent="0.45">
      <c r="B61" s="21" t="s">
        <v>64</v>
      </c>
      <c r="C61" s="22">
        <v>42</v>
      </c>
      <c r="E61" s="23">
        <v>64</v>
      </c>
      <c r="G61" s="24">
        <f t="shared" si="0"/>
        <v>22</v>
      </c>
      <c r="H61" s="25">
        <f t="shared" si="1"/>
        <v>52.380952380952387</v>
      </c>
      <c r="J61" s="24">
        <v>18966</v>
      </c>
      <c r="K61" s="17">
        <f t="shared" si="2"/>
        <v>0.33744595592112203</v>
      </c>
      <c r="M61" s="18" t="s">
        <v>34</v>
      </c>
      <c r="N61" s="19">
        <v>46</v>
      </c>
      <c r="T61" s="20" t="s">
        <v>35</v>
      </c>
      <c r="U61" s="6">
        <v>0.21698541656153808</v>
      </c>
    </row>
    <row r="62" spans="2:21" x14ac:dyDescent="0.45">
      <c r="B62" s="21" t="s">
        <v>65</v>
      </c>
      <c r="C62" s="22">
        <v>3</v>
      </c>
      <c r="E62" s="23">
        <v>24</v>
      </c>
      <c r="G62" s="24">
        <f t="shared" si="0"/>
        <v>21</v>
      </c>
      <c r="H62" s="25">
        <f t="shared" si="1"/>
        <v>700</v>
      </c>
      <c r="J62" s="24">
        <v>16693</v>
      </c>
      <c r="K62" s="17">
        <f t="shared" si="2"/>
        <v>0.14377283891451506</v>
      </c>
      <c r="M62" s="18" t="s">
        <v>41</v>
      </c>
      <c r="N62" s="19">
        <v>45</v>
      </c>
      <c r="T62" s="20" t="s">
        <v>62</v>
      </c>
      <c r="U62" s="6">
        <v>0.21128054381774758</v>
      </c>
    </row>
    <row r="63" spans="2:21" x14ac:dyDescent="0.45">
      <c r="B63" s="21" t="s">
        <v>66</v>
      </c>
      <c r="C63" s="22">
        <v>26</v>
      </c>
      <c r="E63" s="23">
        <v>36</v>
      </c>
      <c r="G63" s="24">
        <f t="shared" si="0"/>
        <v>10</v>
      </c>
      <c r="H63" s="25">
        <f t="shared" si="1"/>
        <v>38.461538461538467</v>
      </c>
      <c r="J63" s="24">
        <v>13993</v>
      </c>
      <c r="K63" s="17">
        <f t="shared" si="2"/>
        <v>0.25727149288930179</v>
      </c>
      <c r="M63" s="18" t="s">
        <v>48</v>
      </c>
      <c r="N63" s="19">
        <v>45</v>
      </c>
      <c r="T63" s="20" t="s">
        <v>0</v>
      </c>
      <c r="U63" s="6">
        <v>0.20661157024793389</v>
      </c>
    </row>
    <row r="64" spans="2:21" x14ac:dyDescent="0.45">
      <c r="B64" s="21" t="s">
        <v>67</v>
      </c>
      <c r="C64" s="22">
        <v>77</v>
      </c>
      <c r="E64" s="23">
        <v>67</v>
      </c>
      <c r="G64" s="24">
        <f t="shared" si="0"/>
        <v>-10</v>
      </c>
      <c r="H64" s="25">
        <f t="shared" si="1"/>
        <v>-12.987012987012985</v>
      </c>
      <c r="J64" s="24">
        <v>64280</v>
      </c>
      <c r="K64" s="17">
        <f t="shared" si="2"/>
        <v>0.10423148724331051</v>
      </c>
      <c r="M64" s="18" t="s">
        <v>35</v>
      </c>
      <c r="N64" s="19">
        <v>43</v>
      </c>
      <c r="T64" s="20" t="s">
        <v>68</v>
      </c>
      <c r="U64" s="6">
        <v>0.19866977628055627</v>
      </c>
    </row>
    <row r="65" spans="2:21" x14ac:dyDescent="0.45">
      <c r="B65" s="21" t="s">
        <v>91</v>
      </c>
      <c r="C65" s="22">
        <v>34</v>
      </c>
      <c r="E65" s="23">
        <v>23</v>
      </c>
      <c r="G65" s="24">
        <f t="shared" si="0"/>
        <v>-11</v>
      </c>
      <c r="H65" s="25">
        <f t="shared" si="1"/>
        <v>-32.352941176470587</v>
      </c>
      <c r="J65" s="24">
        <v>11577</v>
      </c>
      <c r="K65" s="17">
        <f t="shared" si="2"/>
        <v>0.19866977628055627</v>
      </c>
      <c r="M65" s="18" t="s">
        <v>56</v>
      </c>
      <c r="N65" s="19">
        <v>41</v>
      </c>
      <c r="T65" s="20" t="s">
        <v>51</v>
      </c>
      <c r="U65" s="6">
        <v>0.1977086079286221</v>
      </c>
    </row>
    <row r="66" spans="2:21" x14ac:dyDescent="0.45">
      <c r="B66" s="21" t="s">
        <v>26</v>
      </c>
      <c r="C66" s="22">
        <v>1461</v>
      </c>
      <c r="E66" s="23">
        <v>1127</v>
      </c>
      <c r="G66" s="24">
        <f t="shared" si="0"/>
        <v>-334</v>
      </c>
      <c r="H66" s="25">
        <f t="shared" si="1"/>
        <v>-22.861054072553046</v>
      </c>
      <c r="J66" s="24">
        <v>108558</v>
      </c>
      <c r="K66" s="17">
        <f t="shared" si="2"/>
        <v>1.0381547191363143</v>
      </c>
      <c r="M66" s="18" t="s">
        <v>51</v>
      </c>
      <c r="N66" s="19">
        <v>39</v>
      </c>
      <c r="T66" s="20" t="s">
        <v>42</v>
      </c>
      <c r="U66" s="6">
        <v>0.18772445315050604</v>
      </c>
    </row>
    <row r="67" spans="2:21" x14ac:dyDescent="0.45">
      <c r="B67" s="21" t="s">
        <v>69</v>
      </c>
      <c r="C67" s="22">
        <v>12</v>
      </c>
      <c r="E67" s="23">
        <v>26</v>
      </c>
      <c r="G67" s="24">
        <f t="shared" si="0"/>
        <v>14</v>
      </c>
      <c r="H67" s="25">
        <f t="shared" si="1"/>
        <v>116.66666666666667</v>
      </c>
      <c r="J67" s="24">
        <v>7301</v>
      </c>
      <c r="K67" s="17">
        <f t="shared" si="2"/>
        <v>0.35611560060265718</v>
      </c>
      <c r="M67" s="18" t="s">
        <v>66</v>
      </c>
      <c r="N67" s="19">
        <v>36</v>
      </c>
      <c r="T67" s="20" t="s">
        <v>63</v>
      </c>
      <c r="U67" s="6">
        <v>0.18525195509194214</v>
      </c>
    </row>
    <row r="68" spans="2:21" x14ac:dyDescent="0.45">
      <c r="B68" s="21" t="s">
        <v>0</v>
      </c>
      <c r="C68" s="22">
        <v>5</v>
      </c>
      <c r="E68" s="23">
        <v>6</v>
      </c>
      <c r="G68" s="24">
        <f t="shared" si="0"/>
        <v>1</v>
      </c>
      <c r="H68" s="25">
        <f t="shared" si="1"/>
        <v>20</v>
      </c>
      <c r="J68" s="24">
        <v>2904</v>
      </c>
      <c r="K68" s="17">
        <f t="shared" si="2"/>
        <v>0.20661157024793389</v>
      </c>
      <c r="M68" s="18" t="s">
        <v>46</v>
      </c>
      <c r="N68" s="19">
        <v>35</v>
      </c>
      <c r="T68" s="20" t="s">
        <v>19</v>
      </c>
      <c r="U68" s="6">
        <v>0.17819075360856618</v>
      </c>
    </row>
    <row r="69" spans="2:21" x14ac:dyDescent="0.45">
      <c r="B69" s="21" t="s">
        <v>70</v>
      </c>
      <c r="C69" s="22">
        <v>70</v>
      </c>
      <c r="E69" s="23">
        <v>48</v>
      </c>
      <c r="G69" s="24">
        <f t="shared" si="0"/>
        <v>-22</v>
      </c>
      <c r="H69" s="25">
        <f t="shared" si="1"/>
        <v>-31.428571428571427</v>
      </c>
      <c r="J69" s="24">
        <v>28936</v>
      </c>
      <c r="K69" s="17">
        <f t="shared" si="2"/>
        <v>0.16588332872546308</v>
      </c>
      <c r="M69" s="18" t="s">
        <v>40</v>
      </c>
      <c r="N69" s="19">
        <v>31</v>
      </c>
      <c r="T69" s="20" t="s">
        <v>54</v>
      </c>
      <c r="U69" s="6">
        <v>0.17418568193694478</v>
      </c>
    </row>
    <row r="70" spans="2:21" x14ac:dyDescent="0.45">
      <c r="B70" s="21" t="s">
        <v>90</v>
      </c>
      <c r="C70" s="22">
        <v>31</v>
      </c>
      <c r="E70" s="23">
        <v>14</v>
      </c>
      <c r="G70" s="24">
        <f t="shared" si="0"/>
        <v>-17</v>
      </c>
      <c r="H70" s="25">
        <f t="shared" si="1"/>
        <v>-54.838709677419352</v>
      </c>
      <c r="J70" s="24">
        <v>16066</v>
      </c>
      <c r="K70" s="17">
        <f t="shared" si="2"/>
        <v>8.7140545250840279E-2</v>
      </c>
      <c r="M70" s="18" t="s">
        <v>72</v>
      </c>
      <c r="N70" s="19">
        <v>27</v>
      </c>
      <c r="T70" s="20" t="s">
        <v>70</v>
      </c>
      <c r="U70" s="6">
        <v>0.16588332872546308</v>
      </c>
    </row>
    <row r="71" spans="2:21" x14ac:dyDescent="0.45">
      <c r="B71" s="21" t="s">
        <v>27</v>
      </c>
      <c r="C71" s="22">
        <v>523</v>
      </c>
      <c r="E71" s="23">
        <v>395</v>
      </c>
      <c r="G71" s="24">
        <f t="shared" si="0"/>
        <v>-128</v>
      </c>
      <c r="H71" s="25">
        <f t="shared" si="1"/>
        <v>-24.474187380497131</v>
      </c>
      <c r="J71" s="24">
        <v>111606</v>
      </c>
      <c r="K71" s="17">
        <f t="shared" si="2"/>
        <v>0.35392362417791157</v>
      </c>
      <c r="M71" s="18" t="s">
        <v>69</v>
      </c>
      <c r="N71" s="19">
        <v>26</v>
      </c>
      <c r="T71" s="20" t="s">
        <v>3</v>
      </c>
      <c r="U71" s="6">
        <v>0.16255097968599433</v>
      </c>
    </row>
    <row r="72" spans="2:21" x14ac:dyDescent="0.45">
      <c r="B72" s="21" t="s">
        <v>72</v>
      </c>
      <c r="C72" s="22">
        <v>15</v>
      </c>
      <c r="E72" s="23">
        <v>27</v>
      </c>
      <c r="G72" s="24">
        <f t="shared" ref="G72:G86" si="3">E72-C72</f>
        <v>12</v>
      </c>
      <c r="H72" s="25">
        <f t="shared" ref="H72:H86" si="4">G72/C72*100</f>
        <v>80</v>
      </c>
      <c r="J72" s="24">
        <v>10329</v>
      </c>
      <c r="K72" s="17">
        <f t="shared" ref="K72:K86" si="5">E72/J72*100</f>
        <v>0.26139994191112403</v>
      </c>
      <c r="M72" s="18" t="s">
        <v>53</v>
      </c>
      <c r="N72" s="19">
        <v>24</v>
      </c>
      <c r="T72" s="20" t="s">
        <v>75</v>
      </c>
      <c r="U72" s="6">
        <v>0.15874841826757161</v>
      </c>
    </row>
    <row r="73" spans="2:21" x14ac:dyDescent="0.45">
      <c r="B73" s="21" t="s">
        <v>73</v>
      </c>
      <c r="C73" s="22">
        <v>17</v>
      </c>
      <c r="E73" s="23">
        <v>48</v>
      </c>
      <c r="G73" s="24">
        <f t="shared" si="3"/>
        <v>31</v>
      </c>
      <c r="H73" s="25">
        <f t="shared" si="4"/>
        <v>182.35294117647058</v>
      </c>
      <c r="J73" s="24">
        <v>30445</v>
      </c>
      <c r="K73" s="17">
        <f t="shared" si="5"/>
        <v>0.1576613565445886</v>
      </c>
      <c r="M73" s="18" t="s">
        <v>65</v>
      </c>
      <c r="N73" s="19">
        <v>24</v>
      </c>
      <c r="T73" s="20" t="s">
        <v>73</v>
      </c>
      <c r="U73" s="6">
        <v>0.1576613565445886</v>
      </c>
    </row>
    <row r="74" spans="2:21" x14ac:dyDescent="0.45">
      <c r="B74" s="21" t="s">
        <v>37</v>
      </c>
      <c r="C74" s="22">
        <v>165</v>
      </c>
      <c r="E74" s="23">
        <v>95</v>
      </c>
      <c r="G74" s="24">
        <f t="shared" si="3"/>
        <v>-70</v>
      </c>
      <c r="H74" s="25">
        <f t="shared" si="4"/>
        <v>-42.424242424242422</v>
      </c>
      <c r="J74" s="24">
        <v>20904</v>
      </c>
      <c r="K74" s="17">
        <f t="shared" si="5"/>
        <v>0.45445847684653651</v>
      </c>
      <c r="M74" s="18" t="s">
        <v>68</v>
      </c>
      <c r="N74" s="19">
        <v>23</v>
      </c>
      <c r="T74" s="20" t="s">
        <v>53</v>
      </c>
      <c r="U74" s="6">
        <v>0.15424164524421594</v>
      </c>
    </row>
    <row r="75" spans="2:21" x14ac:dyDescent="0.45">
      <c r="B75" s="21" t="s">
        <v>74</v>
      </c>
      <c r="C75" s="22">
        <v>10</v>
      </c>
      <c r="E75" s="23">
        <v>6</v>
      </c>
      <c r="G75" s="24">
        <f t="shared" si="3"/>
        <v>-4</v>
      </c>
      <c r="H75" s="25">
        <f t="shared" si="4"/>
        <v>-40</v>
      </c>
      <c r="J75" s="24">
        <v>5973</v>
      </c>
      <c r="K75" s="17">
        <f t="shared" si="5"/>
        <v>0.10045203415369162</v>
      </c>
      <c r="M75" s="18" t="s">
        <v>55</v>
      </c>
      <c r="N75" s="19">
        <v>22</v>
      </c>
      <c r="T75" s="20" t="s">
        <v>50</v>
      </c>
      <c r="U75" s="6">
        <v>0.15147211966297452</v>
      </c>
    </row>
    <row r="76" spans="2:21" x14ac:dyDescent="0.45">
      <c r="B76" s="21" t="s">
        <v>38</v>
      </c>
      <c r="C76" s="22">
        <v>105</v>
      </c>
      <c r="E76" s="23">
        <v>75</v>
      </c>
      <c r="G76" s="24">
        <f t="shared" si="3"/>
        <v>-30</v>
      </c>
      <c r="H76" s="25">
        <f t="shared" si="4"/>
        <v>-28.571428571428569</v>
      </c>
      <c r="J76" s="24">
        <v>28559</v>
      </c>
      <c r="K76" s="17">
        <f t="shared" si="5"/>
        <v>0.262614237193179</v>
      </c>
      <c r="M76" s="18" t="s">
        <v>58</v>
      </c>
      <c r="N76" s="19">
        <v>19</v>
      </c>
      <c r="T76" s="20" t="s">
        <v>65</v>
      </c>
      <c r="U76" s="6">
        <v>0.14377283891451506</v>
      </c>
    </row>
    <row r="77" spans="2:21" x14ac:dyDescent="0.45">
      <c r="B77" s="21" t="s">
        <v>28</v>
      </c>
      <c r="C77" s="22">
        <v>122</v>
      </c>
      <c r="E77" s="23">
        <v>149</v>
      </c>
      <c r="G77" s="24">
        <f t="shared" si="3"/>
        <v>27</v>
      </c>
      <c r="H77" s="25">
        <f t="shared" si="4"/>
        <v>22.131147540983605</v>
      </c>
      <c r="J77" s="24">
        <v>34245</v>
      </c>
      <c r="K77" s="17">
        <f t="shared" si="5"/>
        <v>0.4351000146006716</v>
      </c>
      <c r="M77" s="18" t="s">
        <v>52</v>
      </c>
      <c r="N77" s="19">
        <v>17</v>
      </c>
      <c r="T77" s="20" t="s">
        <v>55</v>
      </c>
      <c r="U77" s="6">
        <v>0.13719987527284067</v>
      </c>
    </row>
    <row r="78" spans="2:21" x14ac:dyDescent="0.45">
      <c r="B78" s="21" t="s">
        <v>75</v>
      </c>
      <c r="C78" s="22">
        <v>124</v>
      </c>
      <c r="E78" s="23">
        <v>69</v>
      </c>
      <c r="G78" s="24">
        <f t="shared" si="3"/>
        <v>-55</v>
      </c>
      <c r="H78" s="25">
        <f t="shared" si="4"/>
        <v>-44.354838709677416</v>
      </c>
      <c r="J78" s="24">
        <v>43465</v>
      </c>
      <c r="K78" s="17">
        <f t="shared" si="5"/>
        <v>0.15874841826757161</v>
      </c>
      <c r="M78" s="18" t="s">
        <v>50</v>
      </c>
      <c r="N78" s="19">
        <v>16</v>
      </c>
      <c r="T78" s="20" t="s">
        <v>41</v>
      </c>
      <c r="U78" s="6">
        <v>0.13506618242939039</v>
      </c>
    </row>
    <row r="79" spans="2:21" x14ac:dyDescent="0.45">
      <c r="B79" s="21" t="s">
        <v>76</v>
      </c>
      <c r="C79" s="22">
        <v>3</v>
      </c>
      <c r="E79" s="23">
        <v>13</v>
      </c>
      <c r="G79" s="24">
        <f t="shared" si="3"/>
        <v>10</v>
      </c>
      <c r="H79" s="25">
        <f t="shared" si="4"/>
        <v>333.33333333333337</v>
      </c>
      <c r="J79" s="24">
        <v>3912</v>
      </c>
      <c r="K79" s="17">
        <f t="shared" si="5"/>
        <v>0.33231083844580778</v>
      </c>
      <c r="M79" s="18" t="s">
        <v>71</v>
      </c>
      <c r="N79" s="19">
        <v>14</v>
      </c>
      <c r="T79" s="20" t="s">
        <v>57</v>
      </c>
      <c r="U79" s="6">
        <v>0.12417915473985519</v>
      </c>
    </row>
    <row r="80" spans="2:21" x14ac:dyDescent="0.45">
      <c r="B80" s="21" t="s">
        <v>29</v>
      </c>
      <c r="C80" s="22">
        <v>736</v>
      </c>
      <c r="E80" s="23">
        <v>742</v>
      </c>
      <c r="G80" s="24">
        <f t="shared" si="3"/>
        <v>6</v>
      </c>
      <c r="H80" s="25">
        <f t="shared" si="4"/>
        <v>0.81521739130434778</v>
      </c>
      <c r="J80" s="24">
        <v>170093</v>
      </c>
      <c r="K80" s="17">
        <f t="shared" si="5"/>
        <v>0.43623194370138685</v>
      </c>
      <c r="M80" s="18" t="s">
        <v>76</v>
      </c>
      <c r="N80" s="19">
        <v>13</v>
      </c>
      <c r="T80" s="20" t="s">
        <v>43</v>
      </c>
      <c r="U80" s="6">
        <v>0.11235955056179776</v>
      </c>
    </row>
    <row r="81" spans="2:21" x14ac:dyDescent="0.45">
      <c r="B81" s="21" t="s">
        <v>30</v>
      </c>
      <c r="C81" s="22">
        <v>455</v>
      </c>
      <c r="E81" s="23">
        <v>630</v>
      </c>
      <c r="G81" s="24">
        <f t="shared" si="3"/>
        <v>175</v>
      </c>
      <c r="H81" s="25">
        <f t="shared" si="4"/>
        <v>38.461538461538467</v>
      </c>
      <c r="J81" s="24">
        <v>207881</v>
      </c>
      <c r="K81" s="17">
        <f t="shared" si="5"/>
        <v>0.30305799952857648</v>
      </c>
      <c r="M81" s="18" t="s">
        <v>54</v>
      </c>
      <c r="N81" s="19">
        <v>10</v>
      </c>
      <c r="T81" s="20" t="s">
        <v>67</v>
      </c>
      <c r="U81" s="6">
        <v>0.10423148724331051</v>
      </c>
    </row>
    <row r="82" spans="2:21" x14ac:dyDescent="0.45">
      <c r="B82" s="21" t="s">
        <v>39</v>
      </c>
      <c r="C82" s="22">
        <v>170</v>
      </c>
      <c r="E82" s="23">
        <v>168</v>
      </c>
      <c r="G82" s="24">
        <f t="shared" si="3"/>
        <v>-2</v>
      </c>
      <c r="H82" s="25">
        <f t="shared" si="4"/>
        <v>-1.1764705882352942</v>
      </c>
      <c r="J82" s="24">
        <v>39844</v>
      </c>
      <c r="K82" s="17">
        <f t="shared" si="5"/>
        <v>0.4216444132115249</v>
      </c>
      <c r="M82" s="18" t="s">
        <v>43</v>
      </c>
      <c r="N82" s="19">
        <v>7</v>
      </c>
      <c r="T82" s="20" t="s">
        <v>74</v>
      </c>
      <c r="U82" s="6">
        <v>0.10045203415369162</v>
      </c>
    </row>
    <row r="83" spans="2:21" x14ac:dyDescent="0.45">
      <c r="B83" s="21" t="s">
        <v>31</v>
      </c>
      <c r="C83" s="22">
        <v>414</v>
      </c>
      <c r="E83" s="23">
        <v>730</v>
      </c>
      <c r="G83" s="24">
        <f t="shared" si="3"/>
        <v>316</v>
      </c>
      <c r="H83" s="25">
        <f t="shared" si="4"/>
        <v>76.328502415458928</v>
      </c>
      <c r="J83" s="24">
        <v>228088</v>
      </c>
      <c r="K83" s="17">
        <f t="shared" si="5"/>
        <v>0.32005190978920417</v>
      </c>
      <c r="M83" s="18" t="s">
        <v>0</v>
      </c>
      <c r="N83" s="19">
        <v>6</v>
      </c>
      <c r="T83" s="20" t="s">
        <v>71</v>
      </c>
      <c r="U83" s="6">
        <v>8.7140545250840279E-2</v>
      </c>
    </row>
    <row r="84" spans="2:21" x14ac:dyDescent="0.45">
      <c r="B84" s="21" t="s">
        <v>32</v>
      </c>
      <c r="C84" s="22">
        <v>844</v>
      </c>
      <c r="E84" s="23">
        <v>838</v>
      </c>
      <c r="G84" s="24">
        <f t="shared" si="3"/>
        <v>-6</v>
      </c>
      <c r="H84" s="25">
        <f t="shared" si="4"/>
        <v>-0.7109004739336493</v>
      </c>
      <c r="J84" s="24">
        <v>93380</v>
      </c>
      <c r="K84" s="17">
        <f t="shared" si="5"/>
        <v>0.89740843863782382</v>
      </c>
      <c r="M84" s="18" t="s">
        <v>74</v>
      </c>
      <c r="N84" s="19">
        <v>6</v>
      </c>
      <c r="T84" s="20" t="s">
        <v>52</v>
      </c>
      <c r="U84" s="6">
        <v>7.7522914861598805E-2</v>
      </c>
    </row>
    <row r="85" spans="2:21" x14ac:dyDescent="0.45">
      <c r="B85" s="21" t="s">
        <v>77</v>
      </c>
      <c r="C85" s="22">
        <v>335</v>
      </c>
      <c r="E85" s="23">
        <v>366</v>
      </c>
      <c r="G85" s="24">
        <f t="shared" si="3"/>
        <v>31</v>
      </c>
      <c r="H85" s="25">
        <f t="shared" si="4"/>
        <v>9.2537313432835813</v>
      </c>
      <c r="J85" s="24">
        <v>155312</v>
      </c>
      <c r="K85" s="17">
        <f t="shared" si="5"/>
        <v>0.23565468218811167</v>
      </c>
      <c r="M85" s="18" t="s">
        <v>78</v>
      </c>
      <c r="N85" s="19">
        <v>3</v>
      </c>
      <c r="T85" s="20" t="s">
        <v>78</v>
      </c>
      <c r="U85" s="6">
        <v>4.4523597506678537E-2</v>
      </c>
    </row>
    <row r="86" spans="2:21" x14ac:dyDescent="0.45">
      <c r="B86" s="21" t="s">
        <v>78</v>
      </c>
      <c r="C86" s="22">
        <v>3</v>
      </c>
      <c r="E86" s="23">
        <v>3</v>
      </c>
      <c r="G86" s="24">
        <f t="shared" si="3"/>
        <v>0</v>
      </c>
      <c r="H86" s="25">
        <f t="shared" si="4"/>
        <v>0</v>
      </c>
      <c r="J86" s="24">
        <v>6738</v>
      </c>
      <c r="K86" s="17">
        <f t="shared" si="5"/>
        <v>4.4523597506678537E-2</v>
      </c>
    </row>
    <row r="87" spans="2:21" x14ac:dyDescent="0.45">
      <c r="B87" s="21" t="s">
        <v>559</v>
      </c>
      <c r="C87" s="22">
        <f>SUM(C11,C14,C16:C17,C20:C21,C25,C27,C29,C33,C38,C40,C42:C43,C47,C49:C52,C56:C57,C60,C64,C66,C71,C80:C81,C83:C85)</f>
        <v>17214</v>
      </c>
      <c r="E87" s="23"/>
      <c r="G87" s="24"/>
      <c r="H87" s="25"/>
      <c r="J87" s="24">
        <f>SUM(J11,J14,J16:J17,J20:J21,J25,J27,J29,J33,J38,J40,J42:J43,J47,J49:J52,J56:J57,J60,J64,J66,J71,J80:J81,J83:J85)</f>
        <v>4480987</v>
      </c>
      <c r="K87" s="17">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6" customWidth="1"/>
    <col min="4" max="4" width="3.3984375" style="1" customWidth="1"/>
    <col min="5" max="5" width="23" style="1" customWidth="1"/>
    <col min="6" max="6" width="12.86328125" style="26" customWidth="1"/>
    <col min="7" max="7" width="2.86328125" style="1" customWidth="1"/>
    <col min="8" max="8" width="20.73046875" style="1" customWidth="1"/>
    <col min="9" max="10" width="10.59765625" style="1" customWidth="1"/>
    <col min="11" max="11" width="18.73046875" style="1" bestFit="1" customWidth="1"/>
    <col min="12" max="12" width="25.86328125" style="1" customWidth="1"/>
    <col min="13" max="21" width="9.1328125" style="1"/>
    <col min="22" max="22" width="14.86328125" style="1" bestFit="1" customWidth="1"/>
    <col min="23" max="16384" width="9.1328125" style="1"/>
  </cols>
  <sheetData>
    <row r="1" spans="1:21" ht="23.25" x14ac:dyDescent="0.7">
      <c r="B1" s="104" t="s">
        <v>495</v>
      </c>
      <c r="C1" s="104"/>
      <c r="D1" s="104"/>
      <c r="E1" s="104"/>
      <c r="F1" s="104"/>
      <c r="G1" s="104"/>
      <c r="H1" s="104"/>
      <c r="I1" s="104"/>
      <c r="J1" s="104"/>
      <c r="K1" s="104"/>
    </row>
    <row r="2" spans="1:21" ht="15" x14ac:dyDescent="0.45">
      <c r="H2" s="103"/>
      <c r="I2" s="103"/>
      <c r="J2" s="103"/>
      <c r="K2" s="103"/>
    </row>
    <row r="3" spans="1:21" x14ac:dyDescent="0.45">
      <c r="B3" s="27" t="s">
        <v>489</v>
      </c>
      <c r="E3" s="28" t="s">
        <v>490</v>
      </c>
      <c r="H3" s="29" t="s">
        <v>494</v>
      </c>
      <c r="I3" s="30"/>
      <c r="J3" s="30"/>
      <c r="K3" s="30"/>
    </row>
    <row r="4" spans="1:21" x14ac:dyDescent="0.45">
      <c r="B4" s="31"/>
      <c r="C4" s="32" t="s">
        <v>80</v>
      </c>
      <c r="E4" s="33"/>
      <c r="F4" s="34" t="s">
        <v>80</v>
      </c>
      <c r="H4" s="35"/>
      <c r="I4" s="36" t="s">
        <v>492</v>
      </c>
      <c r="J4" s="36" t="s">
        <v>82</v>
      </c>
      <c r="K4" s="36" t="s">
        <v>493</v>
      </c>
    </row>
    <row r="5" spans="1:21" x14ac:dyDescent="0.45">
      <c r="A5" s="2"/>
      <c r="B5" s="37" t="s">
        <v>93</v>
      </c>
      <c r="C5" s="38">
        <v>69</v>
      </c>
      <c r="E5" s="37" t="s">
        <v>22</v>
      </c>
      <c r="F5" s="38">
        <v>928</v>
      </c>
      <c r="H5" s="39" t="s">
        <v>99</v>
      </c>
      <c r="I5" s="40">
        <v>0</v>
      </c>
      <c r="J5" s="40">
        <v>0</v>
      </c>
      <c r="K5" s="41" t="s">
        <v>497</v>
      </c>
      <c r="U5" s="51" t="s">
        <v>504</v>
      </c>
    </row>
    <row r="6" spans="1:21" x14ac:dyDescent="0.45">
      <c r="A6" s="2"/>
      <c r="B6" s="42" t="s">
        <v>94</v>
      </c>
      <c r="C6" s="43">
        <v>13</v>
      </c>
      <c r="E6" s="42" t="s">
        <v>199</v>
      </c>
      <c r="F6" s="43">
        <v>707</v>
      </c>
      <c r="H6" s="39" t="s">
        <v>221</v>
      </c>
      <c r="I6" s="40">
        <v>0</v>
      </c>
      <c r="J6" s="40">
        <v>0</v>
      </c>
      <c r="K6" s="41" t="s">
        <v>497</v>
      </c>
    </row>
    <row r="7" spans="1:21" x14ac:dyDescent="0.45">
      <c r="A7" s="2"/>
      <c r="B7" s="42" t="s">
        <v>95</v>
      </c>
      <c r="C7" s="43">
        <v>36</v>
      </c>
      <c r="E7" s="42" t="s">
        <v>424</v>
      </c>
      <c r="F7" s="43">
        <v>580</v>
      </c>
      <c r="H7" s="39" t="s">
        <v>289</v>
      </c>
      <c r="I7" s="40">
        <v>0</v>
      </c>
      <c r="J7" s="40">
        <v>0</v>
      </c>
      <c r="K7" s="41" t="s">
        <v>497</v>
      </c>
    </row>
    <row r="8" spans="1:21" x14ac:dyDescent="0.45">
      <c r="A8" s="2"/>
      <c r="B8" s="42" t="s">
        <v>96</v>
      </c>
      <c r="C8" s="43">
        <v>18</v>
      </c>
      <c r="E8" s="42" t="s">
        <v>419</v>
      </c>
      <c r="F8" s="43">
        <v>377</v>
      </c>
      <c r="H8" s="39" t="s">
        <v>327</v>
      </c>
      <c r="I8" s="40">
        <v>0</v>
      </c>
      <c r="J8" s="40">
        <v>0</v>
      </c>
      <c r="K8" s="41" t="s">
        <v>497</v>
      </c>
    </row>
    <row r="9" spans="1:21" x14ac:dyDescent="0.45">
      <c r="A9" s="2"/>
      <c r="B9" s="42" t="s">
        <v>97</v>
      </c>
      <c r="C9" s="43">
        <v>3</v>
      </c>
      <c r="E9" s="42" t="s">
        <v>180</v>
      </c>
      <c r="F9" s="43">
        <v>323</v>
      </c>
      <c r="H9" s="39" t="s">
        <v>199</v>
      </c>
      <c r="I9" s="40">
        <v>707</v>
      </c>
      <c r="J9" s="40">
        <v>31368</v>
      </c>
      <c r="K9" s="41">
        <v>22.538893139505227</v>
      </c>
    </row>
    <row r="10" spans="1:21" x14ac:dyDescent="0.45">
      <c r="A10" s="2"/>
      <c r="B10" s="42" t="s">
        <v>98</v>
      </c>
      <c r="C10" s="43">
        <v>47</v>
      </c>
      <c r="E10" s="42" t="s">
        <v>355</v>
      </c>
      <c r="F10" s="44">
        <v>309</v>
      </c>
      <c r="H10" s="39" t="s">
        <v>424</v>
      </c>
      <c r="I10" s="40">
        <v>580</v>
      </c>
      <c r="J10" s="40">
        <v>27419</v>
      </c>
      <c r="K10" s="41">
        <v>21.15321492395784</v>
      </c>
    </row>
    <row r="11" spans="1:21" x14ac:dyDescent="0.45">
      <c r="A11" s="2"/>
      <c r="B11" s="42" t="s">
        <v>99</v>
      </c>
      <c r="C11" s="44">
        <v>0</v>
      </c>
      <c r="E11" s="42" t="s">
        <v>230</v>
      </c>
      <c r="F11" s="43">
        <v>302</v>
      </c>
      <c r="H11" s="39" t="s">
        <v>224</v>
      </c>
      <c r="I11" s="40">
        <v>223</v>
      </c>
      <c r="J11" s="40">
        <v>11558</v>
      </c>
      <c r="K11" s="41">
        <v>19.293995500951723</v>
      </c>
    </row>
    <row r="12" spans="1:21" x14ac:dyDescent="0.45">
      <c r="A12" s="2"/>
      <c r="B12" s="42" t="s">
        <v>100</v>
      </c>
      <c r="C12" s="44">
        <v>0</v>
      </c>
      <c r="E12" s="42" t="s">
        <v>425</v>
      </c>
      <c r="F12" s="43">
        <v>264</v>
      </c>
      <c r="H12" s="39" t="s">
        <v>230</v>
      </c>
      <c r="I12" s="40">
        <v>302</v>
      </c>
      <c r="J12" s="40">
        <v>16921</v>
      </c>
      <c r="K12" s="41">
        <v>17.847644938242421</v>
      </c>
    </row>
    <row r="13" spans="1:21" x14ac:dyDescent="0.45">
      <c r="A13" s="2"/>
      <c r="B13" s="42" t="s">
        <v>101</v>
      </c>
      <c r="C13" s="43">
        <v>34</v>
      </c>
      <c r="E13" s="42" t="s">
        <v>200</v>
      </c>
      <c r="F13" s="43">
        <v>244</v>
      </c>
      <c r="H13" s="39" t="s">
        <v>389</v>
      </c>
      <c r="I13" s="40">
        <v>60</v>
      </c>
      <c r="J13" s="40">
        <v>3463</v>
      </c>
      <c r="K13" s="41">
        <v>17.326017903551833</v>
      </c>
    </row>
    <row r="14" spans="1:21" x14ac:dyDescent="0.45">
      <c r="A14" s="2"/>
      <c r="B14" s="42" t="s">
        <v>102</v>
      </c>
      <c r="C14" s="43">
        <v>51</v>
      </c>
      <c r="E14" s="42" t="s">
        <v>384</v>
      </c>
      <c r="F14" s="43">
        <v>236</v>
      </c>
      <c r="H14" s="39" t="s">
        <v>419</v>
      </c>
      <c r="I14" s="40">
        <v>377</v>
      </c>
      <c r="J14" s="40">
        <v>21955</v>
      </c>
      <c r="K14" s="41">
        <v>17.171487132771578</v>
      </c>
    </row>
    <row r="15" spans="1:21" x14ac:dyDescent="0.45">
      <c r="A15" s="2"/>
      <c r="B15" s="42" t="s">
        <v>103</v>
      </c>
      <c r="C15" s="43">
        <v>58</v>
      </c>
      <c r="E15" s="42" t="s">
        <v>421</v>
      </c>
      <c r="F15" s="43">
        <v>228</v>
      </c>
      <c r="H15" s="39" t="s">
        <v>425</v>
      </c>
      <c r="I15" s="40">
        <v>264</v>
      </c>
      <c r="J15" s="40">
        <v>16369</v>
      </c>
      <c r="K15" s="41">
        <v>16.12804691795467</v>
      </c>
    </row>
    <row r="16" spans="1:21" x14ac:dyDescent="0.45">
      <c r="A16" s="2"/>
      <c r="B16" s="42" t="s">
        <v>33</v>
      </c>
      <c r="C16" s="43">
        <v>45</v>
      </c>
      <c r="E16" s="42" t="s">
        <v>253</v>
      </c>
      <c r="F16" s="43">
        <v>227</v>
      </c>
      <c r="H16" s="39" t="s">
        <v>22</v>
      </c>
      <c r="I16" s="40">
        <v>928</v>
      </c>
      <c r="J16" s="40">
        <v>57735</v>
      </c>
      <c r="K16" s="41">
        <v>16.073438988481858</v>
      </c>
    </row>
    <row r="17" spans="1:23" x14ac:dyDescent="0.45">
      <c r="A17" s="2"/>
      <c r="B17" s="42" t="s">
        <v>104</v>
      </c>
      <c r="C17" s="43">
        <v>7</v>
      </c>
      <c r="E17" s="42" t="s">
        <v>224</v>
      </c>
      <c r="F17" s="43">
        <v>223</v>
      </c>
      <c r="H17" s="39" t="s">
        <v>155</v>
      </c>
      <c r="I17" s="40">
        <v>193</v>
      </c>
      <c r="J17" s="40">
        <v>12672</v>
      </c>
      <c r="K17" s="41">
        <v>15.230429292929292</v>
      </c>
    </row>
    <row r="18" spans="1:23" x14ac:dyDescent="0.45">
      <c r="A18" s="2"/>
      <c r="B18" s="42" t="s">
        <v>105</v>
      </c>
      <c r="C18" s="43">
        <v>115</v>
      </c>
      <c r="E18" s="42" t="s">
        <v>409</v>
      </c>
      <c r="F18" s="43">
        <v>220</v>
      </c>
      <c r="H18" s="39" t="s">
        <v>105</v>
      </c>
      <c r="I18" s="40">
        <v>115</v>
      </c>
      <c r="J18" s="40">
        <v>7948</v>
      </c>
      <c r="K18" s="41">
        <v>14.469048817312531</v>
      </c>
    </row>
    <row r="19" spans="1:23" x14ac:dyDescent="0.45">
      <c r="A19" s="2"/>
      <c r="B19" s="42" t="s">
        <v>106</v>
      </c>
      <c r="C19" s="43">
        <v>40</v>
      </c>
      <c r="E19" s="42" t="s">
        <v>433</v>
      </c>
      <c r="F19" s="43">
        <v>218</v>
      </c>
      <c r="H19" s="39" t="s">
        <v>540</v>
      </c>
      <c r="I19" s="40">
        <v>177</v>
      </c>
      <c r="J19" s="40">
        <v>12637</v>
      </c>
      <c r="K19" s="41">
        <v>14.006488881854871</v>
      </c>
    </row>
    <row r="20" spans="1:23" x14ac:dyDescent="0.45">
      <c r="A20" s="2"/>
      <c r="B20" s="42" t="s">
        <v>107</v>
      </c>
      <c r="C20" s="43">
        <v>112</v>
      </c>
      <c r="E20" s="42" t="s">
        <v>8</v>
      </c>
      <c r="F20" s="43">
        <v>213</v>
      </c>
      <c r="H20" s="39" t="s">
        <v>355</v>
      </c>
      <c r="I20" s="40">
        <v>309</v>
      </c>
      <c r="J20" s="40">
        <v>22254</v>
      </c>
      <c r="K20" s="41">
        <v>13.885144243731464</v>
      </c>
    </row>
    <row r="21" spans="1:23" x14ac:dyDescent="0.45">
      <c r="A21" s="2"/>
      <c r="B21" s="42" t="s">
        <v>108</v>
      </c>
      <c r="C21" s="43">
        <v>28</v>
      </c>
      <c r="E21" s="42" t="s">
        <v>382</v>
      </c>
      <c r="F21" s="43">
        <v>211</v>
      </c>
      <c r="H21" s="39" t="s">
        <v>180</v>
      </c>
      <c r="I21" s="40">
        <v>323</v>
      </c>
      <c r="J21" s="40">
        <v>24498</v>
      </c>
      <c r="K21" s="41">
        <v>13.184749775491877</v>
      </c>
    </row>
    <row r="22" spans="1:23" x14ac:dyDescent="0.45">
      <c r="A22" s="2"/>
      <c r="B22" s="42" t="s">
        <v>109</v>
      </c>
      <c r="C22" s="43">
        <v>132</v>
      </c>
      <c r="E22" s="42" t="s">
        <v>137</v>
      </c>
      <c r="F22" s="43">
        <v>200</v>
      </c>
      <c r="H22" s="39" t="s">
        <v>226</v>
      </c>
      <c r="I22" s="40">
        <v>126</v>
      </c>
      <c r="J22" s="40">
        <v>10138</v>
      </c>
      <c r="K22" s="41">
        <v>12.428486881041627</v>
      </c>
    </row>
    <row r="23" spans="1:23" x14ac:dyDescent="0.45">
      <c r="A23" s="2"/>
      <c r="B23" s="42" t="s">
        <v>110</v>
      </c>
      <c r="C23" s="43">
        <v>0</v>
      </c>
      <c r="E23" s="42" t="s">
        <v>541</v>
      </c>
      <c r="F23" s="43">
        <v>194</v>
      </c>
      <c r="H23" s="39" t="s">
        <v>209</v>
      </c>
      <c r="I23" s="40">
        <v>141</v>
      </c>
      <c r="J23" s="40">
        <v>11448</v>
      </c>
      <c r="K23" s="41">
        <v>12.316561844863731</v>
      </c>
    </row>
    <row r="24" spans="1:23" x14ac:dyDescent="0.45">
      <c r="A24" s="2"/>
      <c r="B24" s="42" t="s">
        <v>111</v>
      </c>
      <c r="C24" s="43">
        <v>21</v>
      </c>
      <c r="E24" s="42" t="s">
        <v>155</v>
      </c>
      <c r="F24" s="43">
        <v>193</v>
      </c>
      <c r="H24" s="39" t="s">
        <v>469</v>
      </c>
      <c r="I24" s="40">
        <v>137</v>
      </c>
      <c r="J24" s="40">
        <v>11455</v>
      </c>
      <c r="K24" s="41">
        <v>11.959842863378439</v>
      </c>
      <c r="V24" s="45" t="s">
        <v>199</v>
      </c>
      <c r="W24" s="45">
        <v>707</v>
      </c>
    </row>
    <row r="25" spans="1:23" x14ac:dyDescent="0.45">
      <c r="A25" s="2"/>
      <c r="B25" s="42" t="s">
        <v>112</v>
      </c>
      <c r="C25" s="43">
        <v>56</v>
      </c>
      <c r="E25" s="42" t="s">
        <v>422</v>
      </c>
      <c r="F25" s="43">
        <v>192</v>
      </c>
      <c r="H25" s="39" t="s">
        <v>283</v>
      </c>
      <c r="I25" s="40">
        <v>140</v>
      </c>
      <c r="J25" s="40">
        <v>12008</v>
      </c>
      <c r="K25" s="41">
        <v>11.658894070619587</v>
      </c>
      <c r="V25" s="45" t="s">
        <v>491</v>
      </c>
      <c r="W25" s="45">
        <v>377</v>
      </c>
    </row>
    <row r="26" spans="1:23" x14ac:dyDescent="0.45">
      <c r="A26" s="2"/>
      <c r="B26" s="42" t="s">
        <v>113</v>
      </c>
      <c r="C26" s="43">
        <v>8</v>
      </c>
      <c r="E26" s="42" t="s">
        <v>398</v>
      </c>
      <c r="F26" s="43">
        <v>191</v>
      </c>
      <c r="H26" s="39" t="s">
        <v>433</v>
      </c>
      <c r="I26" s="40">
        <v>218</v>
      </c>
      <c r="J26" s="40">
        <v>18716</v>
      </c>
      <c r="K26" s="41">
        <v>11.647787988886513</v>
      </c>
      <c r="V26" s="45" t="s">
        <v>352</v>
      </c>
      <c r="W26" s="45">
        <v>371</v>
      </c>
    </row>
    <row r="27" spans="1:23" x14ac:dyDescent="0.45">
      <c r="A27" s="2"/>
      <c r="B27" s="42" t="s">
        <v>114</v>
      </c>
      <c r="C27" s="43">
        <v>112</v>
      </c>
      <c r="E27" s="42" t="s">
        <v>202</v>
      </c>
      <c r="F27" s="43">
        <v>181</v>
      </c>
      <c r="H27" s="39" t="s">
        <v>227</v>
      </c>
      <c r="I27" s="40">
        <v>3</v>
      </c>
      <c r="J27" s="40">
        <v>264</v>
      </c>
      <c r="K27" s="41">
        <v>11.363636363636363</v>
      </c>
      <c r="V27" s="45" t="s">
        <v>200</v>
      </c>
      <c r="W27" s="45">
        <v>244</v>
      </c>
    </row>
    <row r="28" spans="1:23" x14ac:dyDescent="0.45">
      <c r="A28" s="2"/>
      <c r="B28" s="42" t="s">
        <v>1</v>
      </c>
      <c r="C28" s="43">
        <v>123</v>
      </c>
      <c r="E28" s="42" t="s">
        <v>540</v>
      </c>
      <c r="F28" s="43">
        <v>177</v>
      </c>
      <c r="H28" s="39" t="s">
        <v>266</v>
      </c>
      <c r="I28" s="40">
        <v>86</v>
      </c>
      <c r="J28" s="40">
        <v>7582</v>
      </c>
      <c r="K28" s="41">
        <v>11.342653653389608</v>
      </c>
      <c r="V28" s="45" t="s">
        <v>420</v>
      </c>
      <c r="W28" s="45">
        <v>129</v>
      </c>
    </row>
    <row r="29" spans="1:23" x14ac:dyDescent="0.45">
      <c r="A29" s="2"/>
      <c r="B29" s="42" t="s">
        <v>115</v>
      </c>
      <c r="C29" s="43">
        <v>92</v>
      </c>
      <c r="E29" s="42" t="s">
        <v>539</v>
      </c>
      <c r="F29" s="43">
        <v>174</v>
      </c>
      <c r="H29" s="39" t="s">
        <v>421</v>
      </c>
      <c r="I29" s="40">
        <v>228</v>
      </c>
      <c r="J29" s="40">
        <v>20190</v>
      </c>
      <c r="K29" s="41">
        <v>11.292719167904902</v>
      </c>
      <c r="V29" s="45" t="s">
        <v>278</v>
      </c>
      <c r="W29" s="45">
        <v>80</v>
      </c>
    </row>
    <row r="30" spans="1:23" x14ac:dyDescent="0.45">
      <c r="A30" s="2"/>
      <c r="B30" s="42" t="s">
        <v>116</v>
      </c>
      <c r="C30" s="43">
        <v>74</v>
      </c>
      <c r="E30" s="42" t="s">
        <v>145</v>
      </c>
      <c r="F30" s="43">
        <v>170</v>
      </c>
      <c r="H30" s="39" t="s">
        <v>225</v>
      </c>
      <c r="I30" s="40">
        <v>136</v>
      </c>
      <c r="J30" s="40">
        <v>12108</v>
      </c>
      <c r="K30" s="41">
        <v>11.232243145028081</v>
      </c>
      <c r="V30" s="45" t="s">
        <v>353</v>
      </c>
      <c r="W30" s="45">
        <v>38</v>
      </c>
    </row>
    <row r="31" spans="1:23" x14ac:dyDescent="0.45">
      <c r="A31" s="2"/>
      <c r="B31" s="42" t="s">
        <v>117</v>
      </c>
      <c r="C31" s="43">
        <v>16</v>
      </c>
      <c r="E31" s="42" t="s">
        <v>443</v>
      </c>
      <c r="F31" s="43">
        <v>168</v>
      </c>
      <c r="H31" s="39" t="s">
        <v>188</v>
      </c>
      <c r="I31" s="40">
        <v>95</v>
      </c>
      <c r="J31" s="40">
        <v>8615</v>
      </c>
      <c r="K31" s="41">
        <v>11.027278003482298</v>
      </c>
    </row>
    <row r="32" spans="1:23" x14ac:dyDescent="0.45">
      <c r="A32" s="2"/>
      <c r="B32" s="42" t="s">
        <v>118</v>
      </c>
      <c r="C32" s="43">
        <v>18</v>
      </c>
      <c r="E32" s="42" t="s">
        <v>191</v>
      </c>
      <c r="F32" s="43">
        <v>161</v>
      </c>
      <c r="H32" s="39" t="s">
        <v>200</v>
      </c>
      <c r="I32" s="40">
        <v>244</v>
      </c>
      <c r="J32" s="40">
        <v>22435</v>
      </c>
      <c r="K32" s="41">
        <v>10.87586360597281</v>
      </c>
    </row>
    <row r="33" spans="1:22" x14ac:dyDescent="0.45">
      <c r="A33" s="2"/>
      <c r="B33" s="42" t="s">
        <v>119</v>
      </c>
      <c r="C33" s="43">
        <v>6</v>
      </c>
      <c r="E33" s="42" t="s">
        <v>233</v>
      </c>
      <c r="F33" s="43">
        <v>158</v>
      </c>
      <c r="H33" s="39" t="s">
        <v>422</v>
      </c>
      <c r="I33" s="40">
        <v>192</v>
      </c>
      <c r="J33" s="40">
        <v>17802</v>
      </c>
      <c r="K33" s="41">
        <v>10.785305021907652</v>
      </c>
      <c r="V33" s="51" t="s">
        <v>505</v>
      </c>
    </row>
    <row r="34" spans="1:22" x14ac:dyDescent="0.45">
      <c r="A34" s="2"/>
      <c r="B34" s="42" t="s">
        <v>120</v>
      </c>
      <c r="C34" s="43">
        <v>36</v>
      </c>
      <c r="E34" s="42" t="s">
        <v>383</v>
      </c>
      <c r="F34" s="43">
        <v>154</v>
      </c>
      <c r="H34" s="39" t="s">
        <v>431</v>
      </c>
      <c r="I34" s="40">
        <v>104</v>
      </c>
      <c r="J34" s="40">
        <v>9699</v>
      </c>
      <c r="K34" s="41">
        <v>10.722754923187958</v>
      </c>
    </row>
    <row r="35" spans="1:22" x14ac:dyDescent="0.45">
      <c r="A35" s="2"/>
      <c r="B35" s="42" t="s">
        <v>121</v>
      </c>
      <c r="C35" s="43">
        <v>29</v>
      </c>
      <c r="E35" s="42" t="s">
        <v>39</v>
      </c>
      <c r="F35" s="43">
        <v>150</v>
      </c>
      <c r="H35" s="39" t="s">
        <v>294</v>
      </c>
      <c r="I35" s="40">
        <v>96</v>
      </c>
      <c r="J35" s="40">
        <v>9259</v>
      </c>
      <c r="K35" s="41">
        <v>10.368290312128741</v>
      </c>
    </row>
    <row r="36" spans="1:22" x14ac:dyDescent="0.45">
      <c r="A36" s="2"/>
      <c r="B36" s="42" t="s">
        <v>122</v>
      </c>
      <c r="C36" s="43">
        <v>24</v>
      </c>
      <c r="E36" s="42" t="s">
        <v>160</v>
      </c>
      <c r="F36" s="43">
        <v>145</v>
      </c>
      <c r="H36" s="39" t="s">
        <v>539</v>
      </c>
      <c r="I36" s="40">
        <v>174</v>
      </c>
      <c r="J36" s="40">
        <v>16840</v>
      </c>
      <c r="K36" s="41">
        <v>10.332541567695962</v>
      </c>
    </row>
    <row r="37" spans="1:22" x14ac:dyDescent="0.45">
      <c r="A37" s="2"/>
      <c r="B37" s="42" t="s">
        <v>123</v>
      </c>
      <c r="C37" s="43">
        <v>7</v>
      </c>
      <c r="E37" s="42" t="s">
        <v>307</v>
      </c>
      <c r="F37" s="43">
        <v>145</v>
      </c>
      <c r="H37" s="39" t="s">
        <v>541</v>
      </c>
      <c r="I37" s="40">
        <v>194</v>
      </c>
      <c r="J37" s="40">
        <v>18803</v>
      </c>
      <c r="K37" s="41">
        <v>10.317502526192628</v>
      </c>
    </row>
    <row r="38" spans="1:22" x14ac:dyDescent="0.45">
      <c r="A38" s="2"/>
      <c r="B38" s="42" t="s">
        <v>124</v>
      </c>
      <c r="C38" s="43">
        <v>17</v>
      </c>
      <c r="E38" s="42" t="s">
        <v>291</v>
      </c>
      <c r="F38" s="43">
        <v>143</v>
      </c>
      <c r="H38" s="39" t="s">
        <v>420</v>
      </c>
      <c r="I38" s="40">
        <v>129</v>
      </c>
      <c r="J38" s="40">
        <v>12688</v>
      </c>
      <c r="K38" s="41">
        <v>10.167087011349308</v>
      </c>
    </row>
    <row r="39" spans="1:22" x14ac:dyDescent="0.45">
      <c r="A39" s="2"/>
      <c r="B39" s="42" t="s">
        <v>125</v>
      </c>
      <c r="C39" s="44">
        <v>10</v>
      </c>
      <c r="E39" s="42" t="s">
        <v>546</v>
      </c>
      <c r="F39" s="44">
        <v>143</v>
      </c>
      <c r="H39" s="39" t="s">
        <v>432</v>
      </c>
      <c r="I39" s="40">
        <v>119</v>
      </c>
      <c r="J39" s="40">
        <v>11740</v>
      </c>
      <c r="K39" s="41">
        <v>10.136286201022147</v>
      </c>
    </row>
    <row r="40" spans="1:22" x14ac:dyDescent="0.45">
      <c r="A40" s="2"/>
      <c r="B40" s="42" t="s">
        <v>126</v>
      </c>
      <c r="C40" s="43">
        <v>40</v>
      </c>
      <c r="E40" s="42" t="s">
        <v>140</v>
      </c>
      <c r="F40" s="43">
        <v>142</v>
      </c>
      <c r="H40" s="39" t="s">
        <v>1</v>
      </c>
      <c r="I40" s="40">
        <v>123</v>
      </c>
      <c r="J40" s="40">
        <v>12314</v>
      </c>
      <c r="K40" s="41">
        <v>9.988630826701316</v>
      </c>
    </row>
    <row r="41" spans="1:22" x14ac:dyDescent="0.45">
      <c r="A41" s="2"/>
      <c r="B41" s="42" t="s">
        <v>127</v>
      </c>
      <c r="C41" s="43">
        <v>101</v>
      </c>
      <c r="E41" s="42" t="s">
        <v>209</v>
      </c>
      <c r="F41" s="43">
        <v>141</v>
      </c>
      <c r="H41" s="39" t="s">
        <v>137</v>
      </c>
      <c r="I41" s="40">
        <v>200</v>
      </c>
      <c r="J41" s="40">
        <v>20787</v>
      </c>
      <c r="K41" s="41">
        <v>9.6213979891278196</v>
      </c>
    </row>
    <row r="42" spans="1:22" x14ac:dyDescent="0.45">
      <c r="A42" s="2"/>
      <c r="B42" s="42" t="s">
        <v>34</v>
      </c>
      <c r="C42" s="43">
        <v>38</v>
      </c>
      <c r="E42" s="42" t="s">
        <v>283</v>
      </c>
      <c r="F42" s="43">
        <v>140</v>
      </c>
      <c r="H42" s="39" t="s">
        <v>409</v>
      </c>
      <c r="I42" s="40">
        <v>220</v>
      </c>
      <c r="J42" s="40">
        <v>22962</v>
      </c>
      <c r="K42" s="41">
        <v>9.5810469471300408</v>
      </c>
    </row>
    <row r="43" spans="1:22" x14ac:dyDescent="0.45">
      <c r="A43" s="2"/>
      <c r="B43" s="42" t="s">
        <v>128</v>
      </c>
      <c r="C43" s="43">
        <v>4</v>
      </c>
      <c r="E43" s="42" t="s">
        <v>551</v>
      </c>
      <c r="F43" s="43">
        <v>139</v>
      </c>
      <c r="H43" s="39" t="s">
        <v>8</v>
      </c>
      <c r="I43" s="40">
        <v>213</v>
      </c>
      <c r="J43" s="40">
        <v>23118</v>
      </c>
      <c r="K43" s="41">
        <v>9.2135997923695818</v>
      </c>
    </row>
    <row r="44" spans="1:22" x14ac:dyDescent="0.45">
      <c r="A44" s="2"/>
      <c r="B44" s="42" t="s">
        <v>129</v>
      </c>
      <c r="C44" s="43">
        <v>59</v>
      </c>
      <c r="E44" s="42" t="s">
        <v>469</v>
      </c>
      <c r="F44" s="43">
        <v>137</v>
      </c>
      <c r="H44" s="39" t="s">
        <v>250</v>
      </c>
      <c r="I44" s="40">
        <v>98</v>
      </c>
      <c r="J44" s="40">
        <v>10764</v>
      </c>
      <c r="K44" s="41">
        <v>9.1044221479004079</v>
      </c>
    </row>
    <row r="45" spans="1:22" x14ac:dyDescent="0.45">
      <c r="A45" s="2"/>
      <c r="B45" s="42" t="s">
        <v>130</v>
      </c>
      <c r="C45" s="43">
        <v>4</v>
      </c>
      <c r="E45" s="42" t="s">
        <v>225</v>
      </c>
      <c r="F45" s="43">
        <v>136</v>
      </c>
      <c r="H45" s="39" t="s">
        <v>160</v>
      </c>
      <c r="I45" s="40">
        <v>145</v>
      </c>
      <c r="J45" s="40">
        <v>16206</v>
      </c>
      <c r="K45" s="41">
        <v>8.9473034678514125</v>
      </c>
    </row>
    <row r="46" spans="1:22" x14ac:dyDescent="0.45">
      <c r="A46" s="2"/>
      <c r="B46" s="42" t="s">
        <v>131</v>
      </c>
      <c r="C46" s="43">
        <v>9</v>
      </c>
      <c r="E46" s="42" t="s">
        <v>255</v>
      </c>
      <c r="F46" s="44">
        <v>136</v>
      </c>
      <c r="H46" s="39" t="s">
        <v>253</v>
      </c>
      <c r="I46" s="40">
        <v>227</v>
      </c>
      <c r="J46" s="40">
        <v>25619</v>
      </c>
      <c r="K46" s="41">
        <v>8.8606112650767006</v>
      </c>
    </row>
    <row r="47" spans="1:22" x14ac:dyDescent="0.45">
      <c r="A47" s="2"/>
      <c r="B47" s="42" t="s">
        <v>132</v>
      </c>
      <c r="C47" s="43">
        <v>26</v>
      </c>
      <c r="E47" s="42" t="s">
        <v>109</v>
      </c>
      <c r="F47" s="43">
        <v>132</v>
      </c>
      <c r="H47" s="39" t="s">
        <v>311</v>
      </c>
      <c r="I47" s="40">
        <v>131</v>
      </c>
      <c r="J47" s="40">
        <v>14834</v>
      </c>
      <c r="K47" s="41">
        <v>8.8310637724147227</v>
      </c>
    </row>
    <row r="48" spans="1:22" x14ac:dyDescent="0.45">
      <c r="A48" s="2"/>
      <c r="B48" s="42" t="s">
        <v>506</v>
      </c>
      <c r="C48" s="43">
        <v>29</v>
      </c>
      <c r="E48" s="42" t="s">
        <v>438</v>
      </c>
      <c r="F48" s="43">
        <v>132</v>
      </c>
      <c r="H48" s="39" t="s">
        <v>223</v>
      </c>
      <c r="I48" s="40">
        <v>122</v>
      </c>
      <c r="J48" s="40">
        <v>13893</v>
      </c>
      <c r="K48" s="41">
        <v>8.7814007053912029</v>
      </c>
    </row>
    <row r="49" spans="1:27" x14ac:dyDescent="0.45">
      <c r="A49" s="2"/>
      <c r="B49" s="42" t="s">
        <v>507</v>
      </c>
      <c r="C49" s="43">
        <v>37</v>
      </c>
      <c r="E49" s="42" t="s">
        <v>311</v>
      </c>
      <c r="F49" s="43">
        <v>131</v>
      </c>
      <c r="H49" s="39" t="s">
        <v>398</v>
      </c>
      <c r="I49" s="40">
        <v>191</v>
      </c>
      <c r="J49" s="40">
        <v>21855</v>
      </c>
      <c r="K49" s="41">
        <v>8.7394188972775115</v>
      </c>
    </row>
    <row r="50" spans="1:27" x14ac:dyDescent="0.45">
      <c r="A50" s="2"/>
      <c r="B50" s="42" t="s">
        <v>133</v>
      </c>
      <c r="C50" s="43">
        <v>57</v>
      </c>
      <c r="E50" s="42" t="s">
        <v>162</v>
      </c>
      <c r="F50" s="43">
        <v>129</v>
      </c>
      <c r="H50" s="39" t="s">
        <v>530</v>
      </c>
      <c r="I50" s="40">
        <v>49</v>
      </c>
      <c r="J50" s="40">
        <v>5613</v>
      </c>
      <c r="K50" s="41">
        <v>8.7297345448066999</v>
      </c>
    </row>
    <row r="51" spans="1:27" x14ac:dyDescent="0.45">
      <c r="A51" s="2"/>
      <c r="B51" s="42" t="s">
        <v>134</v>
      </c>
      <c r="C51" s="43">
        <v>30</v>
      </c>
      <c r="E51" s="42" t="s">
        <v>420</v>
      </c>
      <c r="F51" s="43">
        <v>129</v>
      </c>
      <c r="H51" s="39" t="s">
        <v>511</v>
      </c>
      <c r="I51" s="40">
        <v>70</v>
      </c>
      <c r="J51" s="40">
        <v>8356</v>
      </c>
      <c r="K51" s="41">
        <v>8.3772139779798955</v>
      </c>
    </row>
    <row r="52" spans="1:27" x14ac:dyDescent="0.45">
      <c r="A52" s="2"/>
      <c r="B52" s="42" t="s">
        <v>135</v>
      </c>
      <c r="C52" s="43">
        <v>34</v>
      </c>
      <c r="E52" s="42" t="s">
        <v>226</v>
      </c>
      <c r="F52" s="43">
        <v>126</v>
      </c>
      <c r="H52" s="39" t="s">
        <v>144</v>
      </c>
      <c r="I52" s="40">
        <v>113</v>
      </c>
      <c r="J52" s="40">
        <v>13494</v>
      </c>
      <c r="K52" s="41">
        <v>8.3740921891210913</v>
      </c>
    </row>
    <row r="53" spans="1:27" x14ac:dyDescent="0.45">
      <c r="A53" s="2"/>
      <c r="B53" s="42" t="s">
        <v>136</v>
      </c>
      <c r="C53" s="43">
        <v>27</v>
      </c>
      <c r="E53" s="42" t="s">
        <v>1</v>
      </c>
      <c r="F53" s="43">
        <v>123</v>
      </c>
      <c r="H53" s="39" t="s">
        <v>93</v>
      </c>
      <c r="I53" s="40">
        <v>69</v>
      </c>
      <c r="J53" s="40">
        <v>8269</v>
      </c>
      <c r="K53" s="41">
        <v>8.3444189140162059</v>
      </c>
      <c r="V53" s="45" t="s">
        <v>503</v>
      </c>
      <c r="W53" s="45"/>
      <c r="X53" s="45"/>
      <c r="Y53" s="45"/>
      <c r="Z53" s="45">
        <v>1284</v>
      </c>
      <c r="AA53" s="53">
        <f>Z53/SUM(Z$53:Z$57)*100</f>
        <v>61.25954198473282</v>
      </c>
    </row>
    <row r="54" spans="1:27" x14ac:dyDescent="0.45">
      <c r="A54" s="2"/>
      <c r="B54" s="42" t="s">
        <v>508</v>
      </c>
      <c r="C54" s="43">
        <v>112</v>
      </c>
      <c r="E54" s="42" t="s">
        <v>223</v>
      </c>
      <c r="F54" s="43">
        <v>122</v>
      </c>
      <c r="H54" s="39" t="s">
        <v>233</v>
      </c>
      <c r="I54" s="40">
        <v>158</v>
      </c>
      <c r="J54" s="40">
        <v>19114</v>
      </c>
      <c r="K54" s="41">
        <v>8.2661923197656169</v>
      </c>
      <c r="V54" s="45" t="s">
        <v>502</v>
      </c>
      <c r="W54" s="45"/>
      <c r="X54" s="45"/>
      <c r="Y54" s="45"/>
      <c r="Z54" s="45">
        <v>368</v>
      </c>
      <c r="AA54" s="53">
        <f>Z54/SUM(Z$53:Z$57)*100</f>
        <v>17.557251908396946</v>
      </c>
    </row>
    <row r="55" spans="1:27" x14ac:dyDescent="0.45">
      <c r="A55" s="2"/>
      <c r="B55" s="42" t="s">
        <v>137</v>
      </c>
      <c r="C55" s="43">
        <v>200</v>
      </c>
      <c r="E55" s="42" t="s">
        <v>534</v>
      </c>
      <c r="F55" s="43">
        <v>119</v>
      </c>
      <c r="H55" s="39" t="s">
        <v>443</v>
      </c>
      <c r="I55" s="40">
        <v>168</v>
      </c>
      <c r="J55" s="40">
        <v>20405</v>
      </c>
      <c r="K55" s="41">
        <v>8.2332761578044593</v>
      </c>
      <c r="V55" s="45" t="s">
        <v>500</v>
      </c>
      <c r="W55" s="45"/>
      <c r="X55" s="45"/>
      <c r="Y55" s="45"/>
      <c r="Z55" s="45">
        <v>355</v>
      </c>
      <c r="AA55" s="53">
        <f>Z55/SUM(Z$53:Z$57)*100</f>
        <v>16.93702290076336</v>
      </c>
    </row>
    <row r="56" spans="1:27" x14ac:dyDescent="0.45">
      <c r="A56" s="2"/>
      <c r="B56" s="42" t="s">
        <v>138</v>
      </c>
      <c r="C56" s="44">
        <v>53</v>
      </c>
      <c r="E56" s="42" t="s">
        <v>432</v>
      </c>
      <c r="F56" s="43">
        <v>119</v>
      </c>
      <c r="H56" s="39" t="s">
        <v>332</v>
      </c>
      <c r="I56" s="40">
        <v>109</v>
      </c>
      <c r="J56" s="40">
        <v>13692</v>
      </c>
      <c r="K56" s="41">
        <v>7.9608530528775932</v>
      </c>
      <c r="V56" s="45" t="s">
        <v>501</v>
      </c>
      <c r="W56" s="45"/>
      <c r="X56" s="45"/>
      <c r="Y56" s="45"/>
      <c r="Z56" s="45">
        <v>65</v>
      </c>
      <c r="AA56" s="53">
        <f>Z56/SUM(Z$53:Z$57)*100</f>
        <v>3.1011450381679388</v>
      </c>
    </row>
    <row r="57" spans="1:27" x14ac:dyDescent="0.45">
      <c r="A57" s="2"/>
      <c r="B57" s="42" t="s">
        <v>139</v>
      </c>
      <c r="C57" s="43">
        <v>0</v>
      </c>
      <c r="E57" s="42" t="s">
        <v>528</v>
      </c>
      <c r="F57" s="43">
        <v>116</v>
      </c>
      <c r="H57" s="39" t="s">
        <v>382</v>
      </c>
      <c r="I57" s="40">
        <v>211</v>
      </c>
      <c r="J57" s="40">
        <v>27110</v>
      </c>
      <c r="K57" s="41">
        <v>7.7831058649944671</v>
      </c>
      <c r="V57" s="45" t="s">
        <v>499</v>
      </c>
      <c r="W57" s="45"/>
      <c r="X57" s="45"/>
      <c r="Y57" s="45"/>
      <c r="Z57" s="45">
        <v>24</v>
      </c>
      <c r="AA57" s="53">
        <f>Z57/SUM(Z$53:Z$57)*100</f>
        <v>1.1450381679389312</v>
      </c>
    </row>
    <row r="58" spans="1:27" x14ac:dyDescent="0.45">
      <c r="A58" s="2"/>
      <c r="B58" s="42" t="s">
        <v>140</v>
      </c>
      <c r="C58" s="43">
        <v>142</v>
      </c>
      <c r="E58" s="42" t="s">
        <v>105</v>
      </c>
      <c r="F58" s="43">
        <v>115</v>
      </c>
      <c r="H58" s="39" t="s">
        <v>114</v>
      </c>
      <c r="I58" s="40">
        <v>112</v>
      </c>
      <c r="J58" s="40">
        <v>14411</v>
      </c>
      <c r="K58" s="41">
        <v>7.7718409548261738</v>
      </c>
      <c r="X58" s="52"/>
    </row>
    <row r="59" spans="1:27" x14ac:dyDescent="0.45">
      <c r="A59" s="2"/>
      <c r="B59" s="42" t="s">
        <v>141</v>
      </c>
      <c r="C59" s="43">
        <v>17</v>
      </c>
      <c r="E59" s="42" t="s">
        <v>144</v>
      </c>
      <c r="F59" s="43">
        <v>113</v>
      </c>
      <c r="H59" s="39" t="s">
        <v>140</v>
      </c>
      <c r="I59" s="40">
        <v>142</v>
      </c>
      <c r="J59" s="40">
        <v>18515</v>
      </c>
      <c r="K59" s="41">
        <v>7.6694571968674046</v>
      </c>
    </row>
    <row r="60" spans="1:27" x14ac:dyDescent="0.45">
      <c r="A60" s="2"/>
      <c r="B60" s="42" t="s">
        <v>142</v>
      </c>
      <c r="C60" s="43">
        <v>55</v>
      </c>
      <c r="E60" s="42" t="s">
        <v>107</v>
      </c>
      <c r="F60" s="43">
        <v>112</v>
      </c>
      <c r="H60" s="39" t="s">
        <v>107</v>
      </c>
      <c r="I60" s="40">
        <v>112</v>
      </c>
      <c r="J60" s="40">
        <v>14698</v>
      </c>
      <c r="K60" s="41">
        <v>7.6200843652197578</v>
      </c>
    </row>
    <row r="61" spans="1:27" x14ac:dyDescent="0.45">
      <c r="A61" s="2"/>
      <c r="B61" s="42" t="s">
        <v>143</v>
      </c>
      <c r="C61" s="43">
        <v>4</v>
      </c>
      <c r="E61" s="42" t="s">
        <v>114</v>
      </c>
      <c r="F61" s="43">
        <v>112</v>
      </c>
      <c r="H61" s="39" t="s">
        <v>384</v>
      </c>
      <c r="I61" s="40">
        <v>236</v>
      </c>
      <c r="J61" s="40">
        <v>30974</v>
      </c>
      <c r="K61" s="41">
        <v>7.6192936010847809</v>
      </c>
    </row>
    <row r="62" spans="1:27" x14ac:dyDescent="0.45">
      <c r="A62" s="2"/>
      <c r="B62" s="42" t="s">
        <v>144</v>
      </c>
      <c r="C62" s="43">
        <v>113</v>
      </c>
      <c r="E62" s="42" t="s">
        <v>508</v>
      </c>
      <c r="F62" s="43">
        <v>112</v>
      </c>
      <c r="H62" s="39" t="s">
        <v>415</v>
      </c>
      <c r="I62" s="40">
        <v>89</v>
      </c>
      <c r="J62" s="40">
        <v>11727</v>
      </c>
      <c r="K62" s="41">
        <v>7.5893237827236293</v>
      </c>
    </row>
    <row r="63" spans="1:27" x14ac:dyDescent="0.45">
      <c r="A63" s="2"/>
      <c r="B63" s="42" t="s">
        <v>145</v>
      </c>
      <c r="C63" s="43">
        <v>170</v>
      </c>
      <c r="E63" s="42" t="s">
        <v>444</v>
      </c>
      <c r="F63" s="43">
        <v>110</v>
      </c>
      <c r="H63" s="39" t="s">
        <v>157</v>
      </c>
      <c r="I63" s="40">
        <v>72</v>
      </c>
      <c r="J63" s="40">
        <v>9728</v>
      </c>
      <c r="K63" s="41">
        <v>7.4013157894736841</v>
      </c>
    </row>
    <row r="64" spans="1:27" x14ac:dyDescent="0.45">
      <c r="A64" s="2"/>
      <c r="B64" s="42" t="s">
        <v>146</v>
      </c>
      <c r="C64" s="43">
        <v>26</v>
      </c>
      <c r="E64" s="42" t="s">
        <v>332</v>
      </c>
      <c r="F64" s="43">
        <v>109</v>
      </c>
      <c r="H64" s="39" t="s">
        <v>282</v>
      </c>
      <c r="I64" s="40">
        <v>101</v>
      </c>
      <c r="J64" s="40">
        <v>13810</v>
      </c>
      <c r="K64" s="41">
        <v>7.3135409123823312</v>
      </c>
    </row>
    <row r="65" spans="1:23" x14ac:dyDescent="0.45">
      <c r="A65" s="2"/>
      <c r="B65" s="42" t="s">
        <v>147</v>
      </c>
      <c r="C65" s="43">
        <v>47</v>
      </c>
      <c r="E65" s="42" t="s">
        <v>365</v>
      </c>
      <c r="F65" s="43">
        <v>108</v>
      </c>
      <c r="H65" s="39" t="s">
        <v>127</v>
      </c>
      <c r="I65" s="40">
        <v>101</v>
      </c>
      <c r="J65" s="40">
        <v>13827</v>
      </c>
      <c r="K65" s="41">
        <v>7.3045490706588563</v>
      </c>
    </row>
    <row r="66" spans="1:23" x14ac:dyDescent="0.45">
      <c r="A66" s="2"/>
      <c r="B66" s="42" t="s">
        <v>148</v>
      </c>
      <c r="C66" s="43">
        <v>26</v>
      </c>
      <c r="E66" s="42" t="s">
        <v>249</v>
      </c>
      <c r="F66" s="43">
        <v>106</v>
      </c>
      <c r="H66" s="39" t="s">
        <v>109</v>
      </c>
      <c r="I66" s="40">
        <v>132</v>
      </c>
      <c r="J66" s="40">
        <v>18378</v>
      </c>
      <c r="K66" s="41">
        <v>7.1825008161932749</v>
      </c>
    </row>
    <row r="67" spans="1:23" x14ac:dyDescent="0.45">
      <c r="A67" s="2"/>
      <c r="B67" s="42" t="s">
        <v>149</v>
      </c>
      <c r="C67" s="43">
        <v>28</v>
      </c>
      <c r="E67" s="42" t="s">
        <v>192</v>
      </c>
      <c r="F67" s="43">
        <v>105</v>
      </c>
      <c r="H67" s="39" t="s">
        <v>213</v>
      </c>
      <c r="I67" s="40">
        <v>48</v>
      </c>
      <c r="J67" s="40">
        <v>6712</v>
      </c>
      <c r="K67" s="41">
        <v>7.1513706793802143</v>
      </c>
      <c r="V67" s="45"/>
      <c r="W67" s="45"/>
    </row>
    <row r="68" spans="1:23" x14ac:dyDescent="0.45">
      <c r="A68" s="2"/>
      <c r="B68" s="42" t="s">
        <v>43</v>
      </c>
      <c r="C68" s="43">
        <v>7</v>
      </c>
      <c r="E68" s="42" t="s">
        <v>276</v>
      </c>
      <c r="F68" s="43">
        <v>105</v>
      </c>
      <c r="H68" s="39" t="s">
        <v>546</v>
      </c>
      <c r="I68" s="40">
        <v>143</v>
      </c>
      <c r="J68" s="40">
        <v>20107</v>
      </c>
      <c r="K68" s="41">
        <v>7.1119510618192665</v>
      </c>
    </row>
    <row r="69" spans="1:23" x14ac:dyDescent="0.45">
      <c r="A69" s="2"/>
      <c r="B69" s="42" t="s">
        <v>150</v>
      </c>
      <c r="C69" s="43">
        <v>24</v>
      </c>
      <c r="E69" s="42" t="s">
        <v>431</v>
      </c>
      <c r="F69" s="43">
        <v>104</v>
      </c>
      <c r="H69" s="39" t="s">
        <v>367</v>
      </c>
      <c r="I69" s="40">
        <v>67</v>
      </c>
      <c r="J69" s="40">
        <v>9536</v>
      </c>
      <c r="K69" s="41">
        <v>7.026006711409396</v>
      </c>
    </row>
    <row r="70" spans="1:23" x14ac:dyDescent="0.45">
      <c r="A70" s="2"/>
      <c r="B70" s="42" t="s">
        <v>151</v>
      </c>
      <c r="C70" s="43">
        <v>8</v>
      </c>
      <c r="E70" s="42" t="s">
        <v>127</v>
      </c>
      <c r="F70" s="43">
        <v>101</v>
      </c>
      <c r="H70" s="39" t="s">
        <v>551</v>
      </c>
      <c r="I70" s="40">
        <v>139</v>
      </c>
      <c r="J70" s="40">
        <v>19814</v>
      </c>
      <c r="K70" s="41">
        <v>7.0152417482588065</v>
      </c>
    </row>
    <row r="71" spans="1:23" x14ac:dyDescent="0.45">
      <c r="A71" s="2"/>
      <c r="B71" s="42" t="s">
        <v>152</v>
      </c>
      <c r="C71" s="44">
        <v>43</v>
      </c>
      <c r="E71" s="42" t="s">
        <v>282</v>
      </c>
      <c r="F71" s="44">
        <v>101</v>
      </c>
      <c r="H71" s="39" t="s">
        <v>260</v>
      </c>
      <c r="I71" s="40">
        <v>99</v>
      </c>
      <c r="J71" s="40">
        <v>14257</v>
      </c>
      <c r="K71" s="41">
        <v>6.9439573542821069</v>
      </c>
    </row>
    <row r="72" spans="1:23" x14ac:dyDescent="0.45">
      <c r="A72" s="2"/>
      <c r="B72" s="42" t="s">
        <v>153</v>
      </c>
      <c r="C72" s="43">
        <v>0</v>
      </c>
      <c r="E72" s="42" t="s">
        <v>194</v>
      </c>
      <c r="F72" s="43">
        <v>100</v>
      </c>
      <c r="H72" s="39" t="s">
        <v>202</v>
      </c>
      <c r="I72" s="40">
        <v>181</v>
      </c>
      <c r="J72" s="40">
        <v>26300</v>
      </c>
      <c r="K72" s="41">
        <v>6.8821292775665395</v>
      </c>
    </row>
    <row r="73" spans="1:23" x14ac:dyDescent="0.45">
      <c r="A73" s="2"/>
      <c r="B73" s="42" t="s">
        <v>154</v>
      </c>
      <c r="C73" s="43">
        <v>26</v>
      </c>
      <c r="E73" s="42" t="s">
        <v>260</v>
      </c>
      <c r="F73" s="43">
        <v>99</v>
      </c>
      <c r="H73" s="39" t="s">
        <v>152</v>
      </c>
      <c r="I73" s="40">
        <v>43</v>
      </c>
      <c r="J73" s="40">
        <v>6265</v>
      </c>
      <c r="K73" s="41">
        <v>6.863527533918595</v>
      </c>
    </row>
    <row r="74" spans="1:23" x14ac:dyDescent="0.45">
      <c r="A74" s="2"/>
      <c r="B74" s="42" t="s">
        <v>509</v>
      </c>
      <c r="C74" s="43">
        <v>16</v>
      </c>
      <c r="E74" s="42" t="s">
        <v>250</v>
      </c>
      <c r="F74" s="43">
        <v>98</v>
      </c>
      <c r="H74" s="39" t="s">
        <v>307</v>
      </c>
      <c r="I74" s="40">
        <v>145</v>
      </c>
      <c r="J74" s="40">
        <v>21197</v>
      </c>
      <c r="K74" s="41">
        <v>6.8405906496202293</v>
      </c>
    </row>
    <row r="75" spans="1:23" x14ac:dyDescent="0.45">
      <c r="A75" s="2"/>
      <c r="B75" s="42" t="s">
        <v>510</v>
      </c>
      <c r="C75" s="43">
        <v>26</v>
      </c>
      <c r="E75" s="42" t="s">
        <v>449</v>
      </c>
      <c r="F75" s="43">
        <v>97</v>
      </c>
      <c r="H75" s="39" t="s">
        <v>145</v>
      </c>
      <c r="I75" s="40">
        <v>170</v>
      </c>
      <c r="J75" s="40">
        <v>25419</v>
      </c>
      <c r="K75" s="41">
        <v>6.6879106180416219</v>
      </c>
    </row>
    <row r="76" spans="1:23" x14ac:dyDescent="0.45">
      <c r="A76" s="2"/>
      <c r="B76" s="42" t="s">
        <v>155</v>
      </c>
      <c r="C76" s="43">
        <v>193</v>
      </c>
      <c r="E76" s="42" t="s">
        <v>294</v>
      </c>
      <c r="F76" s="43">
        <v>96</v>
      </c>
      <c r="H76" s="39" t="s">
        <v>362</v>
      </c>
      <c r="I76" s="40">
        <v>89</v>
      </c>
      <c r="J76" s="40">
        <v>13334</v>
      </c>
      <c r="K76" s="41">
        <v>6.6746662666866658</v>
      </c>
    </row>
    <row r="77" spans="1:23" x14ac:dyDescent="0.45">
      <c r="A77" s="2"/>
      <c r="B77" s="42" t="s">
        <v>156</v>
      </c>
      <c r="C77" s="43">
        <v>46</v>
      </c>
      <c r="E77" s="42" t="s">
        <v>188</v>
      </c>
      <c r="F77" s="43">
        <v>95</v>
      </c>
      <c r="H77" s="39" t="s">
        <v>181</v>
      </c>
      <c r="I77" s="40">
        <v>85</v>
      </c>
      <c r="J77" s="40">
        <v>12861</v>
      </c>
      <c r="K77" s="41">
        <v>6.6091283725993311</v>
      </c>
    </row>
    <row r="78" spans="1:23" x14ac:dyDescent="0.45">
      <c r="A78" s="2"/>
      <c r="B78" s="42" t="s">
        <v>157</v>
      </c>
      <c r="C78" s="43">
        <v>72</v>
      </c>
      <c r="E78" s="42" t="s">
        <v>164</v>
      </c>
      <c r="F78" s="43">
        <v>94</v>
      </c>
      <c r="H78" s="39" t="s">
        <v>179</v>
      </c>
      <c r="I78" s="40">
        <v>77</v>
      </c>
      <c r="J78" s="40">
        <v>11717</v>
      </c>
      <c r="K78" s="41">
        <v>6.5716480327728943</v>
      </c>
    </row>
    <row r="79" spans="1:23" x14ac:dyDescent="0.45">
      <c r="A79" s="2"/>
      <c r="B79" s="42" t="s">
        <v>158</v>
      </c>
      <c r="C79" s="43">
        <v>43</v>
      </c>
      <c r="E79" s="42" t="s">
        <v>386</v>
      </c>
      <c r="F79" s="43">
        <v>94</v>
      </c>
      <c r="H79" s="39" t="s">
        <v>111</v>
      </c>
      <c r="I79" s="40">
        <v>21</v>
      </c>
      <c r="J79" s="40">
        <v>3197</v>
      </c>
      <c r="K79" s="41">
        <v>6.5686581169846736</v>
      </c>
    </row>
    <row r="80" spans="1:23" x14ac:dyDescent="0.45">
      <c r="A80" s="2"/>
      <c r="B80" s="42" t="s">
        <v>159</v>
      </c>
      <c r="C80" s="43">
        <v>27</v>
      </c>
      <c r="E80" s="42" t="s">
        <v>356</v>
      </c>
      <c r="F80" s="43">
        <v>93</v>
      </c>
      <c r="H80" s="39" t="s">
        <v>406</v>
      </c>
      <c r="I80" s="40">
        <v>41</v>
      </c>
      <c r="J80" s="40">
        <v>6299</v>
      </c>
      <c r="K80" s="41">
        <v>6.5089696777266228</v>
      </c>
    </row>
    <row r="81" spans="1:11" x14ac:dyDescent="0.45">
      <c r="A81" s="2"/>
      <c r="B81" s="42" t="s">
        <v>160</v>
      </c>
      <c r="C81" s="43">
        <v>145</v>
      </c>
      <c r="E81" s="42" t="s">
        <v>418</v>
      </c>
      <c r="F81" s="44">
        <v>93</v>
      </c>
      <c r="H81" s="39" t="s">
        <v>383</v>
      </c>
      <c r="I81" s="40">
        <v>154</v>
      </c>
      <c r="J81" s="40">
        <v>24078</v>
      </c>
      <c r="K81" s="41">
        <v>6.3958800564830964</v>
      </c>
    </row>
    <row r="82" spans="1:11" x14ac:dyDescent="0.45">
      <c r="A82" s="2"/>
      <c r="B82" s="42" t="s">
        <v>161</v>
      </c>
      <c r="C82" s="43">
        <v>13</v>
      </c>
      <c r="E82" s="42" t="s">
        <v>115</v>
      </c>
      <c r="F82" s="43">
        <v>92</v>
      </c>
      <c r="H82" s="39" t="s">
        <v>236</v>
      </c>
      <c r="I82" s="40">
        <v>85</v>
      </c>
      <c r="J82" s="40">
        <v>13370</v>
      </c>
      <c r="K82" s="41">
        <v>6.3575168287210166</v>
      </c>
    </row>
    <row r="83" spans="1:11" x14ac:dyDescent="0.45">
      <c r="A83" s="2"/>
      <c r="B83" s="42" t="s">
        <v>162</v>
      </c>
      <c r="C83" s="43">
        <v>129</v>
      </c>
      <c r="E83" s="42" t="s">
        <v>479</v>
      </c>
      <c r="F83" s="43">
        <v>92</v>
      </c>
      <c r="H83" s="39" t="s">
        <v>534</v>
      </c>
      <c r="I83" s="40">
        <v>119</v>
      </c>
      <c r="J83" s="40">
        <v>18743</v>
      </c>
      <c r="K83" s="41">
        <v>6.3490369738035533</v>
      </c>
    </row>
    <row r="84" spans="1:11" x14ac:dyDescent="0.45">
      <c r="A84" s="2"/>
      <c r="B84" s="42" t="s">
        <v>163</v>
      </c>
      <c r="C84" s="43">
        <v>31</v>
      </c>
      <c r="E84" s="42" t="s">
        <v>362</v>
      </c>
      <c r="F84" s="43">
        <v>89</v>
      </c>
      <c r="H84" s="39" t="s">
        <v>291</v>
      </c>
      <c r="I84" s="40">
        <v>143</v>
      </c>
      <c r="J84" s="40">
        <v>22820</v>
      </c>
      <c r="K84" s="41">
        <v>6.2664329535495176</v>
      </c>
    </row>
    <row r="85" spans="1:11" x14ac:dyDescent="0.45">
      <c r="A85" s="2"/>
      <c r="B85" s="42" t="s">
        <v>164</v>
      </c>
      <c r="C85" s="43">
        <v>94</v>
      </c>
      <c r="E85" s="42" t="s">
        <v>368</v>
      </c>
      <c r="F85" s="43">
        <v>89</v>
      </c>
      <c r="H85" s="39" t="s">
        <v>162</v>
      </c>
      <c r="I85" s="40">
        <v>129</v>
      </c>
      <c r="J85" s="40">
        <v>20608</v>
      </c>
      <c r="K85" s="41">
        <v>6.2597049689440993</v>
      </c>
    </row>
    <row r="86" spans="1:11" x14ac:dyDescent="0.45">
      <c r="A86" s="2"/>
      <c r="B86" s="42" t="s">
        <v>165</v>
      </c>
      <c r="C86" s="43">
        <v>31</v>
      </c>
      <c r="E86" s="42" t="s">
        <v>415</v>
      </c>
      <c r="F86" s="43">
        <v>89</v>
      </c>
      <c r="H86" s="39" t="s">
        <v>533</v>
      </c>
      <c r="I86" s="40">
        <v>21</v>
      </c>
      <c r="J86" s="40">
        <v>3397</v>
      </c>
      <c r="K86" s="41">
        <v>6.1819252281424788</v>
      </c>
    </row>
    <row r="87" spans="1:11" x14ac:dyDescent="0.45">
      <c r="A87" s="2"/>
      <c r="B87" s="42" t="s">
        <v>166</v>
      </c>
      <c r="C87" s="43">
        <v>17</v>
      </c>
      <c r="E87" s="42" t="s">
        <v>393</v>
      </c>
      <c r="F87" s="43">
        <v>87</v>
      </c>
      <c r="H87" s="39" t="s">
        <v>39</v>
      </c>
      <c r="I87" s="40">
        <v>150</v>
      </c>
      <c r="J87" s="40">
        <v>24268</v>
      </c>
      <c r="K87" s="41">
        <v>6.180979067084226</v>
      </c>
    </row>
    <row r="88" spans="1:11" x14ac:dyDescent="0.45">
      <c r="A88" s="2"/>
      <c r="B88" s="42" t="s">
        <v>167</v>
      </c>
      <c r="C88" s="43">
        <v>54</v>
      </c>
      <c r="E88" s="42" t="s">
        <v>463</v>
      </c>
      <c r="F88" s="43">
        <v>87</v>
      </c>
      <c r="H88" s="39" t="s">
        <v>191</v>
      </c>
      <c r="I88" s="40">
        <v>161</v>
      </c>
      <c r="J88" s="40">
        <v>26203</v>
      </c>
      <c r="K88" s="41">
        <v>6.1443346181734917</v>
      </c>
    </row>
    <row r="89" spans="1:11" x14ac:dyDescent="0.45">
      <c r="A89" s="2"/>
      <c r="B89" s="42" t="s">
        <v>168</v>
      </c>
      <c r="C89" s="43">
        <v>45</v>
      </c>
      <c r="E89" s="42" t="s">
        <v>184</v>
      </c>
      <c r="F89" s="43">
        <v>86</v>
      </c>
      <c r="H89" s="39" t="s">
        <v>56</v>
      </c>
      <c r="I89" s="40">
        <v>42</v>
      </c>
      <c r="J89" s="40">
        <v>6925</v>
      </c>
      <c r="K89" s="41">
        <v>6.0649819494584838</v>
      </c>
    </row>
    <row r="90" spans="1:11" x14ac:dyDescent="0.45">
      <c r="A90" s="2"/>
      <c r="B90" s="42" t="s">
        <v>169</v>
      </c>
      <c r="C90" s="43">
        <v>20</v>
      </c>
      <c r="E90" s="42" t="s">
        <v>266</v>
      </c>
      <c r="F90" s="43">
        <v>86</v>
      </c>
      <c r="H90" s="39" t="s">
        <v>444</v>
      </c>
      <c r="I90" s="40">
        <v>110</v>
      </c>
      <c r="J90" s="40">
        <v>18308</v>
      </c>
      <c r="K90" s="41">
        <v>6.0083023814725802</v>
      </c>
    </row>
    <row r="91" spans="1:11" x14ac:dyDescent="0.45">
      <c r="A91" s="2"/>
      <c r="B91" s="42" t="s">
        <v>170</v>
      </c>
      <c r="C91" s="44">
        <v>51</v>
      </c>
      <c r="E91" s="42" t="s">
        <v>181</v>
      </c>
      <c r="F91" s="43">
        <v>85</v>
      </c>
      <c r="H91" s="39" t="s">
        <v>482</v>
      </c>
      <c r="I91" s="40">
        <v>53</v>
      </c>
      <c r="J91" s="40">
        <v>8989</v>
      </c>
      <c r="K91" s="41">
        <v>5.896095227500278</v>
      </c>
    </row>
    <row r="92" spans="1:11" x14ac:dyDescent="0.45">
      <c r="A92" s="2"/>
      <c r="B92" s="42" t="s">
        <v>171</v>
      </c>
      <c r="C92" s="43">
        <v>66</v>
      </c>
      <c r="E92" s="42" t="s">
        <v>236</v>
      </c>
      <c r="F92" s="43">
        <v>85</v>
      </c>
      <c r="H92" s="39" t="s">
        <v>255</v>
      </c>
      <c r="I92" s="40">
        <v>136</v>
      </c>
      <c r="J92" s="40">
        <v>23124</v>
      </c>
      <c r="K92" s="41">
        <v>5.8813354090987717</v>
      </c>
    </row>
    <row r="93" spans="1:11" x14ac:dyDescent="0.45">
      <c r="A93" s="2"/>
      <c r="B93" s="42" t="s">
        <v>172</v>
      </c>
      <c r="C93" s="43">
        <v>40</v>
      </c>
      <c r="E93" s="42" t="s">
        <v>408</v>
      </c>
      <c r="F93" s="43">
        <v>85</v>
      </c>
      <c r="H93" s="39" t="s">
        <v>204</v>
      </c>
      <c r="I93" s="40">
        <v>49</v>
      </c>
      <c r="J93" s="40">
        <v>8338</v>
      </c>
      <c r="K93" s="41">
        <v>5.8767090429359561</v>
      </c>
    </row>
    <row r="94" spans="1:11" x14ac:dyDescent="0.45">
      <c r="A94" s="2"/>
      <c r="B94" s="42" t="s">
        <v>173</v>
      </c>
      <c r="C94" s="43">
        <v>8</v>
      </c>
      <c r="E94" s="42" t="s">
        <v>359</v>
      </c>
      <c r="F94" s="43">
        <v>81</v>
      </c>
      <c r="H94" s="39" t="s">
        <v>465</v>
      </c>
      <c r="I94" s="40">
        <v>53</v>
      </c>
      <c r="J94" s="40">
        <v>9021</v>
      </c>
      <c r="K94" s="41">
        <v>5.8751801352399955</v>
      </c>
    </row>
    <row r="95" spans="1:11" x14ac:dyDescent="0.45">
      <c r="A95" s="2"/>
      <c r="B95" s="42" t="s">
        <v>174</v>
      </c>
      <c r="C95" s="43">
        <v>66</v>
      </c>
      <c r="E95" s="42" t="s">
        <v>207</v>
      </c>
      <c r="F95" s="43">
        <v>80</v>
      </c>
      <c r="H95" s="39" t="s">
        <v>185</v>
      </c>
      <c r="I95" s="40">
        <v>44</v>
      </c>
      <c r="J95" s="40">
        <v>7717</v>
      </c>
      <c r="K95" s="41">
        <v>5.7016975508617342</v>
      </c>
    </row>
    <row r="96" spans="1:11" x14ac:dyDescent="0.45">
      <c r="A96" s="2"/>
      <c r="B96" s="42" t="s">
        <v>175</v>
      </c>
      <c r="C96" s="43">
        <v>27</v>
      </c>
      <c r="E96" s="42" t="s">
        <v>278</v>
      </c>
      <c r="F96" s="43">
        <v>80</v>
      </c>
      <c r="H96" s="39" t="s">
        <v>407</v>
      </c>
      <c r="I96" s="40">
        <v>26</v>
      </c>
      <c r="J96" s="40">
        <v>4571</v>
      </c>
      <c r="K96" s="41">
        <v>5.6880332531174798</v>
      </c>
    </row>
    <row r="97" spans="1:11" x14ac:dyDescent="0.45">
      <c r="A97" s="2"/>
      <c r="B97" s="42" t="s">
        <v>176</v>
      </c>
      <c r="C97" s="43">
        <v>0</v>
      </c>
      <c r="E97" s="42" t="s">
        <v>218</v>
      </c>
      <c r="F97" s="43">
        <v>78</v>
      </c>
      <c r="H97" s="39" t="s">
        <v>361</v>
      </c>
      <c r="I97" s="40">
        <v>35</v>
      </c>
      <c r="J97" s="40">
        <v>6258</v>
      </c>
      <c r="K97" s="41">
        <v>5.592841163310962</v>
      </c>
    </row>
    <row r="98" spans="1:11" x14ac:dyDescent="0.45">
      <c r="A98" s="2"/>
      <c r="B98" s="42" t="s">
        <v>177</v>
      </c>
      <c r="C98" s="43">
        <v>6</v>
      </c>
      <c r="E98" s="42" t="s">
        <v>328</v>
      </c>
      <c r="F98" s="43">
        <v>78</v>
      </c>
      <c r="H98" s="39" t="s">
        <v>547</v>
      </c>
      <c r="I98" s="40">
        <v>68</v>
      </c>
      <c r="J98" s="40">
        <v>12191</v>
      </c>
      <c r="K98" s="41">
        <v>5.5778853252399312</v>
      </c>
    </row>
    <row r="99" spans="1:11" x14ac:dyDescent="0.45">
      <c r="A99" s="2"/>
      <c r="B99" s="42" t="s">
        <v>178</v>
      </c>
      <c r="C99" s="43">
        <v>20</v>
      </c>
      <c r="E99" s="42" t="s">
        <v>179</v>
      </c>
      <c r="F99" s="43">
        <v>77</v>
      </c>
      <c r="H99" s="39" t="s">
        <v>326</v>
      </c>
      <c r="I99" s="40">
        <v>50</v>
      </c>
      <c r="J99" s="40">
        <v>9017</v>
      </c>
      <c r="K99" s="41">
        <v>5.5450815126982365</v>
      </c>
    </row>
    <row r="100" spans="1:11" x14ac:dyDescent="0.45">
      <c r="A100" s="2"/>
      <c r="B100" s="42" t="s">
        <v>179</v>
      </c>
      <c r="C100" s="43">
        <v>77</v>
      </c>
      <c r="E100" s="42" t="s">
        <v>375</v>
      </c>
      <c r="F100" s="43">
        <v>77</v>
      </c>
      <c r="H100" s="39" t="s">
        <v>203</v>
      </c>
      <c r="I100" s="40">
        <v>38</v>
      </c>
      <c r="J100" s="40">
        <v>6930</v>
      </c>
      <c r="K100" s="41">
        <v>5.4834054834054831</v>
      </c>
    </row>
    <row r="101" spans="1:11" x14ac:dyDescent="0.45">
      <c r="A101" s="2"/>
      <c r="B101" s="42" t="s">
        <v>180</v>
      </c>
      <c r="C101" s="43">
        <v>323</v>
      </c>
      <c r="E101" s="42" t="s">
        <v>220</v>
      </c>
      <c r="F101" s="43">
        <v>76</v>
      </c>
      <c r="H101" s="39" t="s">
        <v>386</v>
      </c>
      <c r="I101" s="40">
        <v>94</v>
      </c>
      <c r="J101" s="40">
        <v>17179</v>
      </c>
      <c r="K101" s="41">
        <v>5.4717969614063682</v>
      </c>
    </row>
    <row r="102" spans="1:11" x14ac:dyDescent="0.45">
      <c r="A102" s="2"/>
      <c r="B102" s="42" t="s">
        <v>181</v>
      </c>
      <c r="C102" s="43">
        <v>85</v>
      </c>
      <c r="E102" s="42" t="s">
        <v>116</v>
      </c>
      <c r="F102" s="43">
        <v>74</v>
      </c>
      <c r="H102" s="39" t="s">
        <v>33</v>
      </c>
      <c r="I102" s="40">
        <v>45</v>
      </c>
      <c r="J102" s="40">
        <v>8298</v>
      </c>
      <c r="K102" s="41">
        <v>5.4229934924078087</v>
      </c>
    </row>
    <row r="103" spans="1:11" x14ac:dyDescent="0.45">
      <c r="A103" s="2"/>
      <c r="B103" s="42" t="s">
        <v>182</v>
      </c>
      <c r="C103" s="43">
        <v>8</v>
      </c>
      <c r="E103" s="42" t="s">
        <v>331</v>
      </c>
      <c r="F103" s="43">
        <v>74</v>
      </c>
      <c r="H103" s="39" t="s">
        <v>98</v>
      </c>
      <c r="I103" s="40">
        <v>47</v>
      </c>
      <c r="J103" s="40">
        <v>8833</v>
      </c>
      <c r="K103" s="41">
        <v>5.3209555077550093</v>
      </c>
    </row>
    <row r="104" spans="1:11" x14ac:dyDescent="0.45">
      <c r="A104" s="2"/>
      <c r="B104" s="42" t="s">
        <v>183</v>
      </c>
      <c r="C104" s="43">
        <v>17</v>
      </c>
      <c r="E104" s="42" t="s">
        <v>467</v>
      </c>
      <c r="F104" s="43">
        <v>74</v>
      </c>
      <c r="H104" s="39" t="s">
        <v>192</v>
      </c>
      <c r="I104" s="40">
        <v>105</v>
      </c>
      <c r="J104" s="40">
        <v>19969</v>
      </c>
      <c r="K104" s="41">
        <v>5.2581501327056941</v>
      </c>
    </row>
    <row r="105" spans="1:11" x14ac:dyDescent="0.45">
      <c r="A105" s="2"/>
      <c r="B105" s="42" t="s">
        <v>184</v>
      </c>
      <c r="C105" s="43">
        <v>86</v>
      </c>
      <c r="E105" s="42" t="s">
        <v>347</v>
      </c>
      <c r="F105" s="43">
        <v>73</v>
      </c>
      <c r="H105" s="39" t="s">
        <v>405</v>
      </c>
      <c r="I105" s="40">
        <v>48</v>
      </c>
      <c r="J105" s="40">
        <v>9133</v>
      </c>
      <c r="K105" s="41">
        <v>5.2556662651921595</v>
      </c>
    </row>
    <row r="106" spans="1:11" x14ac:dyDescent="0.45">
      <c r="A106" s="2"/>
      <c r="B106" s="42" t="s">
        <v>185</v>
      </c>
      <c r="C106" s="43">
        <v>44</v>
      </c>
      <c r="E106" s="42" t="s">
        <v>379</v>
      </c>
      <c r="F106" s="43">
        <v>73</v>
      </c>
      <c r="H106" s="39" t="s">
        <v>216</v>
      </c>
      <c r="I106" s="40">
        <v>59</v>
      </c>
      <c r="J106" s="40">
        <v>11262</v>
      </c>
      <c r="K106" s="41">
        <v>5.2388563310246852</v>
      </c>
    </row>
    <row r="107" spans="1:11" x14ac:dyDescent="0.45">
      <c r="A107" s="2"/>
      <c r="B107" s="42" t="s">
        <v>186</v>
      </c>
      <c r="C107" s="43">
        <v>53</v>
      </c>
      <c r="E107" s="42" t="s">
        <v>157</v>
      </c>
      <c r="F107" s="43">
        <v>72</v>
      </c>
      <c r="H107" s="39" t="s">
        <v>528</v>
      </c>
      <c r="I107" s="40">
        <v>116</v>
      </c>
      <c r="J107" s="40">
        <v>22206</v>
      </c>
      <c r="K107" s="41">
        <v>5.2238133837701515</v>
      </c>
    </row>
    <row r="108" spans="1:11" x14ac:dyDescent="0.45">
      <c r="A108" s="2"/>
      <c r="B108" s="42" t="s">
        <v>187</v>
      </c>
      <c r="C108" s="43">
        <v>0</v>
      </c>
      <c r="E108" s="42" t="s">
        <v>38</v>
      </c>
      <c r="F108" s="43">
        <v>72</v>
      </c>
      <c r="H108" s="39" t="s">
        <v>218</v>
      </c>
      <c r="I108" s="40">
        <v>78</v>
      </c>
      <c r="J108" s="40">
        <v>14966</v>
      </c>
      <c r="K108" s="41">
        <v>5.2118134438059602</v>
      </c>
    </row>
    <row r="109" spans="1:11" x14ac:dyDescent="0.45">
      <c r="A109" s="2"/>
      <c r="B109" s="42" t="s">
        <v>188</v>
      </c>
      <c r="C109" s="43">
        <v>95</v>
      </c>
      <c r="E109" s="42" t="s">
        <v>196</v>
      </c>
      <c r="F109" s="43">
        <v>71</v>
      </c>
      <c r="H109" s="39" t="s">
        <v>164</v>
      </c>
      <c r="I109" s="40">
        <v>94</v>
      </c>
      <c r="J109" s="40">
        <v>18120</v>
      </c>
      <c r="K109" s="41">
        <v>5.1876379690949221</v>
      </c>
    </row>
    <row r="110" spans="1:11" x14ac:dyDescent="0.45">
      <c r="A110" s="2"/>
      <c r="B110" s="42" t="s">
        <v>189</v>
      </c>
      <c r="C110" s="43">
        <v>11</v>
      </c>
      <c r="E110" s="42" t="s">
        <v>511</v>
      </c>
      <c r="F110" s="43">
        <v>70</v>
      </c>
      <c r="H110" s="39" t="s">
        <v>467</v>
      </c>
      <c r="I110" s="40">
        <v>74</v>
      </c>
      <c r="J110" s="40">
        <v>14329</v>
      </c>
      <c r="K110" s="41">
        <v>5.1643520133993999</v>
      </c>
    </row>
    <row r="111" spans="1:11" x14ac:dyDescent="0.45">
      <c r="A111" s="2"/>
      <c r="B111" s="42" t="s">
        <v>190</v>
      </c>
      <c r="C111" s="43">
        <v>21</v>
      </c>
      <c r="E111" s="42" t="s">
        <v>257</v>
      </c>
      <c r="F111" s="43">
        <v>70</v>
      </c>
      <c r="H111" s="39" t="s">
        <v>257</v>
      </c>
      <c r="I111" s="40">
        <v>70</v>
      </c>
      <c r="J111" s="40">
        <v>13660</v>
      </c>
      <c r="K111" s="41">
        <v>5.1244509516837482</v>
      </c>
    </row>
    <row r="112" spans="1:11" x14ac:dyDescent="0.45">
      <c r="A112" s="2"/>
      <c r="B112" s="42" t="s">
        <v>191</v>
      </c>
      <c r="C112" s="43">
        <v>161</v>
      </c>
      <c r="E112" s="42" t="s">
        <v>93</v>
      </c>
      <c r="F112" s="43">
        <v>69</v>
      </c>
      <c r="H112" s="39" t="s">
        <v>552</v>
      </c>
      <c r="I112" s="40">
        <v>60</v>
      </c>
      <c r="J112" s="40">
        <v>11748</v>
      </c>
      <c r="K112" s="41">
        <v>5.1072522982635338</v>
      </c>
    </row>
    <row r="113" spans="1:11" x14ac:dyDescent="0.45">
      <c r="A113" s="2"/>
      <c r="B113" s="42" t="s">
        <v>511</v>
      </c>
      <c r="C113" s="43">
        <v>70</v>
      </c>
      <c r="E113" s="42" t="s">
        <v>214</v>
      </c>
      <c r="F113" s="43">
        <v>69</v>
      </c>
      <c r="H113" s="39" t="s">
        <v>508</v>
      </c>
      <c r="I113" s="40">
        <v>112</v>
      </c>
      <c r="J113" s="40">
        <v>21946</v>
      </c>
      <c r="K113" s="41">
        <v>5.1034357058233848</v>
      </c>
    </row>
    <row r="114" spans="1:11" x14ac:dyDescent="0.45">
      <c r="A114" s="2"/>
      <c r="B114" s="42" t="s">
        <v>512</v>
      </c>
      <c r="C114" s="43">
        <v>25</v>
      </c>
      <c r="E114" s="42" t="s">
        <v>330</v>
      </c>
      <c r="F114" s="43">
        <v>69</v>
      </c>
      <c r="H114" s="39" t="s">
        <v>353</v>
      </c>
      <c r="I114" s="40">
        <v>38</v>
      </c>
      <c r="J114" s="40">
        <v>7473</v>
      </c>
      <c r="K114" s="41">
        <v>5.084972567911147</v>
      </c>
    </row>
    <row r="115" spans="1:11" x14ac:dyDescent="0.45">
      <c r="A115" s="2"/>
      <c r="B115" s="42" t="s">
        <v>513</v>
      </c>
      <c r="C115" s="43">
        <v>54</v>
      </c>
      <c r="E115" s="42" t="s">
        <v>348</v>
      </c>
      <c r="F115" s="43">
        <v>69</v>
      </c>
      <c r="H115" s="39" t="s">
        <v>347</v>
      </c>
      <c r="I115" s="40">
        <v>73</v>
      </c>
      <c r="J115" s="40">
        <v>14392</v>
      </c>
      <c r="K115" s="41">
        <v>5.072262367982213</v>
      </c>
    </row>
    <row r="116" spans="1:11" x14ac:dyDescent="0.45">
      <c r="A116" s="2"/>
      <c r="B116" s="42" t="s">
        <v>514</v>
      </c>
      <c r="C116" s="43">
        <v>34</v>
      </c>
      <c r="E116" s="42" t="s">
        <v>59</v>
      </c>
      <c r="F116" s="43">
        <v>68</v>
      </c>
      <c r="H116" s="39" t="s">
        <v>194</v>
      </c>
      <c r="I116" s="40">
        <v>100</v>
      </c>
      <c r="J116" s="40">
        <v>20120</v>
      </c>
      <c r="K116" s="41">
        <v>4.9701789264413518</v>
      </c>
    </row>
    <row r="117" spans="1:11" x14ac:dyDescent="0.45">
      <c r="A117" s="2"/>
      <c r="B117" s="42" t="s">
        <v>192</v>
      </c>
      <c r="C117" s="43">
        <v>105</v>
      </c>
      <c r="E117" s="42" t="s">
        <v>547</v>
      </c>
      <c r="F117" s="43">
        <v>68</v>
      </c>
      <c r="H117" s="39" t="s">
        <v>229</v>
      </c>
      <c r="I117" s="40">
        <v>46</v>
      </c>
      <c r="J117" s="40">
        <v>9326</v>
      </c>
      <c r="K117" s="41">
        <v>4.9324469225820291</v>
      </c>
    </row>
    <row r="118" spans="1:11" x14ac:dyDescent="0.45">
      <c r="A118" s="2"/>
      <c r="B118" s="42" t="s">
        <v>193</v>
      </c>
      <c r="C118" s="43">
        <v>46</v>
      </c>
      <c r="E118" s="42" t="s">
        <v>404</v>
      </c>
      <c r="F118" s="43">
        <v>68</v>
      </c>
      <c r="H118" s="39" t="s">
        <v>343</v>
      </c>
      <c r="I118" s="40">
        <v>45</v>
      </c>
      <c r="J118" s="40">
        <v>9210</v>
      </c>
      <c r="K118" s="41">
        <v>4.885993485342019</v>
      </c>
    </row>
    <row r="119" spans="1:11" x14ac:dyDescent="0.45">
      <c r="A119" s="2"/>
      <c r="B119" s="42" t="s">
        <v>194</v>
      </c>
      <c r="C119" s="43">
        <v>100</v>
      </c>
      <c r="E119" s="42" t="s">
        <v>526</v>
      </c>
      <c r="F119" s="44">
        <v>67</v>
      </c>
      <c r="H119" s="39" t="s">
        <v>526</v>
      </c>
      <c r="I119" s="40">
        <v>67</v>
      </c>
      <c r="J119" s="40">
        <v>13800</v>
      </c>
      <c r="K119" s="41">
        <v>4.8550724637681162</v>
      </c>
    </row>
    <row r="120" spans="1:11" x14ac:dyDescent="0.45">
      <c r="A120" s="2"/>
      <c r="B120" s="42" t="s">
        <v>195</v>
      </c>
      <c r="C120" s="43">
        <v>37</v>
      </c>
      <c r="E120" s="42" t="s">
        <v>367</v>
      </c>
      <c r="F120" s="43">
        <v>67</v>
      </c>
      <c r="H120" s="39" t="s">
        <v>76</v>
      </c>
      <c r="I120" s="40">
        <v>13</v>
      </c>
      <c r="J120" s="40">
        <v>2681</v>
      </c>
      <c r="K120" s="41">
        <v>4.8489369638194706</v>
      </c>
    </row>
    <row r="121" spans="1:11" x14ac:dyDescent="0.45">
      <c r="A121" s="2"/>
      <c r="B121" s="42" t="s">
        <v>196</v>
      </c>
      <c r="C121" s="43">
        <v>71</v>
      </c>
      <c r="E121" s="42" t="s">
        <v>416</v>
      </c>
      <c r="F121" s="43">
        <v>67</v>
      </c>
      <c r="H121" s="39" t="s">
        <v>375</v>
      </c>
      <c r="I121" s="40">
        <v>77</v>
      </c>
      <c r="J121" s="40">
        <v>15961</v>
      </c>
      <c r="K121" s="41">
        <v>4.8242591316333563</v>
      </c>
    </row>
    <row r="122" spans="1:11" x14ac:dyDescent="0.45">
      <c r="A122" s="2"/>
      <c r="B122" s="42" t="s">
        <v>197</v>
      </c>
      <c r="C122" s="43">
        <v>4</v>
      </c>
      <c r="E122" s="42" t="s">
        <v>171</v>
      </c>
      <c r="F122" s="43">
        <v>66</v>
      </c>
      <c r="H122" s="39" t="s">
        <v>300</v>
      </c>
      <c r="I122" s="40">
        <v>24</v>
      </c>
      <c r="J122" s="40">
        <v>5036</v>
      </c>
      <c r="K122" s="41">
        <v>4.7656870532168387</v>
      </c>
    </row>
    <row r="123" spans="1:11" x14ac:dyDescent="0.45">
      <c r="A123" s="2"/>
      <c r="B123" s="42" t="s">
        <v>515</v>
      </c>
      <c r="C123" s="43">
        <v>58</v>
      </c>
      <c r="E123" s="42" t="s">
        <v>174</v>
      </c>
      <c r="F123" s="43">
        <v>66</v>
      </c>
      <c r="H123" s="39" t="s">
        <v>214</v>
      </c>
      <c r="I123" s="40">
        <v>69</v>
      </c>
      <c r="J123" s="40">
        <v>14495</v>
      </c>
      <c r="K123" s="41">
        <v>4.7602621593652978</v>
      </c>
    </row>
    <row r="124" spans="1:11" x14ac:dyDescent="0.45">
      <c r="A124" s="2"/>
      <c r="B124" s="42" t="s">
        <v>516</v>
      </c>
      <c r="C124" s="43">
        <v>49</v>
      </c>
      <c r="E124" s="42" t="s">
        <v>206</v>
      </c>
      <c r="F124" s="43">
        <v>64</v>
      </c>
      <c r="H124" s="39" t="s">
        <v>196</v>
      </c>
      <c r="I124" s="40">
        <v>71</v>
      </c>
      <c r="J124" s="40">
        <v>15134</v>
      </c>
      <c r="K124" s="41">
        <v>4.6914232853178275</v>
      </c>
    </row>
    <row r="125" spans="1:11" x14ac:dyDescent="0.45">
      <c r="A125" s="2"/>
      <c r="B125" s="42" t="s">
        <v>198</v>
      </c>
      <c r="C125" s="43">
        <v>13</v>
      </c>
      <c r="E125" s="42" t="s">
        <v>254</v>
      </c>
      <c r="F125" s="43">
        <v>62</v>
      </c>
      <c r="H125" s="39" t="s">
        <v>206</v>
      </c>
      <c r="I125" s="40">
        <v>64</v>
      </c>
      <c r="J125" s="40">
        <v>13675</v>
      </c>
      <c r="K125" s="41">
        <v>4.6800731261425961</v>
      </c>
    </row>
    <row r="126" spans="1:11" x14ac:dyDescent="0.45">
      <c r="A126" s="2"/>
      <c r="B126" s="42" t="s">
        <v>517</v>
      </c>
      <c r="C126" s="43">
        <v>21</v>
      </c>
      <c r="E126" s="42" t="s">
        <v>342</v>
      </c>
      <c r="F126" s="43">
        <v>62</v>
      </c>
      <c r="H126" s="39" t="s">
        <v>531</v>
      </c>
      <c r="I126" s="40">
        <v>50</v>
      </c>
      <c r="J126" s="40">
        <v>10744</v>
      </c>
      <c r="K126" s="41">
        <v>4.6537602382725236</v>
      </c>
    </row>
    <row r="127" spans="1:11" x14ac:dyDescent="0.45">
      <c r="A127" s="2"/>
      <c r="B127" s="42" t="s">
        <v>199</v>
      </c>
      <c r="C127" s="43">
        <v>707</v>
      </c>
      <c r="E127" s="42" t="s">
        <v>387</v>
      </c>
      <c r="F127" s="44">
        <v>62</v>
      </c>
      <c r="H127" s="39" t="s">
        <v>249</v>
      </c>
      <c r="I127" s="40">
        <v>106</v>
      </c>
      <c r="J127" s="40">
        <v>22783</v>
      </c>
      <c r="K127" s="41">
        <v>4.6525918447965582</v>
      </c>
    </row>
    <row r="128" spans="1:11" x14ac:dyDescent="0.45">
      <c r="A128" s="2"/>
      <c r="B128" s="42" t="s">
        <v>200</v>
      </c>
      <c r="C128" s="43">
        <v>244</v>
      </c>
      <c r="E128" s="42" t="s">
        <v>464</v>
      </c>
      <c r="F128" s="43">
        <v>61</v>
      </c>
      <c r="H128" s="39" t="s">
        <v>464</v>
      </c>
      <c r="I128" s="40">
        <v>61</v>
      </c>
      <c r="J128" s="40">
        <v>13147</v>
      </c>
      <c r="K128" s="41">
        <v>4.6398417890012924</v>
      </c>
    </row>
    <row r="129" spans="1:11" x14ac:dyDescent="0.45">
      <c r="A129" s="2"/>
      <c r="B129" s="42" t="s">
        <v>201</v>
      </c>
      <c r="C129" s="43">
        <v>22</v>
      </c>
      <c r="E129" s="42" t="s">
        <v>389</v>
      </c>
      <c r="F129" s="43">
        <v>60</v>
      </c>
      <c r="H129" s="39" t="s">
        <v>408</v>
      </c>
      <c r="I129" s="40">
        <v>85</v>
      </c>
      <c r="J129" s="40">
        <v>18673</v>
      </c>
      <c r="K129" s="41">
        <v>4.5520269908423936</v>
      </c>
    </row>
    <row r="130" spans="1:11" x14ac:dyDescent="0.45">
      <c r="A130" s="2"/>
      <c r="B130" s="42" t="s">
        <v>202</v>
      </c>
      <c r="C130" s="43">
        <v>181</v>
      </c>
      <c r="E130" s="42" t="s">
        <v>552</v>
      </c>
      <c r="F130" s="43">
        <v>60</v>
      </c>
      <c r="H130" s="39" t="s">
        <v>106</v>
      </c>
      <c r="I130" s="40">
        <v>40</v>
      </c>
      <c r="J130" s="40">
        <v>8859</v>
      </c>
      <c r="K130" s="41">
        <v>4.5151823004853817</v>
      </c>
    </row>
    <row r="131" spans="1:11" x14ac:dyDescent="0.45">
      <c r="A131" s="2"/>
      <c r="B131" s="42" t="s">
        <v>203</v>
      </c>
      <c r="C131" s="43">
        <v>38</v>
      </c>
      <c r="E131" s="42" t="s">
        <v>129</v>
      </c>
      <c r="F131" s="43">
        <v>59</v>
      </c>
      <c r="H131" s="39" t="s">
        <v>517</v>
      </c>
      <c r="I131" s="40">
        <v>21</v>
      </c>
      <c r="J131" s="40">
        <v>4660</v>
      </c>
      <c r="K131" s="41">
        <v>4.5064377682403434</v>
      </c>
    </row>
    <row r="132" spans="1:11" x14ac:dyDescent="0.45">
      <c r="A132" s="2"/>
      <c r="B132" s="42" t="s">
        <v>204</v>
      </c>
      <c r="C132" s="43">
        <v>49</v>
      </c>
      <c r="E132" s="42" t="s">
        <v>216</v>
      </c>
      <c r="F132" s="43">
        <v>59</v>
      </c>
      <c r="H132" s="39" t="s">
        <v>329</v>
      </c>
      <c r="I132" s="40">
        <v>35</v>
      </c>
      <c r="J132" s="40">
        <v>7770</v>
      </c>
      <c r="K132" s="41">
        <v>4.5045045045045047</v>
      </c>
    </row>
    <row r="133" spans="1:11" x14ac:dyDescent="0.45">
      <c r="A133" s="2"/>
      <c r="B133" s="42" t="s">
        <v>205</v>
      </c>
      <c r="C133" s="43">
        <v>3</v>
      </c>
      <c r="E133" s="42" t="s">
        <v>271</v>
      </c>
      <c r="F133" s="43">
        <v>59</v>
      </c>
      <c r="H133" s="39" t="s">
        <v>156</v>
      </c>
      <c r="I133" s="40">
        <v>46</v>
      </c>
      <c r="J133" s="40">
        <v>10348</v>
      </c>
      <c r="K133" s="41">
        <v>4.4453034402783151</v>
      </c>
    </row>
    <row r="134" spans="1:11" x14ac:dyDescent="0.45">
      <c r="A134" s="2"/>
      <c r="B134" s="42" t="s">
        <v>206</v>
      </c>
      <c r="C134" s="43">
        <v>64</v>
      </c>
      <c r="E134" s="42" t="s">
        <v>103</v>
      </c>
      <c r="F134" s="43">
        <v>58</v>
      </c>
      <c r="H134" s="39" t="s">
        <v>186</v>
      </c>
      <c r="I134" s="40">
        <v>53</v>
      </c>
      <c r="J134" s="40">
        <v>11924</v>
      </c>
      <c r="K134" s="41">
        <v>4.4448171754444825</v>
      </c>
    </row>
    <row r="135" spans="1:11" x14ac:dyDescent="0.45">
      <c r="A135" s="2"/>
      <c r="B135" s="42" t="s">
        <v>207</v>
      </c>
      <c r="C135" s="43">
        <v>80</v>
      </c>
      <c r="E135" s="42" t="s">
        <v>515</v>
      </c>
      <c r="F135" s="43">
        <v>58</v>
      </c>
      <c r="H135" s="39" t="s">
        <v>468</v>
      </c>
      <c r="I135" s="40">
        <v>51</v>
      </c>
      <c r="J135" s="40">
        <v>11617</v>
      </c>
      <c r="K135" s="41">
        <v>4.3901179306189206</v>
      </c>
    </row>
    <row r="136" spans="1:11" x14ac:dyDescent="0.45">
      <c r="A136" s="2"/>
      <c r="B136" s="42" t="s">
        <v>518</v>
      </c>
      <c r="C136" s="43">
        <v>12</v>
      </c>
      <c r="E136" s="42" t="s">
        <v>448</v>
      </c>
      <c r="F136" s="43">
        <v>58</v>
      </c>
      <c r="H136" s="39" t="s">
        <v>524</v>
      </c>
      <c r="I136" s="40">
        <v>38</v>
      </c>
      <c r="J136" s="40">
        <v>8756</v>
      </c>
      <c r="K136" s="41">
        <v>4.3398812243033351</v>
      </c>
    </row>
    <row r="137" spans="1:11" x14ac:dyDescent="0.45">
      <c r="A137" s="2"/>
      <c r="B137" s="42" t="s">
        <v>519</v>
      </c>
      <c r="C137" s="43">
        <v>46</v>
      </c>
      <c r="E137" s="42" t="s">
        <v>133</v>
      </c>
      <c r="F137" s="43">
        <v>57</v>
      </c>
      <c r="H137" s="39" t="s">
        <v>168</v>
      </c>
      <c r="I137" s="40">
        <v>45</v>
      </c>
      <c r="J137" s="40">
        <v>10449</v>
      </c>
      <c r="K137" s="41">
        <v>4.3066322136089585</v>
      </c>
    </row>
    <row r="138" spans="1:11" x14ac:dyDescent="0.45">
      <c r="A138" s="2"/>
      <c r="B138" s="42" t="s">
        <v>208</v>
      </c>
      <c r="C138" s="43">
        <v>12</v>
      </c>
      <c r="E138" s="42" t="s">
        <v>313</v>
      </c>
      <c r="F138" s="44">
        <v>57</v>
      </c>
      <c r="H138" s="39" t="s">
        <v>510</v>
      </c>
      <c r="I138" s="40">
        <v>26</v>
      </c>
      <c r="J138" s="40">
        <v>6073</v>
      </c>
      <c r="K138" s="41">
        <v>4.2812448542730115</v>
      </c>
    </row>
    <row r="139" spans="1:11" x14ac:dyDescent="0.45">
      <c r="A139" s="2"/>
      <c r="B139" s="42" t="s">
        <v>520</v>
      </c>
      <c r="C139" s="43">
        <v>14</v>
      </c>
      <c r="E139" s="42" t="s">
        <v>112</v>
      </c>
      <c r="F139" s="43">
        <v>56</v>
      </c>
      <c r="H139" s="39" t="s">
        <v>393</v>
      </c>
      <c r="I139" s="40">
        <v>87</v>
      </c>
      <c r="J139" s="40">
        <v>20457</v>
      </c>
      <c r="K139" s="41">
        <v>4.252822994573985</v>
      </c>
    </row>
    <row r="140" spans="1:11" x14ac:dyDescent="0.45">
      <c r="A140" s="2"/>
      <c r="B140" s="42" t="s">
        <v>209</v>
      </c>
      <c r="C140" s="43">
        <v>141</v>
      </c>
      <c r="E140" s="42" t="s">
        <v>263</v>
      </c>
      <c r="F140" s="43">
        <v>56</v>
      </c>
      <c r="H140" s="39" t="s">
        <v>463</v>
      </c>
      <c r="I140" s="40">
        <v>87</v>
      </c>
      <c r="J140" s="40">
        <v>20526</v>
      </c>
      <c r="K140" s="41">
        <v>4.2385267465653316</v>
      </c>
    </row>
    <row r="141" spans="1:11" x14ac:dyDescent="0.45">
      <c r="A141" s="2"/>
      <c r="B141" s="42" t="s">
        <v>210</v>
      </c>
      <c r="C141" s="43">
        <v>10</v>
      </c>
      <c r="E141" s="42" t="s">
        <v>320</v>
      </c>
      <c r="F141" s="43">
        <v>56</v>
      </c>
      <c r="H141" s="39" t="s">
        <v>195</v>
      </c>
      <c r="I141" s="40">
        <v>37</v>
      </c>
      <c r="J141" s="40">
        <v>8753</v>
      </c>
      <c r="K141" s="41">
        <v>4.227122129555581</v>
      </c>
    </row>
    <row r="142" spans="1:11" x14ac:dyDescent="0.45">
      <c r="A142" s="2"/>
      <c r="B142" s="42" t="s">
        <v>211</v>
      </c>
      <c r="C142" s="43">
        <v>32</v>
      </c>
      <c r="E142" s="42" t="s">
        <v>455</v>
      </c>
      <c r="F142" s="43">
        <v>56</v>
      </c>
      <c r="H142" s="39" t="s">
        <v>417</v>
      </c>
      <c r="I142" s="40">
        <v>29</v>
      </c>
      <c r="J142" s="40">
        <v>6870</v>
      </c>
      <c r="K142" s="41">
        <v>4.2212518195050945</v>
      </c>
    </row>
    <row r="143" spans="1:11" x14ac:dyDescent="0.45">
      <c r="A143" s="2"/>
      <c r="B143" s="42" t="s">
        <v>212</v>
      </c>
      <c r="C143" s="43">
        <v>47</v>
      </c>
      <c r="E143" s="42" t="s">
        <v>142</v>
      </c>
      <c r="F143" s="43">
        <v>55</v>
      </c>
      <c r="H143" s="39" t="s">
        <v>391</v>
      </c>
      <c r="I143" s="40">
        <v>13</v>
      </c>
      <c r="J143" s="40">
        <v>3101</v>
      </c>
      <c r="K143" s="41">
        <v>4.1921960657852297</v>
      </c>
    </row>
    <row r="144" spans="1:11" x14ac:dyDescent="0.45">
      <c r="A144" s="2"/>
      <c r="B144" s="42" t="s">
        <v>213</v>
      </c>
      <c r="C144" s="44">
        <v>48</v>
      </c>
      <c r="E144" s="42" t="s">
        <v>167</v>
      </c>
      <c r="F144" s="43">
        <v>54</v>
      </c>
      <c r="H144" s="39" t="s">
        <v>404</v>
      </c>
      <c r="I144" s="40">
        <v>68</v>
      </c>
      <c r="J144" s="40">
        <v>16227</v>
      </c>
      <c r="K144" s="41">
        <v>4.1905466198311458</v>
      </c>
    </row>
    <row r="145" spans="1:11" x14ac:dyDescent="0.45">
      <c r="A145" s="2"/>
      <c r="B145" s="42" t="s">
        <v>214</v>
      </c>
      <c r="C145" s="43">
        <v>69</v>
      </c>
      <c r="E145" s="42" t="s">
        <v>513</v>
      </c>
      <c r="F145" s="43">
        <v>54</v>
      </c>
      <c r="H145" s="39" t="s">
        <v>276</v>
      </c>
      <c r="I145" s="40">
        <v>105</v>
      </c>
      <c r="J145" s="40">
        <v>25073</v>
      </c>
      <c r="K145" s="41">
        <v>4.1877717066166795</v>
      </c>
    </row>
    <row r="146" spans="1:11" x14ac:dyDescent="0.45">
      <c r="A146" s="2"/>
      <c r="B146" s="42" t="s">
        <v>215</v>
      </c>
      <c r="C146" s="43">
        <v>6</v>
      </c>
      <c r="E146" s="42" t="s">
        <v>138</v>
      </c>
      <c r="F146" s="44">
        <v>53</v>
      </c>
      <c r="H146" s="39" t="s">
        <v>103</v>
      </c>
      <c r="I146" s="40">
        <v>58</v>
      </c>
      <c r="J146" s="40">
        <v>13973</v>
      </c>
      <c r="K146" s="41">
        <v>4.15086237744221</v>
      </c>
    </row>
    <row r="147" spans="1:11" x14ac:dyDescent="0.45">
      <c r="A147" s="2"/>
      <c r="B147" s="42" t="s">
        <v>216</v>
      </c>
      <c r="C147" s="43">
        <v>59</v>
      </c>
      <c r="E147" s="42" t="s">
        <v>186</v>
      </c>
      <c r="F147" s="43">
        <v>53</v>
      </c>
      <c r="H147" s="39" t="s">
        <v>115</v>
      </c>
      <c r="I147" s="40">
        <v>92</v>
      </c>
      <c r="J147" s="40">
        <v>22520</v>
      </c>
      <c r="K147" s="41">
        <v>4.0852575488454708</v>
      </c>
    </row>
    <row r="148" spans="1:11" x14ac:dyDescent="0.45">
      <c r="A148" s="2"/>
      <c r="B148" s="42" t="s">
        <v>217</v>
      </c>
      <c r="C148" s="43">
        <v>33</v>
      </c>
      <c r="E148" s="42" t="s">
        <v>237</v>
      </c>
      <c r="F148" s="43">
        <v>53</v>
      </c>
      <c r="H148" s="39" t="s">
        <v>126</v>
      </c>
      <c r="I148" s="40">
        <v>40</v>
      </c>
      <c r="J148" s="40">
        <v>9839</v>
      </c>
      <c r="K148" s="41">
        <v>4.0654538062811261</v>
      </c>
    </row>
    <row r="149" spans="1:11" x14ac:dyDescent="0.45">
      <c r="A149" s="2"/>
      <c r="B149" s="42" t="s">
        <v>218</v>
      </c>
      <c r="C149" s="43">
        <v>78</v>
      </c>
      <c r="E149" s="42" t="s">
        <v>264</v>
      </c>
      <c r="F149" s="43">
        <v>53</v>
      </c>
      <c r="H149" s="39" t="s">
        <v>449</v>
      </c>
      <c r="I149" s="40">
        <v>97</v>
      </c>
      <c r="J149" s="40">
        <v>23948</v>
      </c>
      <c r="K149" s="41">
        <v>4.0504426256889925</v>
      </c>
    </row>
    <row r="150" spans="1:11" x14ac:dyDescent="0.45">
      <c r="A150" s="2"/>
      <c r="B150" s="42" t="s">
        <v>219</v>
      </c>
      <c r="C150" s="43">
        <v>16</v>
      </c>
      <c r="E150" s="42" t="s">
        <v>465</v>
      </c>
      <c r="F150" s="43">
        <v>53</v>
      </c>
      <c r="H150" s="39" t="s">
        <v>129</v>
      </c>
      <c r="I150" s="40">
        <v>59</v>
      </c>
      <c r="J150" s="40">
        <v>14887</v>
      </c>
      <c r="K150" s="41">
        <v>3.9631893598441597</v>
      </c>
    </row>
    <row r="151" spans="1:11" x14ac:dyDescent="0.45">
      <c r="A151" s="2"/>
      <c r="B151" s="42" t="s">
        <v>521</v>
      </c>
      <c r="C151" s="44">
        <v>14</v>
      </c>
      <c r="E151" s="42" t="s">
        <v>482</v>
      </c>
      <c r="F151" s="43">
        <v>53</v>
      </c>
      <c r="H151" s="39" t="s">
        <v>286</v>
      </c>
      <c r="I151" s="40">
        <v>35</v>
      </c>
      <c r="J151" s="40">
        <v>8855</v>
      </c>
      <c r="K151" s="41">
        <v>3.9525691699604741</v>
      </c>
    </row>
    <row r="152" spans="1:11" x14ac:dyDescent="0.45">
      <c r="A152" s="2"/>
      <c r="B152" s="42" t="s">
        <v>522</v>
      </c>
      <c r="C152" s="43">
        <v>22</v>
      </c>
      <c r="E152" s="42" t="s">
        <v>102</v>
      </c>
      <c r="F152" s="43">
        <v>51</v>
      </c>
      <c r="H152" s="39" t="s">
        <v>348</v>
      </c>
      <c r="I152" s="40">
        <v>69</v>
      </c>
      <c r="J152" s="40">
        <v>17478</v>
      </c>
      <c r="K152" s="41">
        <v>3.9478201167181597</v>
      </c>
    </row>
    <row r="153" spans="1:11" x14ac:dyDescent="0.45">
      <c r="A153" s="2"/>
      <c r="B153" s="42" t="s">
        <v>523</v>
      </c>
      <c r="C153" s="43">
        <v>48</v>
      </c>
      <c r="E153" s="42" t="s">
        <v>170</v>
      </c>
      <c r="F153" s="44">
        <v>51</v>
      </c>
      <c r="H153" s="39" t="s">
        <v>479</v>
      </c>
      <c r="I153" s="40">
        <v>92</v>
      </c>
      <c r="J153" s="40">
        <v>23340</v>
      </c>
      <c r="K153" s="41">
        <v>3.9417309340188518</v>
      </c>
    </row>
    <row r="154" spans="1:11" x14ac:dyDescent="0.45">
      <c r="A154" s="2"/>
      <c r="B154" s="42" t="s">
        <v>524</v>
      </c>
      <c r="C154" s="43">
        <v>38</v>
      </c>
      <c r="E154" s="42" t="s">
        <v>256</v>
      </c>
      <c r="F154" s="43">
        <v>51</v>
      </c>
      <c r="H154" s="39" t="s">
        <v>38</v>
      </c>
      <c r="I154" s="40">
        <v>72</v>
      </c>
      <c r="J154" s="40">
        <v>18553</v>
      </c>
      <c r="K154" s="41">
        <v>3.8807739988142083</v>
      </c>
    </row>
    <row r="155" spans="1:11" x14ac:dyDescent="0.45">
      <c r="A155" s="2"/>
      <c r="B155" s="42" t="s">
        <v>525</v>
      </c>
      <c r="C155" s="43">
        <v>28</v>
      </c>
      <c r="E155" s="42" t="s">
        <v>468</v>
      </c>
      <c r="F155" s="43">
        <v>51</v>
      </c>
      <c r="H155" s="39" t="s">
        <v>515</v>
      </c>
      <c r="I155" s="40">
        <v>58</v>
      </c>
      <c r="J155" s="40">
        <v>15006</v>
      </c>
      <c r="K155" s="41">
        <v>3.865120618419299</v>
      </c>
    </row>
    <row r="156" spans="1:11" x14ac:dyDescent="0.45">
      <c r="A156" s="2"/>
      <c r="B156" s="42" t="s">
        <v>220</v>
      </c>
      <c r="C156" s="43">
        <v>76</v>
      </c>
      <c r="E156" s="42" t="s">
        <v>531</v>
      </c>
      <c r="F156" s="43">
        <v>50</v>
      </c>
      <c r="H156" s="39" t="s">
        <v>207</v>
      </c>
      <c r="I156" s="40">
        <v>80</v>
      </c>
      <c r="J156" s="40">
        <v>20941</v>
      </c>
      <c r="K156" s="41">
        <v>3.8202569122773506</v>
      </c>
    </row>
    <row r="157" spans="1:11" x14ac:dyDescent="0.45">
      <c r="A157" s="2"/>
      <c r="B157" s="42" t="s">
        <v>221</v>
      </c>
      <c r="C157" s="43">
        <v>0</v>
      </c>
      <c r="E157" s="42" t="s">
        <v>301</v>
      </c>
      <c r="F157" s="43">
        <v>50</v>
      </c>
      <c r="H157" s="39" t="s">
        <v>356</v>
      </c>
      <c r="I157" s="40">
        <v>93</v>
      </c>
      <c r="J157" s="40">
        <v>24369</v>
      </c>
      <c r="K157" s="41">
        <v>3.8163240182198694</v>
      </c>
    </row>
    <row r="158" spans="1:11" x14ac:dyDescent="0.45">
      <c r="A158" s="2"/>
      <c r="B158" s="42" t="s">
        <v>222</v>
      </c>
      <c r="C158" s="43">
        <v>8</v>
      </c>
      <c r="E158" s="42" t="s">
        <v>318</v>
      </c>
      <c r="F158" s="43">
        <v>50</v>
      </c>
      <c r="H158" s="39" t="s">
        <v>161</v>
      </c>
      <c r="I158" s="40">
        <v>13</v>
      </c>
      <c r="J158" s="40">
        <v>3416</v>
      </c>
      <c r="K158" s="41">
        <v>3.8056206088992974</v>
      </c>
    </row>
    <row r="159" spans="1:11" x14ac:dyDescent="0.45">
      <c r="A159" s="2"/>
      <c r="B159" s="42" t="s">
        <v>223</v>
      </c>
      <c r="C159" s="43">
        <v>122</v>
      </c>
      <c r="E159" s="42" t="s">
        <v>326</v>
      </c>
      <c r="F159" s="43">
        <v>50</v>
      </c>
      <c r="H159" s="39" t="s">
        <v>368</v>
      </c>
      <c r="I159" s="40">
        <v>89</v>
      </c>
      <c r="J159" s="40">
        <v>23390</v>
      </c>
      <c r="K159" s="41">
        <v>3.8050448909790511</v>
      </c>
    </row>
    <row r="160" spans="1:11" x14ac:dyDescent="0.45">
      <c r="A160" s="2"/>
      <c r="B160" s="42" t="s">
        <v>526</v>
      </c>
      <c r="C160" s="44">
        <v>67</v>
      </c>
      <c r="E160" s="42" t="s">
        <v>516</v>
      </c>
      <c r="F160" s="43">
        <v>49</v>
      </c>
      <c r="H160" s="39" t="s">
        <v>365</v>
      </c>
      <c r="I160" s="40">
        <v>108</v>
      </c>
      <c r="J160" s="40">
        <v>28423</v>
      </c>
      <c r="K160" s="41">
        <v>3.7997396474685994</v>
      </c>
    </row>
    <row r="161" spans="1:11" x14ac:dyDescent="0.45">
      <c r="A161" s="2"/>
      <c r="B161" s="42" t="s">
        <v>527</v>
      </c>
      <c r="C161" s="44">
        <v>11</v>
      </c>
      <c r="E161" s="42" t="s">
        <v>204</v>
      </c>
      <c r="F161" s="43">
        <v>49</v>
      </c>
      <c r="H161" s="39" t="s">
        <v>359</v>
      </c>
      <c r="I161" s="40">
        <v>81</v>
      </c>
      <c r="J161" s="40">
        <v>21400</v>
      </c>
      <c r="K161" s="41">
        <v>3.7850467289719623</v>
      </c>
    </row>
    <row r="162" spans="1:11" x14ac:dyDescent="0.45">
      <c r="A162" s="2"/>
      <c r="B162" s="42" t="s">
        <v>224</v>
      </c>
      <c r="C162" s="43">
        <v>223</v>
      </c>
      <c r="E162" s="42" t="s">
        <v>530</v>
      </c>
      <c r="F162" s="43">
        <v>49</v>
      </c>
      <c r="H162" s="39" t="s">
        <v>34</v>
      </c>
      <c r="I162" s="40">
        <v>38</v>
      </c>
      <c r="J162" s="40">
        <v>10084</v>
      </c>
      <c r="K162" s="41">
        <v>3.7683458944863153</v>
      </c>
    </row>
    <row r="163" spans="1:11" x14ac:dyDescent="0.45">
      <c r="A163" s="2"/>
      <c r="B163" s="42" t="s">
        <v>225</v>
      </c>
      <c r="C163" s="43">
        <v>136</v>
      </c>
      <c r="E163" s="42" t="s">
        <v>262</v>
      </c>
      <c r="F163" s="43">
        <v>49</v>
      </c>
      <c r="H163" s="39" t="s">
        <v>171</v>
      </c>
      <c r="I163" s="40">
        <v>66</v>
      </c>
      <c r="J163" s="40">
        <v>17563</v>
      </c>
      <c r="K163" s="41">
        <v>3.7579001309571254</v>
      </c>
    </row>
    <row r="164" spans="1:11" x14ac:dyDescent="0.45">
      <c r="A164" s="2"/>
      <c r="B164" s="42" t="s">
        <v>226</v>
      </c>
      <c r="C164" s="43">
        <v>126</v>
      </c>
      <c r="E164" s="42" t="s">
        <v>213</v>
      </c>
      <c r="F164" s="44">
        <v>48</v>
      </c>
      <c r="H164" s="39" t="s">
        <v>438</v>
      </c>
      <c r="I164" s="40">
        <v>132</v>
      </c>
      <c r="J164" s="40">
        <v>35298</v>
      </c>
      <c r="K164" s="41">
        <v>3.7395886452490226</v>
      </c>
    </row>
    <row r="165" spans="1:11" x14ac:dyDescent="0.45">
      <c r="A165" s="2"/>
      <c r="B165" s="42" t="s">
        <v>227</v>
      </c>
      <c r="C165" s="43">
        <v>3</v>
      </c>
      <c r="E165" s="42" t="s">
        <v>523</v>
      </c>
      <c r="F165" s="43">
        <v>48</v>
      </c>
      <c r="H165" s="39" t="s">
        <v>163</v>
      </c>
      <c r="I165" s="40">
        <v>31</v>
      </c>
      <c r="J165" s="40">
        <v>8334</v>
      </c>
      <c r="K165" s="41">
        <v>3.7197024238060954</v>
      </c>
    </row>
    <row r="166" spans="1:11" x14ac:dyDescent="0.45">
      <c r="A166" s="2"/>
      <c r="B166" s="42" t="s">
        <v>228</v>
      </c>
      <c r="C166" s="43">
        <v>3</v>
      </c>
      <c r="E166" s="42" t="s">
        <v>252</v>
      </c>
      <c r="F166" s="44">
        <v>48</v>
      </c>
      <c r="H166" s="39" t="s">
        <v>516</v>
      </c>
      <c r="I166" s="40">
        <v>49</v>
      </c>
      <c r="J166" s="40">
        <v>13217</v>
      </c>
      <c r="K166" s="41">
        <v>3.7073465990769461</v>
      </c>
    </row>
    <row r="167" spans="1:11" x14ac:dyDescent="0.45">
      <c r="A167" s="2"/>
      <c r="B167" s="42" t="s">
        <v>229</v>
      </c>
      <c r="C167" s="43">
        <v>46</v>
      </c>
      <c r="E167" s="42" t="s">
        <v>261</v>
      </c>
      <c r="F167" s="43">
        <v>48</v>
      </c>
      <c r="H167" s="39" t="s">
        <v>418</v>
      </c>
      <c r="I167" s="40">
        <v>93</v>
      </c>
      <c r="J167" s="40">
        <v>25166</v>
      </c>
      <c r="K167" s="41">
        <v>3.6954621314471909</v>
      </c>
    </row>
    <row r="168" spans="1:11" x14ac:dyDescent="0.45">
      <c r="A168" s="2"/>
      <c r="B168" s="42" t="s">
        <v>230</v>
      </c>
      <c r="C168" s="43">
        <v>302</v>
      </c>
      <c r="E168" s="42" t="s">
        <v>306</v>
      </c>
      <c r="F168" s="43">
        <v>48</v>
      </c>
      <c r="H168" s="39" t="s">
        <v>379</v>
      </c>
      <c r="I168" s="40">
        <v>73</v>
      </c>
      <c r="J168" s="40">
        <v>19774</v>
      </c>
      <c r="K168" s="41">
        <v>3.6917163952665115</v>
      </c>
    </row>
    <row r="169" spans="1:11" x14ac:dyDescent="0.45">
      <c r="A169" s="2"/>
      <c r="B169" s="42" t="s">
        <v>231</v>
      </c>
      <c r="C169" s="43">
        <v>37</v>
      </c>
      <c r="E169" s="42" t="s">
        <v>405</v>
      </c>
      <c r="F169" s="44">
        <v>48</v>
      </c>
      <c r="H169" s="39" t="s">
        <v>158</v>
      </c>
      <c r="I169" s="40">
        <v>43</v>
      </c>
      <c r="J169" s="40">
        <v>11711</v>
      </c>
      <c r="K169" s="41">
        <v>3.6717615916659549</v>
      </c>
    </row>
    <row r="170" spans="1:11" x14ac:dyDescent="0.45">
      <c r="A170" s="2"/>
      <c r="B170" s="42" t="s">
        <v>232</v>
      </c>
      <c r="C170" s="43">
        <v>10</v>
      </c>
      <c r="E170" s="42" t="s">
        <v>98</v>
      </c>
      <c r="F170" s="43">
        <v>47</v>
      </c>
      <c r="H170" s="39" t="s">
        <v>20</v>
      </c>
      <c r="I170" s="40">
        <v>45</v>
      </c>
      <c r="J170" s="40">
        <v>12262</v>
      </c>
      <c r="K170" s="41">
        <v>3.669874408742456</v>
      </c>
    </row>
    <row r="171" spans="1:11" x14ac:dyDescent="0.45">
      <c r="A171" s="2"/>
      <c r="B171" s="42" t="s">
        <v>8</v>
      </c>
      <c r="C171" s="43">
        <v>213</v>
      </c>
      <c r="E171" s="42" t="s">
        <v>147</v>
      </c>
      <c r="F171" s="43">
        <v>47</v>
      </c>
      <c r="H171" s="39" t="s">
        <v>108</v>
      </c>
      <c r="I171" s="40">
        <v>28</v>
      </c>
      <c r="J171" s="40">
        <v>7707</v>
      </c>
      <c r="K171" s="41">
        <v>3.6330608537693005</v>
      </c>
    </row>
    <row r="172" spans="1:11" x14ac:dyDescent="0.45">
      <c r="A172" s="2"/>
      <c r="B172" s="42" t="s">
        <v>233</v>
      </c>
      <c r="C172" s="43">
        <v>158</v>
      </c>
      <c r="E172" s="42" t="s">
        <v>212</v>
      </c>
      <c r="F172" s="43">
        <v>47</v>
      </c>
      <c r="H172" s="39" t="s">
        <v>523</v>
      </c>
      <c r="I172" s="40">
        <v>48</v>
      </c>
      <c r="J172" s="40">
        <v>13258</v>
      </c>
      <c r="K172" s="41">
        <v>3.6204555739930608</v>
      </c>
    </row>
    <row r="173" spans="1:11" x14ac:dyDescent="0.45">
      <c r="A173" s="2"/>
      <c r="B173" s="42" t="s">
        <v>234</v>
      </c>
      <c r="C173" s="43">
        <v>40</v>
      </c>
      <c r="E173" s="42" t="s">
        <v>156</v>
      </c>
      <c r="F173" s="43">
        <v>46</v>
      </c>
      <c r="H173" s="39" t="s">
        <v>59</v>
      </c>
      <c r="I173" s="40">
        <v>68</v>
      </c>
      <c r="J173" s="40">
        <v>18827</v>
      </c>
      <c r="K173" s="41">
        <v>3.6118340680936951</v>
      </c>
    </row>
    <row r="174" spans="1:11" x14ac:dyDescent="0.45">
      <c r="A174" s="2"/>
      <c r="B174" s="42" t="s">
        <v>235</v>
      </c>
      <c r="C174" s="43">
        <v>0</v>
      </c>
      <c r="E174" s="42" t="s">
        <v>193</v>
      </c>
      <c r="F174" s="43">
        <v>46</v>
      </c>
      <c r="H174" s="39" t="s">
        <v>328</v>
      </c>
      <c r="I174" s="40">
        <v>78</v>
      </c>
      <c r="J174" s="40">
        <v>21718</v>
      </c>
      <c r="K174" s="41">
        <v>3.5914909291831658</v>
      </c>
    </row>
    <row r="175" spans="1:11" x14ac:dyDescent="0.45">
      <c r="A175" s="2"/>
      <c r="B175" s="42" t="s">
        <v>50</v>
      </c>
      <c r="C175" s="43">
        <v>4</v>
      </c>
      <c r="E175" s="42" t="s">
        <v>519</v>
      </c>
      <c r="F175" s="43">
        <v>46</v>
      </c>
      <c r="H175" s="39" t="s">
        <v>290</v>
      </c>
      <c r="I175" s="40">
        <v>35</v>
      </c>
      <c r="J175" s="40">
        <v>9808</v>
      </c>
      <c r="K175" s="41">
        <v>3.568515497553018</v>
      </c>
    </row>
    <row r="176" spans="1:11" x14ac:dyDescent="0.45">
      <c r="A176" s="2"/>
      <c r="B176" s="42" t="s">
        <v>236</v>
      </c>
      <c r="C176" s="43">
        <v>85</v>
      </c>
      <c r="E176" s="42" t="s">
        <v>229</v>
      </c>
      <c r="F176" s="43">
        <v>46</v>
      </c>
      <c r="H176" s="39" t="s">
        <v>358</v>
      </c>
      <c r="I176" s="40">
        <v>42</v>
      </c>
      <c r="J176" s="40">
        <v>11826</v>
      </c>
      <c r="K176" s="41">
        <v>3.5514967021816335</v>
      </c>
    </row>
    <row r="177" spans="1:11" x14ac:dyDescent="0.45">
      <c r="A177" s="2"/>
      <c r="B177" s="42" t="s">
        <v>237</v>
      </c>
      <c r="C177" s="43">
        <v>53</v>
      </c>
      <c r="E177" s="42" t="s">
        <v>284</v>
      </c>
      <c r="F177" s="43">
        <v>46</v>
      </c>
      <c r="H177" s="39" t="s">
        <v>212</v>
      </c>
      <c r="I177" s="40">
        <v>47</v>
      </c>
      <c r="J177" s="40">
        <v>13257</v>
      </c>
      <c r="K177" s="41">
        <v>3.5452968243192275</v>
      </c>
    </row>
    <row r="178" spans="1:11" x14ac:dyDescent="0.45">
      <c r="A178" s="2"/>
      <c r="B178" s="42" t="s">
        <v>238</v>
      </c>
      <c r="C178" s="43">
        <v>7</v>
      </c>
      <c r="E178" s="42" t="s">
        <v>314</v>
      </c>
      <c r="F178" s="43">
        <v>46</v>
      </c>
      <c r="H178" s="39" t="s">
        <v>281</v>
      </c>
      <c r="I178" s="40">
        <v>13</v>
      </c>
      <c r="J178" s="40">
        <v>3706</v>
      </c>
      <c r="K178" s="41">
        <v>3.5078251484079868</v>
      </c>
    </row>
    <row r="179" spans="1:11" x14ac:dyDescent="0.45">
      <c r="A179" s="2"/>
      <c r="B179" s="42" t="s">
        <v>239</v>
      </c>
      <c r="C179" s="43">
        <v>38</v>
      </c>
      <c r="E179" s="42" t="s">
        <v>33</v>
      </c>
      <c r="F179" s="43">
        <v>45</v>
      </c>
      <c r="H179" s="39" t="s">
        <v>330</v>
      </c>
      <c r="I179" s="40">
        <v>69</v>
      </c>
      <c r="J179" s="40">
        <v>19682</v>
      </c>
      <c r="K179" s="41">
        <v>3.5057412864546285</v>
      </c>
    </row>
    <row r="180" spans="1:11" x14ac:dyDescent="0.45">
      <c r="A180" s="2"/>
      <c r="B180" s="42" t="s">
        <v>240</v>
      </c>
      <c r="C180" s="43">
        <v>13</v>
      </c>
      <c r="E180" s="42" t="s">
        <v>168</v>
      </c>
      <c r="F180" s="43">
        <v>45</v>
      </c>
      <c r="H180" s="39" t="s">
        <v>320</v>
      </c>
      <c r="I180" s="40">
        <v>56</v>
      </c>
      <c r="J180" s="40">
        <v>16089</v>
      </c>
      <c r="K180" s="41">
        <v>3.4806389458636335</v>
      </c>
    </row>
    <row r="181" spans="1:11" x14ac:dyDescent="0.45">
      <c r="A181" s="2"/>
      <c r="B181" s="42" t="s">
        <v>241</v>
      </c>
      <c r="C181" s="43">
        <v>40</v>
      </c>
      <c r="E181" s="42" t="s">
        <v>242</v>
      </c>
      <c r="F181" s="43">
        <v>45</v>
      </c>
      <c r="H181" s="39" t="s">
        <v>147</v>
      </c>
      <c r="I181" s="40">
        <v>47</v>
      </c>
      <c r="J181" s="40">
        <v>13602</v>
      </c>
      <c r="K181" s="41">
        <v>3.4553742096750479</v>
      </c>
    </row>
    <row r="182" spans="1:11" x14ac:dyDescent="0.45">
      <c r="A182" s="2"/>
      <c r="B182" s="42" t="s">
        <v>242</v>
      </c>
      <c r="C182" s="43">
        <v>45</v>
      </c>
      <c r="E182" s="42" t="s">
        <v>20</v>
      </c>
      <c r="F182" s="43">
        <v>45</v>
      </c>
      <c r="H182" s="39" t="s">
        <v>148</v>
      </c>
      <c r="I182" s="40">
        <v>26</v>
      </c>
      <c r="J182" s="40">
        <v>7552</v>
      </c>
      <c r="K182" s="41">
        <v>3.4427966101694913</v>
      </c>
    </row>
    <row r="183" spans="1:11" x14ac:dyDescent="0.45">
      <c r="A183" s="2"/>
      <c r="B183" s="42" t="s">
        <v>243</v>
      </c>
      <c r="C183" s="43">
        <v>10</v>
      </c>
      <c r="E183" s="42" t="s">
        <v>343</v>
      </c>
      <c r="F183" s="43">
        <v>45</v>
      </c>
      <c r="H183" s="39" t="s">
        <v>231</v>
      </c>
      <c r="I183" s="40">
        <v>37</v>
      </c>
      <c r="J183" s="40">
        <v>10833</v>
      </c>
      <c r="K183" s="41">
        <v>3.4154897073756114</v>
      </c>
    </row>
    <row r="184" spans="1:11" x14ac:dyDescent="0.45">
      <c r="A184" s="2"/>
      <c r="B184" s="42" t="s">
        <v>528</v>
      </c>
      <c r="C184" s="43">
        <v>116</v>
      </c>
      <c r="E184" s="42" t="s">
        <v>430</v>
      </c>
      <c r="F184" s="43">
        <v>45</v>
      </c>
      <c r="H184" s="39" t="s">
        <v>509</v>
      </c>
      <c r="I184" s="40">
        <v>16</v>
      </c>
      <c r="J184" s="40">
        <v>4746</v>
      </c>
      <c r="K184" s="41">
        <v>3.3712600084281501</v>
      </c>
    </row>
    <row r="185" spans="1:11" x14ac:dyDescent="0.45">
      <c r="A185" s="2"/>
      <c r="B185" s="42" t="s">
        <v>244</v>
      </c>
      <c r="C185" s="43">
        <v>5</v>
      </c>
      <c r="E185" s="42" t="s">
        <v>185</v>
      </c>
      <c r="F185" s="43">
        <v>44</v>
      </c>
      <c r="H185" s="39" t="s">
        <v>256</v>
      </c>
      <c r="I185" s="40">
        <v>51</v>
      </c>
      <c r="J185" s="40">
        <v>15208</v>
      </c>
      <c r="K185" s="41">
        <v>3.353498158863756</v>
      </c>
    </row>
    <row r="186" spans="1:11" x14ac:dyDescent="0.45">
      <c r="A186" s="2"/>
      <c r="B186" s="42" t="s">
        <v>245</v>
      </c>
      <c r="C186" s="43">
        <v>5</v>
      </c>
      <c r="E186" s="42" t="s">
        <v>354</v>
      </c>
      <c r="F186" s="43">
        <v>44</v>
      </c>
      <c r="H186" s="39" t="s">
        <v>309</v>
      </c>
      <c r="I186" s="40">
        <v>26</v>
      </c>
      <c r="J186" s="40">
        <v>7840</v>
      </c>
      <c r="K186" s="41">
        <v>3.3163265306122449</v>
      </c>
    </row>
    <row r="187" spans="1:11" x14ac:dyDescent="0.45">
      <c r="A187" s="2"/>
      <c r="B187" s="42" t="s">
        <v>246</v>
      </c>
      <c r="C187" s="43">
        <v>8</v>
      </c>
      <c r="E187" s="42" t="s">
        <v>152</v>
      </c>
      <c r="F187" s="44">
        <v>43</v>
      </c>
      <c r="H187" s="39" t="s">
        <v>513</v>
      </c>
      <c r="I187" s="40">
        <v>54</v>
      </c>
      <c r="J187" s="40">
        <v>16343</v>
      </c>
      <c r="K187" s="41">
        <v>3.304166921617818</v>
      </c>
    </row>
    <row r="188" spans="1:11" x14ac:dyDescent="0.45">
      <c r="A188" s="2"/>
      <c r="B188" s="42" t="s">
        <v>529</v>
      </c>
      <c r="C188" s="43">
        <v>8</v>
      </c>
      <c r="E188" s="42" t="s">
        <v>158</v>
      </c>
      <c r="F188" s="43">
        <v>43</v>
      </c>
      <c r="H188" s="39" t="s">
        <v>184</v>
      </c>
      <c r="I188" s="40">
        <v>86</v>
      </c>
      <c r="J188" s="40">
        <v>26031</v>
      </c>
      <c r="K188" s="41">
        <v>3.3037532173178135</v>
      </c>
    </row>
    <row r="189" spans="1:11" x14ac:dyDescent="0.45">
      <c r="A189" s="2"/>
      <c r="B189" s="42" t="s">
        <v>247</v>
      </c>
      <c r="C189" s="43">
        <v>21</v>
      </c>
      <c r="E189" s="42" t="s">
        <v>297</v>
      </c>
      <c r="F189" s="43">
        <v>43</v>
      </c>
      <c r="H189" s="39" t="s">
        <v>345</v>
      </c>
      <c r="I189" s="40">
        <v>13</v>
      </c>
      <c r="J189" s="40">
        <v>3960</v>
      </c>
      <c r="K189" s="41">
        <v>3.2828282828282829</v>
      </c>
    </row>
    <row r="190" spans="1:11" x14ac:dyDescent="0.45">
      <c r="A190" s="2"/>
      <c r="B190" s="42" t="s">
        <v>248</v>
      </c>
      <c r="C190" s="43">
        <v>10</v>
      </c>
      <c r="E190" s="42" t="s">
        <v>325</v>
      </c>
      <c r="F190" s="43">
        <v>43</v>
      </c>
      <c r="H190" s="39" t="s">
        <v>301</v>
      </c>
      <c r="I190" s="40">
        <v>50</v>
      </c>
      <c r="J190" s="40">
        <v>15386</v>
      </c>
      <c r="K190" s="41">
        <v>3.2497075263226312</v>
      </c>
    </row>
    <row r="191" spans="1:11" x14ac:dyDescent="0.45">
      <c r="A191" s="2"/>
      <c r="B191" s="42" t="s">
        <v>249</v>
      </c>
      <c r="C191" s="43">
        <v>106</v>
      </c>
      <c r="E191" s="42" t="s">
        <v>537</v>
      </c>
      <c r="F191" s="43">
        <v>43</v>
      </c>
      <c r="H191" s="39" t="s">
        <v>519</v>
      </c>
      <c r="I191" s="40">
        <v>46</v>
      </c>
      <c r="J191" s="40">
        <v>14163</v>
      </c>
      <c r="K191" s="41">
        <v>3.2478994563298733</v>
      </c>
    </row>
    <row r="192" spans="1:11" x14ac:dyDescent="0.45">
      <c r="A192" s="2"/>
      <c r="B192" s="42" t="s">
        <v>530</v>
      </c>
      <c r="C192" s="43">
        <v>49</v>
      </c>
      <c r="E192" s="42" t="s">
        <v>56</v>
      </c>
      <c r="F192" s="44">
        <v>42</v>
      </c>
      <c r="H192" s="39" t="s">
        <v>288</v>
      </c>
      <c r="I192" s="40">
        <v>31</v>
      </c>
      <c r="J192" s="40">
        <v>9630</v>
      </c>
      <c r="K192" s="41">
        <v>3.2191069574247142</v>
      </c>
    </row>
    <row r="193" spans="1:11" x14ac:dyDescent="0.45">
      <c r="A193" s="2"/>
      <c r="B193" s="42" t="s">
        <v>250</v>
      </c>
      <c r="C193" s="43">
        <v>98</v>
      </c>
      <c r="E193" s="42" t="s">
        <v>358</v>
      </c>
      <c r="F193" s="43">
        <v>42</v>
      </c>
      <c r="H193" s="39" t="s">
        <v>331</v>
      </c>
      <c r="I193" s="40">
        <v>74</v>
      </c>
      <c r="J193" s="40">
        <v>23344</v>
      </c>
      <c r="K193" s="41">
        <v>3.1699794379712132</v>
      </c>
    </row>
    <row r="194" spans="1:11" x14ac:dyDescent="0.45">
      <c r="A194" s="2"/>
      <c r="B194" s="42" t="s">
        <v>251</v>
      </c>
      <c r="C194" s="43">
        <v>10</v>
      </c>
      <c r="E194" s="42" t="s">
        <v>406</v>
      </c>
      <c r="F194" s="43">
        <v>41</v>
      </c>
      <c r="H194" s="39" t="s">
        <v>342</v>
      </c>
      <c r="I194" s="40">
        <v>62</v>
      </c>
      <c r="J194" s="40">
        <v>19573</v>
      </c>
      <c r="K194" s="41">
        <v>3.1676288765135645</v>
      </c>
    </row>
    <row r="195" spans="1:11" x14ac:dyDescent="0.45">
      <c r="A195" s="2"/>
      <c r="B195" s="42" t="s">
        <v>252</v>
      </c>
      <c r="C195" s="44">
        <v>48</v>
      </c>
      <c r="E195" s="42" t="s">
        <v>485</v>
      </c>
      <c r="F195" s="43">
        <v>41</v>
      </c>
      <c r="H195" s="39" t="s">
        <v>416</v>
      </c>
      <c r="I195" s="40">
        <v>67</v>
      </c>
      <c r="J195" s="40">
        <v>21604</v>
      </c>
      <c r="K195" s="41">
        <v>3.1012775411960747</v>
      </c>
    </row>
    <row r="196" spans="1:11" x14ac:dyDescent="0.45">
      <c r="A196" s="2"/>
      <c r="B196" s="42" t="s">
        <v>253</v>
      </c>
      <c r="C196" s="43">
        <v>227</v>
      </c>
      <c r="E196" s="42" t="s">
        <v>106</v>
      </c>
      <c r="F196" s="43">
        <v>40</v>
      </c>
      <c r="H196" s="39" t="s">
        <v>116</v>
      </c>
      <c r="I196" s="40">
        <v>74</v>
      </c>
      <c r="J196" s="40">
        <v>23957</v>
      </c>
      <c r="K196" s="41">
        <v>3.0888675543682429</v>
      </c>
    </row>
    <row r="197" spans="1:11" x14ac:dyDescent="0.45">
      <c r="A197" s="2"/>
      <c r="B197" s="42" t="s">
        <v>254</v>
      </c>
      <c r="C197" s="43">
        <v>62</v>
      </c>
      <c r="E197" s="42" t="s">
        <v>126</v>
      </c>
      <c r="F197" s="43">
        <v>40</v>
      </c>
      <c r="H197" s="39" t="s">
        <v>455</v>
      </c>
      <c r="I197" s="40">
        <v>56</v>
      </c>
      <c r="J197" s="40">
        <v>18201</v>
      </c>
      <c r="K197" s="41">
        <v>3.0767540245041478</v>
      </c>
    </row>
    <row r="198" spans="1:11" x14ac:dyDescent="0.45">
      <c r="A198" s="2"/>
      <c r="B198" s="42" t="s">
        <v>255</v>
      </c>
      <c r="C198" s="44">
        <v>136</v>
      </c>
      <c r="E198" s="42" t="s">
        <v>172</v>
      </c>
      <c r="F198" s="43">
        <v>40</v>
      </c>
      <c r="H198" s="39" t="s">
        <v>537</v>
      </c>
      <c r="I198" s="40">
        <v>43</v>
      </c>
      <c r="J198" s="40">
        <v>13989</v>
      </c>
      <c r="K198" s="41">
        <v>3.0738437343627134</v>
      </c>
    </row>
    <row r="199" spans="1:11" x14ac:dyDescent="0.45">
      <c r="A199" s="2"/>
      <c r="B199" s="42" t="s">
        <v>256</v>
      </c>
      <c r="C199" s="43">
        <v>51</v>
      </c>
      <c r="E199" s="42" t="s">
        <v>234</v>
      </c>
      <c r="F199" s="43">
        <v>40</v>
      </c>
      <c r="H199" s="39" t="s">
        <v>284</v>
      </c>
      <c r="I199" s="40">
        <v>46</v>
      </c>
      <c r="J199" s="40">
        <v>14967</v>
      </c>
      <c r="K199" s="41">
        <v>3.0734282087258635</v>
      </c>
    </row>
    <row r="200" spans="1:11" x14ac:dyDescent="0.45">
      <c r="A200" s="2"/>
      <c r="B200" s="42" t="s">
        <v>257</v>
      </c>
      <c r="C200" s="43">
        <v>70</v>
      </c>
      <c r="E200" s="42" t="s">
        <v>241</v>
      </c>
      <c r="F200" s="43">
        <v>40</v>
      </c>
      <c r="H200" s="39" t="s">
        <v>154</v>
      </c>
      <c r="I200" s="40">
        <v>26</v>
      </c>
      <c r="J200" s="40">
        <v>8470</v>
      </c>
      <c r="K200" s="41">
        <v>3.0696576151121602</v>
      </c>
    </row>
    <row r="201" spans="1:11" x14ac:dyDescent="0.45">
      <c r="A201" s="2"/>
      <c r="B201" s="42" t="s">
        <v>258</v>
      </c>
      <c r="C201" s="43">
        <v>6</v>
      </c>
      <c r="E201" s="42" t="s">
        <v>364</v>
      </c>
      <c r="F201" s="43">
        <v>40</v>
      </c>
      <c r="H201" s="39" t="s">
        <v>278</v>
      </c>
      <c r="I201" s="40">
        <v>80</v>
      </c>
      <c r="J201" s="40">
        <v>26134</v>
      </c>
      <c r="K201" s="41">
        <v>3.0611463993265478</v>
      </c>
    </row>
    <row r="202" spans="1:11" x14ac:dyDescent="0.45">
      <c r="A202" s="2"/>
      <c r="B202" s="42" t="s">
        <v>259</v>
      </c>
      <c r="C202" s="43">
        <v>31</v>
      </c>
      <c r="E202" s="42" t="s">
        <v>483</v>
      </c>
      <c r="F202" s="43">
        <v>40</v>
      </c>
      <c r="H202" s="39" t="s">
        <v>271</v>
      </c>
      <c r="I202" s="40">
        <v>59</v>
      </c>
      <c r="J202" s="40">
        <v>19353</v>
      </c>
      <c r="K202" s="41">
        <v>3.048622952513822</v>
      </c>
    </row>
    <row r="203" spans="1:11" x14ac:dyDescent="0.45">
      <c r="A203" s="2"/>
      <c r="B203" s="42" t="s">
        <v>260</v>
      </c>
      <c r="C203" s="43">
        <v>99</v>
      </c>
      <c r="E203" s="42" t="s">
        <v>321</v>
      </c>
      <c r="F203" s="43">
        <v>39</v>
      </c>
      <c r="H203" s="39" t="s">
        <v>387</v>
      </c>
      <c r="I203" s="40">
        <v>62</v>
      </c>
      <c r="J203" s="40">
        <v>20340</v>
      </c>
      <c r="K203" s="41">
        <v>3.0481809242871187</v>
      </c>
    </row>
    <row r="204" spans="1:11" x14ac:dyDescent="0.45">
      <c r="A204" s="2"/>
      <c r="B204" s="42" t="s">
        <v>261</v>
      </c>
      <c r="C204" s="43">
        <v>48</v>
      </c>
      <c r="E204" s="42" t="s">
        <v>34</v>
      </c>
      <c r="F204" s="43">
        <v>38</v>
      </c>
      <c r="H204" s="39" t="s">
        <v>325</v>
      </c>
      <c r="I204" s="40">
        <v>43</v>
      </c>
      <c r="J204" s="40">
        <v>14171</v>
      </c>
      <c r="K204" s="41">
        <v>3.034365958647943</v>
      </c>
    </row>
    <row r="205" spans="1:11" x14ac:dyDescent="0.45">
      <c r="A205" s="2"/>
      <c r="B205" s="42" t="s">
        <v>262</v>
      </c>
      <c r="C205" s="43">
        <v>49</v>
      </c>
      <c r="E205" s="42" t="s">
        <v>203</v>
      </c>
      <c r="F205" s="43">
        <v>38</v>
      </c>
      <c r="H205" s="39" t="s">
        <v>354</v>
      </c>
      <c r="I205" s="40">
        <v>44</v>
      </c>
      <c r="J205" s="40">
        <v>14595</v>
      </c>
      <c r="K205" s="41">
        <v>3.0147310722850293</v>
      </c>
    </row>
    <row r="206" spans="1:11" x14ac:dyDescent="0.45">
      <c r="A206" s="2"/>
      <c r="B206" s="42" t="s">
        <v>263</v>
      </c>
      <c r="C206" s="43">
        <v>56</v>
      </c>
      <c r="E206" s="42" t="s">
        <v>524</v>
      </c>
      <c r="F206" s="43">
        <v>38</v>
      </c>
      <c r="H206" s="39" t="s">
        <v>287</v>
      </c>
      <c r="I206" s="40">
        <v>32</v>
      </c>
      <c r="J206" s="40">
        <v>10627</v>
      </c>
      <c r="K206" s="41">
        <v>3.0111978921614755</v>
      </c>
    </row>
    <row r="207" spans="1:11" x14ac:dyDescent="0.45">
      <c r="A207" s="2"/>
      <c r="B207" s="42" t="s">
        <v>264</v>
      </c>
      <c r="C207" s="43">
        <v>53</v>
      </c>
      <c r="E207" s="42" t="s">
        <v>239</v>
      </c>
      <c r="F207" s="43">
        <v>38</v>
      </c>
      <c r="H207" s="39" t="s">
        <v>138</v>
      </c>
      <c r="I207" s="40">
        <v>53</v>
      </c>
      <c r="J207" s="40">
        <v>17645</v>
      </c>
      <c r="K207" s="41">
        <v>3.0036837631056961</v>
      </c>
    </row>
    <row r="208" spans="1:11" x14ac:dyDescent="0.45">
      <c r="A208" s="2"/>
      <c r="B208" s="42" t="s">
        <v>35</v>
      </c>
      <c r="C208" s="43">
        <v>38</v>
      </c>
      <c r="E208" s="42" t="s">
        <v>35</v>
      </c>
      <c r="F208" s="43">
        <v>38</v>
      </c>
      <c r="H208" s="39" t="s">
        <v>120</v>
      </c>
      <c r="I208" s="40">
        <v>36</v>
      </c>
      <c r="J208" s="40">
        <v>12055</v>
      </c>
      <c r="K208" s="41">
        <v>2.9863127333056823</v>
      </c>
    </row>
    <row r="209" spans="1:11" x14ac:dyDescent="0.45">
      <c r="A209" s="2"/>
      <c r="B209" s="42" t="s">
        <v>265</v>
      </c>
      <c r="C209" s="43">
        <v>3</v>
      </c>
      <c r="E209" s="42" t="s">
        <v>353</v>
      </c>
      <c r="F209" s="43">
        <v>38</v>
      </c>
      <c r="H209" s="39" t="s">
        <v>174</v>
      </c>
      <c r="I209" s="40">
        <v>66</v>
      </c>
      <c r="J209" s="40">
        <v>22119</v>
      </c>
      <c r="K209" s="41">
        <v>2.9838600298386004</v>
      </c>
    </row>
    <row r="210" spans="1:11" x14ac:dyDescent="0.45">
      <c r="A210" s="2"/>
      <c r="B210" s="42" t="s">
        <v>266</v>
      </c>
      <c r="C210" s="43">
        <v>86</v>
      </c>
      <c r="E210" s="42" t="s">
        <v>461</v>
      </c>
      <c r="F210" s="43">
        <v>38</v>
      </c>
      <c r="H210" s="39" t="s">
        <v>462</v>
      </c>
      <c r="I210" s="40">
        <v>29</v>
      </c>
      <c r="J210" s="40">
        <v>9811</v>
      </c>
      <c r="K210" s="41">
        <v>2.9558658648455816</v>
      </c>
    </row>
    <row r="211" spans="1:11" x14ac:dyDescent="0.45">
      <c r="A211" s="2"/>
      <c r="B211" s="42" t="s">
        <v>267</v>
      </c>
      <c r="C211" s="43">
        <v>0</v>
      </c>
      <c r="E211" s="42" t="s">
        <v>507</v>
      </c>
      <c r="F211" s="43">
        <v>37</v>
      </c>
      <c r="H211" s="39" t="s">
        <v>263</v>
      </c>
      <c r="I211" s="40">
        <v>56</v>
      </c>
      <c r="J211" s="40">
        <v>19097</v>
      </c>
      <c r="K211" s="41">
        <v>2.9323977588102843</v>
      </c>
    </row>
    <row r="212" spans="1:11" x14ac:dyDescent="0.45">
      <c r="A212" s="2"/>
      <c r="B212" s="42" t="s">
        <v>268</v>
      </c>
      <c r="C212" s="43">
        <v>3</v>
      </c>
      <c r="E212" s="42" t="s">
        <v>195</v>
      </c>
      <c r="F212" s="43">
        <v>37</v>
      </c>
      <c r="H212" s="39" t="s">
        <v>190</v>
      </c>
      <c r="I212" s="40">
        <v>21</v>
      </c>
      <c r="J212" s="40">
        <v>7188</v>
      </c>
      <c r="K212" s="41">
        <v>2.9215358931552586</v>
      </c>
    </row>
    <row r="213" spans="1:11" x14ac:dyDescent="0.45">
      <c r="A213" s="2"/>
      <c r="B213" s="42" t="s">
        <v>269</v>
      </c>
      <c r="C213" s="43">
        <v>14</v>
      </c>
      <c r="E213" s="42" t="s">
        <v>231</v>
      </c>
      <c r="F213" s="43">
        <v>37</v>
      </c>
      <c r="H213" s="39" t="s">
        <v>553</v>
      </c>
      <c r="I213" s="40">
        <v>27</v>
      </c>
      <c r="J213" s="40">
        <v>9264</v>
      </c>
      <c r="K213" s="41">
        <v>2.9145077720207255</v>
      </c>
    </row>
    <row r="214" spans="1:11" x14ac:dyDescent="0.45">
      <c r="A214" s="2"/>
      <c r="B214" s="42" t="s">
        <v>270</v>
      </c>
      <c r="C214" s="43">
        <v>3</v>
      </c>
      <c r="E214" s="42" t="s">
        <v>535</v>
      </c>
      <c r="F214" s="43">
        <v>37</v>
      </c>
      <c r="H214" s="39" t="s">
        <v>344</v>
      </c>
      <c r="I214" s="40">
        <v>13</v>
      </c>
      <c r="J214" s="40">
        <v>4473</v>
      </c>
      <c r="K214" s="41">
        <v>2.906326849988822</v>
      </c>
    </row>
    <row r="215" spans="1:11" x14ac:dyDescent="0.45">
      <c r="A215" s="2"/>
      <c r="B215" s="42" t="s">
        <v>271</v>
      </c>
      <c r="C215" s="43">
        <v>59</v>
      </c>
      <c r="E215" s="42" t="s">
        <v>95</v>
      </c>
      <c r="F215" s="43">
        <v>36</v>
      </c>
      <c r="H215" s="39" t="s">
        <v>96</v>
      </c>
      <c r="I215" s="40">
        <v>18</v>
      </c>
      <c r="J215" s="40">
        <v>6212</v>
      </c>
      <c r="K215" s="41">
        <v>2.8976175144880876</v>
      </c>
    </row>
    <row r="216" spans="1:11" x14ac:dyDescent="0.45">
      <c r="A216" s="2"/>
      <c r="B216" s="42" t="s">
        <v>272</v>
      </c>
      <c r="C216" s="43">
        <v>23</v>
      </c>
      <c r="E216" s="42" t="s">
        <v>120</v>
      </c>
      <c r="F216" s="43">
        <v>36</v>
      </c>
      <c r="H216" s="39" t="s">
        <v>486</v>
      </c>
      <c r="I216" s="40">
        <v>22</v>
      </c>
      <c r="J216" s="40">
        <v>7651</v>
      </c>
      <c r="K216" s="41">
        <v>2.8754411188079989</v>
      </c>
    </row>
    <row r="217" spans="1:11" x14ac:dyDescent="0.45">
      <c r="A217" s="2"/>
      <c r="B217" s="42" t="s">
        <v>273</v>
      </c>
      <c r="C217" s="43">
        <v>32</v>
      </c>
      <c r="E217" s="42" t="s">
        <v>286</v>
      </c>
      <c r="F217" s="43">
        <v>35</v>
      </c>
      <c r="H217" s="39" t="s">
        <v>275</v>
      </c>
      <c r="I217" s="40">
        <v>11</v>
      </c>
      <c r="J217" s="40">
        <v>3846</v>
      </c>
      <c r="K217" s="41">
        <v>2.860114404576183</v>
      </c>
    </row>
    <row r="218" spans="1:11" x14ac:dyDescent="0.45">
      <c r="A218" s="2"/>
      <c r="B218" s="42" t="s">
        <v>274</v>
      </c>
      <c r="C218" s="44">
        <v>18</v>
      </c>
      <c r="E218" s="42" t="s">
        <v>290</v>
      </c>
      <c r="F218" s="43">
        <v>35</v>
      </c>
      <c r="H218" s="39" t="s">
        <v>172</v>
      </c>
      <c r="I218" s="40">
        <v>40</v>
      </c>
      <c r="J218" s="40">
        <v>14034</v>
      </c>
      <c r="K218" s="41">
        <v>2.8502208921191392</v>
      </c>
    </row>
    <row r="219" spans="1:11" x14ac:dyDescent="0.45">
      <c r="A219" s="2"/>
      <c r="B219" s="42" t="s">
        <v>531</v>
      </c>
      <c r="C219" s="43">
        <v>50</v>
      </c>
      <c r="E219" s="42" t="s">
        <v>329</v>
      </c>
      <c r="F219" s="43">
        <v>35</v>
      </c>
      <c r="H219" s="39" t="s">
        <v>254</v>
      </c>
      <c r="I219" s="40">
        <v>62</v>
      </c>
      <c r="J219" s="40">
        <v>21797</v>
      </c>
      <c r="K219" s="41">
        <v>2.8444281323117862</v>
      </c>
    </row>
    <row r="220" spans="1:11" x14ac:dyDescent="0.45">
      <c r="A220" s="2"/>
      <c r="B220" s="42" t="s">
        <v>275</v>
      </c>
      <c r="C220" s="43">
        <v>11</v>
      </c>
      <c r="E220" s="42" t="s">
        <v>339</v>
      </c>
      <c r="F220" s="43">
        <v>35</v>
      </c>
      <c r="H220" s="39" t="s">
        <v>318</v>
      </c>
      <c r="I220" s="40">
        <v>50</v>
      </c>
      <c r="J220" s="40">
        <v>17844</v>
      </c>
      <c r="K220" s="41">
        <v>2.8020623178659494</v>
      </c>
    </row>
    <row r="221" spans="1:11" x14ac:dyDescent="0.45">
      <c r="A221" s="2"/>
      <c r="B221" s="42" t="s">
        <v>276</v>
      </c>
      <c r="C221" s="43">
        <v>105</v>
      </c>
      <c r="E221" s="42" t="s">
        <v>361</v>
      </c>
      <c r="F221" s="43">
        <v>35</v>
      </c>
      <c r="H221" s="39" t="s">
        <v>507</v>
      </c>
      <c r="I221" s="40">
        <v>37</v>
      </c>
      <c r="J221" s="40">
        <v>13210</v>
      </c>
      <c r="K221" s="41">
        <v>2.800908402725208</v>
      </c>
    </row>
    <row r="222" spans="1:11" x14ac:dyDescent="0.45">
      <c r="A222" s="2"/>
      <c r="B222" s="42" t="s">
        <v>277</v>
      </c>
      <c r="C222" s="43">
        <v>3</v>
      </c>
      <c r="E222" s="42" t="s">
        <v>401</v>
      </c>
      <c r="F222" s="43">
        <v>35</v>
      </c>
      <c r="H222" s="39" t="s">
        <v>485</v>
      </c>
      <c r="I222" s="40">
        <v>41</v>
      </c>
      <c r="J222" s="40">
        <v>14685</v>
      </c>
      <c r="K222" s="41">
        <v>2.7919645897173986</v>
      </c>
    </row>
    <row r="223" spans="1:11" x14ac:dyDescent="0.45">
      <c r="A223" s="2"/>
      <c r="B223" s="42" t="s">
        <v>278</v>
      </c>
      <c r="C223" s="43">
        <v>80</v>
      </c>
      <c r="E223" s="42" t="s">
        <v>101</v>
      </c>
      <c r="F223" s="43">
        <v>34</v>
      </c>
      <c r="H223" s="39" t="s">
        <v>112</v>
      </c>
      <c r="I223" s="40">
        <v>56</v>
      </c>
      <c r="J223" s="40">
        <v>20149</v>
      </c>
      <c r="K223" s="41">
        <v>2.7792942577795423</v>
      </c>
    </row>
    <row r="224" spans="1:11" x14ac:dyDescent="0.45">
      <c r="A224" s="2"/>
      <c r="B224" s="42" t="s">
        <v>279</v>
      </c>
      <c r="C224" s="43">
        <v>23</v>
      </c>
      <c r="E224" s="42" t="s">
        <v>135</v>
      </c>
      <c r="F224" s="43">
        <v>34</v>
      </c>
      <c r="H224" s="39" t="s">
        <v>237</v>
      </c>
      <c r="I224" s="40">
        <v>53</v>
      </c>
      <c r="J224" s="40">
        <v>19111</v>
      </c>
      <c r="K224" s="41">
        <v>2.7732719376275443</v>
      </c>
    </row>
    <row r="225" spans="1:11" x14ac:dyDescent="0.45">
      <c r="A225" s="2"/>
      <c r="B225" s="42" t="s">
        <v>280</v>
      </c>
      <c r="C225" s="43">
        <v>14</v>
      </c>
      <c r="E225" s="42" t="s">
        <v>514</v>
      </c>
      <c r="F225" s="43">
        <v>34</v>
      </c>
      <c r="H225" s="39" t="s">
        <v>529</v>
      </c>
      <c r="I225" s="40">
        <v>8</v>
      </c>
      <c r="J225" s="40">
        <v>2885</v>
      </c>
      <c r="K225" s="41">
        <v>2.7729636048526864</v>
      </c>
    </row>
    <row r="226" spans="1:11" x14ac:dyDescent="0.45">
      <c r="A226" s="2"/>
      <c r="B226" s="42" t="s">
        <v>281</v>
      </c>
      <c r="C226" s="43">
        <v>13</v>
      </c>
      <c r="E226" s="42" t="s">
        <v>477</v>
      </c>
      <c r="F226" s="43">
        <v>34</v>
      </c>
      <c r="H226" s="39" t="s">
        <v>220</v>
      </c>
      <c r="I226" s="40">
        <v>76</v>
      </c>
      <c r="J226" s="40">
        <v>27411</v>
      </c>
      <c r="K226" s="41">
        <v>2.7726095363175367</v>
      </c>
    </row>
    <row r="227" spans="1:11" x14ac:dyDescent="0.45">
      <c r="A227" s="2"/>
      <c r="B227" s="42" t="s">
        <v>282</v>
      </c>
      <c r="C227" s="44">
        <v>101</v>
      </c>
      <c r="E227" s="42" t="s">
        <v>217</v>
      </c>
      <c r="F227" s="43">
        <v>33</v>
      </c>
      <c r="H227" s="39" t="s">
        <v>252</v>
      </c>
      <c r="I227" s="40">
        <v>48</v>
      </c>
      <c r="J227" s="40">
        <v>17336</v>
      </c>
      <c r="K227" s="41">
        <v>2.7688047992616522</v>
      </c>
    </row>
    <row r="228" spans="1:11" x14ac:dyDescent="0.45">
      <c r="A228" s="2"/>
      <c r="B228" s="42" t="s">
        <v>283</v>
      </c>
      <c r="C228" s="43">
        <v>140</v>
      </c>
      <c r="E228" s="42" t="s">
        <v>293</v>
      </c>
      <c r="F228" s="43">
        <v>33</v>
      </c>
      <c r="H228" s="39" t="s">
        <v>272</v>
      </c>
      <c r="I228" s="40">
        <v>23</v>
      </c>
      <c r="J228" s="40">
        <v>8364</v>
      </c>
      <c r="K228" s="41">
        <v>2.7498804399808705</v>
      </c>
    </row>
    <row r="229" spans="1:11" x14ac:dyDescent="0.45">
      <c r="A229" s="2"/>
      <c r="B229" s="42" t="s">
        <v>284</v>
      </c>
      <c r="C229" s="43">
        <v>46</v>
      </c>
      <c r="E229" s="42" t="s">
        <v>439</v>
      </c>
      <c r="F229" s="43">
        <v>33</v>
      </c>
      <c r="H229" s="39" t="s">
        <v>183</v>
      </c>
      <c r="I229" s="40">
        <v>17</v>
      </c>
      <c r="J229" s="40">
        <v>6191</v>
      </c>
      <c r="K229" s="41">
        <v>2.7459214989500889</v>
      </c>
    </row>
    <row r="230" spans="1:11" x14ac:dyDescent="0.45">
      <c r="A230" s="2"/>
      <c r="B230" s="42" t="s">
        <v>285</v>
      </c>
      <c r="C230" s="43">
        <v>8</v>
      </c>
      <c r="E230" s="42" t="s">
        <v>211</v>
      </c>
      <c r="F230" s="43">
        <v>32</v>
      </c>
      <c r="H230" s="39" t="s">
        <v>264</v>
      </c>
      <c r="I230" s="40">
        <v>53</v>
      </c>
      <c r="J230" s="40">
        <v>19375</v>
      </c>
      <c r="K230" s="41">
        <v>2.7354838709677418</v>
      </c>
    </row>
    <row r="231" spans="1:11" x14ac:dyDescent="0.45">
      <c r="A231" s="2"/>
      <c r="B231" s="42" t="s">
        <v>286</v>
      </c>
      <c r="C231" s="43">
        <v>35</v>
      </c>
      <c r="E231" s="42" t="s">
        <v>273</v>
      </c>
      <c r="F231" s="43">
        <v>32</v>
      </c>
      <c r="H231" s="39" t="s">
        <v>101</v>
      </c>
      <c r="I231" s="40">
        <v>34</v>
      </c>
      <c r="J231" s="40">
        <v>12549</v>
      </c>
      <c r="K231" s="41">
        <v>2.7093792334050524</v>
      </c>
    </row>
    <row r="232" spans="1:11" x14ac:dyDescent="0.45">
      <c r="A232" s="2"/>
      <c r="B232" s="42" t="s">
        <v>287</v>
      </c>
      <c r="C232" s="44">
        <v>32</v>
      </c>
      <c r="E232" s="42" t="s">
        <v>287</v>
      </c>
      <c r="F232" s="44">
        <v>32</v>
      </c>
      <c r="H232" s="39" t="s">
        <v>102</v>
      </c>
      <c r="I232" s="40">
        <v>51</v>
      </c>
      <c r="J232" s="40">
        <v>18984</v>
      </c>
      <c r="K232" s="41">
        <v>2.6864728192161818</v>
      </c>
    </row>
    <row r="233" spans="1:11" x14ac:dyDescent="0.45">
      <c r="A233" s="2"/>
      <c r="B233" s="42" t="s">
        <v>288</v>
      </c>
      <c r="C233" s="43">
        <v>31</v>
      </c>
      <c r="E233" s="42" t="s">
        <v>163</v>
      </c>
      <c r="F233" s="43">
        <v>31</v>
      </c>
      <c r="H233" s="39" t="s">
        <v>378</v>
      </c>
      <c r="I233" s="40">
        <v>28</v>
      </c>
      <c r="J233" s="40">
        <v>10515</v>
      </c>
      <c r="K233" s="41">
        <v>2.6628625772705656</v>
      </c>
    </row>
    <row r="234" spans="1:11" x14ac:dyDescent="0.45">
      <c r="A234" s="2"/>
      <c r="B234" s="42" t="s">
        <v>289</v>
      </c>
      <c r="C234" s="43">
        <v>0</v>
      </c>
      <c r="E234" s="42" t="s">
        <v>165</v>
      </c>
      <c r="F234" s="43">
        <v>31</v>
      </c>
      <c r="H234" s="39" t="s">
        <v>167</v>
      </c>
      <c r="I234" s="40">
        <v>54</v>
      </c>
      <c r="J234" s="40">
        <v>20534</v>
      </c>
      <c r="K234" s="41">
        <v>2.6297847472484657</v>
      </c>
    </row>
    <row r="235" spans="1:11" x14ac:dyDescent="0.45">
      <c r="A235" s="2"/>
      <c r="B235" s="42" t="s">
        <v>290</v>
      </c>
      <c r="C235" s="43">
        <v>35</v>
      </c>
      <c r="E235" s="42" t="s">
        <v>259</v>
      </c>
      <c r="F235" s="43">
        <v>31</v>
      </c>
      <c r="H235" s="39" t="s">
        <v>314</v>
      </c>
      <c r="I235" s="40">
        <v>46</v>
      </c>
      <c r="J235" s="40">
        <v>17540</v>
      </c>
      <c r="K235" s="41">
        <v>2.622576966932725</v>
      </c>
    </row>
    <row r="236" spans="1:11" x14ac:dyDescent="0.45">
      <c r="A236" s="2"/>
      <c r="B236" s="42" t="s">
        <v>291</v>
      </c>
      <c r="C236" s="43">
        <v>143</v>
      </c>
      <c r="E236" s="42" t="s">
        <v>288</v>
      </c>
      <c r="F236" s="43">
        <v>31</v>
      </c>
      <c r="H236" s="39" t="s">
        <v>545</v>
      </c>
      <c r="I236" s="40">
        <v>10</v>
      </c>
      <c r="J236" s="40">
        <v>3891</v>
      </c>
      <c r="K236" s="41">
        <v>2.5700334104343354</v>
      </c>
    </row>
    <row r="237" spans="1:11" x14ac:dyDescent="0.45">
      <c r="A237" s="2"/>
      <c r="B237" s="42" t="s">
        <v>292</v>
      </c>
      <c r="C237" s="43">
        <v>19</v>
      </c>
      <c r="E237" s="42" t="s">
        <v>134</v>
      </c>
      <c r="F237" s="43">
        <v>30</v>
      </c>
      <c r="H237" s="39" t="s">
        <v>525</v>
      </c>
      <c r="I237" s="40">
        <v>28</v>
      </c>
      <c r="J237" s="40">
        <v>11021</v>
      </c>
      <c r="K237" s="41">
        <v>2.5406043008801378</v>
      </c>
    </row>
    <row r="238" spans="1:11" x14ac:dyDescent="0.45">
      <c r="A238" s="2"/>
      <c r="B238" s="42" t="s">
        <v>293</v>
      </c>
      <c r="C238" s="43">
        <v>33</v>
      </c>
      <c r="E238" s="42" t="s">
        <v>121</v>
      </c>
      <c r="F238" s="43">
        <v>29</v>
      </c>
      <c r="H238" s="39" t="s">
        <v>149</v>
      </c>
      <c r="I238" s="40">
        <v>28</v>
      </c>
      <c r="J238" s="40">
        <v>11035</v>
      </c>
      <c r="K238" s="41">
        <v>2.5373810602628</v>
      </c>
    </row>
    <row r="239" spans="1:11" x14ac:dyDescent="0.45">
      <c r="A239" s="2"/>
      <c r="B239" s="42" t="s">
        <v>294</v>
      </c>
      <c r="C239" s="43">
        <v>96</v>
      </c>
      <c r="E239" s="42" t="s">
        <v>506</v>
      </c>
      <c r="F239" s="43">
        <v>29</v>
      </c>
      <c r="H239" s="39" t="s">
        <v>450</v>
      </c>
      <c r="I239" s="40">
        <v>17</v>
      </c>
      <c r="J239" s="40">
        <v>6727</v>
      </c>
      <c r="K239" s="41">
        <v>2.5271294782220899</v>
      </c>
    </row>
    <row r="240" spans="1:11" x14ac:dyDescent="0.45">
      <c r="A240" s="2"/>
      <c r="B240" s="42" t="s">
        <v>295</v>
      </c>
      <c r="C240" s="43">
        <v>12</v>
      </c>
      <c r="E240" s="42" t="s">
        <v>319</v>
      </c>
      <c r="F240" s="43">
        <v>29</v>
      </c>
      <c r="H240" s="39" t="s">
        <v>535</v>
      </c>
      <c r="I240" s="40">
        <v>37</v>
      </c>
      <c r="J240" s="40">
        <v>14666</v>
      </c>
      <c r="K240" s="41">
        <v>2.5228419473612438</v>
      </c>
    </row>
    <row r="241" spans="1:11" x14ac:dyDescent="0.45">
      <c r="A241" s="2"/>
      <c r="B241" s="42" t="s">
        <v>296</v>
      </c>
      <c r="C241" s="43">
        <v>10</v>
      </c>
      <c r="E241" s="42" t="s">
        <v>417</v>
      </c>
      <c r="F241" s="43">
        <v>29</v>
      </c>
      <c r="H241" s="39" t="s">
        <v>483</v>
      </c>
      <c r="I241" s="40">
        <v>40</v>
      </c>
      <c r="J241" s="40">
        <v>15902</v>
      </c>
      <c r="K241" s="41">
        <v>2.5154068670607468</v>
      </c>
    </row>
    <row r="242" spans="1:11" x14ac:dyDescent="0.45">
      <c r="A242" s="2"/>
      <c r="B242" s="42" t="s">
        <v>297</v>
      </c>
      <c r="C242" s="43">
        <v>43</v>
      </c>
      <c r="E242" s="42" t="s">
        <v>460</v>
      </c>
      <c r="F242" s="43">
        <v>29</v>
      </c>
      <c r="H242" s="39" t="s">
        <v>136</v>
      </c>
      <c r="I242" s="40">
        <v>27</v>
      </c>
      <c r="J242" s="40">
        <v>10760</v>
      </c>
      <c r="K242" s="41">
        <v>2.509293680297398</v>
      </c>
    </row>
    <row r="243" spans="1:11" x14ac:dyDescent="0.45">
      <c r="A243" s="2"/>
      <c r="B243" s="42" t="s">
        <v>298</v>
      </c>
      <c r="C243" s="43">
        <v>4</v>
      </c>
      <c r="E243" s="42" t="s">
        <v>462</v>
      </c>
      <c r="F243" s="43">
        <v>29</v>
      </c>
      <c r="H243" s="39" t="s">
        <v>133</v>
      </c>
      <c r="I243" s="40">
        <v>57</v>
      </c>
      <c r="J243" s="40">
        <v>22734</v>
      </c>
      <c r="K243" s="41">
        <v>2.5072578516759041</v>
      </c>
    </row>
    <row r="244" spans="1:11" x14ac:dyDescent="0.45">
      <c r="A244" s="2"/>
      <c r="B244" s="42" t="s">
        <v>56</v>
      </c>
      <c r="C244" s="44">
        <v>42</v>
      </c>
      <c r="E244" s="42" t="s">
        <v>108</v>
      </c>
      <c r="F244" s="43">
        <v>28</v>
      </c>
      <c r="H244" s="39" t="s">
        <v>399</v>
      </c>
      <c r="I244" s="40">
        <v>10</v>
      </c>
      <c r="J244" s="40">
        <v>3999</v>
      </c>
      <c r="K244" s="41">
        <v>2.5006251562890722</v>
      </c>
    </row>
    <row r="245" spans="1:11" x14ac:dyDescent="0.45">
      <c r="A245" s="2"/>
      <c r="B245" s="42" t="s">
        <v>299</v>
      </c>
      <c r="C245" s="43">
        <v>5</v>
      </c>
      <c r="E245" s="42" t="s">
        <v>149</v>
      </c>
      <c r="F245" s="43">
        <v>28</v>
      </c>
      <c r="H245" s="39" t="s">
        <v>175</v>
      </c>
      <c r="I245" s="40">
        <v>27</v>
      </c>
      <c r="J245" s="40">
        <v>10798</v>
      </c>
      <c r="K245" s="41">
        <v>2.5004630487127244</v>
      </c>
    </row>
    <row r="246" spans="1:11" x14ac:dyDescent="0.45">
      <c r="A246" s="2"/>
      <c r="B246" s="42" t="s">
        <v>300</v>
      </c>
      <c r="C246" s="43">
        <v>24</v>
      </c>
      <c r="E246" s="42" t="s">
        <v>525</v>
      </c>
      <c r="F246" s="43">
        <v>28</v>
      </c>
      <c r="H246" s="39" t="s">
        <v>121</v>
      </c>
      <c r="I246" s="40">
        <v>29</v>
      </c>
      <c r="J246" s="40">
        <v>11650</v>
      </c>
      <c r="K246" s="41">
        <v>2.4892703862660941</v>
      </c>
    </row>
    <row r="247" spans="1:11" x14ac:dyDescent="0.45">
      <c r="A247" s="2"/>
      <c r="B247" s="42" t="s">
        <v>301</v>
      </c>
      <c r="C247" s="43">
        <v>50</v>
      </c>
      <c r="E247" s="42" t="s">
        <v>338</v>
      </c>
      <c r="F247" s="43">
        <v>28</v>
      </c>
      <c r="H247" s="39" t="s">
        <v>346</v>
      </c>
      <c r="I247" s="40">
        <v>19</v>
      </c>
      <c r="J247" s="40">
        <v>7675</v>
      </c>
      <c r="K247" s="41">
        <v>2.4755700325732897</v>
      </c>
    </row>
    <row r="248" spans="1:11" x14ac:dyDescent="0.45">
      <c r="A248" s="2"/>
      <c r="B248" s="42" t="s">
        <v>302</v>
      </c>
      <c r="C248" s="43">
        <v>4</v>
      </c>
      <c r="E248" s="42" t="s">
        <v>538</v>
      </c>
      <c r="F248" s="43">
        <v>28</v>
      </c>
      <c r="H248" s="39" t="s">
        <v>201</v>
      </c>
      <c r="I248" s="40">
        <v>22</v>
      </c>
      <c r="J248" s="40">
        <v>8936</v>
      </c>
      <c r="K248" s="41">
        <v>2.4619516562220234</v>
      </c>
    </row>
    <row r="249" spans="1:11" x14ac:dyDescent="0.45">
      <c r="A249" s="2"/>
      <c r="B249" s="42" t="s">
        <v>303</v>
      </c>
      <c r="C249" s="43">
        <v>0</v>
      </c>
      <c r="E249" s="42" t="s">
        <v>378</v>
      </c>
      <c r="F249" s="43">
        <v>28</v>
      </c>
      <c r="H249" s="39" t="s">
        <v>319</v>
      </c>
      <c r="I249" s="40">
        <v>29</v>
      </c>
      <c r="J249" s="40">
        <v>11864</v>
      </c>
      <c r="K249" s="41">
        <v>2.4443695212407284</v>
      </c>
    </row>
    <row r="250" spans="1:11" x14ac:dyDescent="0.45">
      <c r="A250" s="2"/>
      <c r="B250" s="42" t="s">
        <v>304</v>
      </c>
      <c r="C250" s="43">
        <v>14</v>
      </c>
      <c r="E250" s="42" t="s">
        <v>437</v>
      </c>
      <c r="F250" s="43">
        <v>28</v>
      </c>
      <c r="H250" s="39" t="s">
        <v>273</v>
      </c>
      <c r="I250" s="40">
        <v>32</v>
      </c>
      <c r="J250" s="40">
        <v>13112</v>
      </c>
      <c r="K250" s="41">
        <v>2.4405125076266017</v>
      </c>
    </row>
    <row r="251" spans="1:11" x14ac:dyDescent="0.45">
      <c r="A251" s="2"/>
      <c r="B251" s="42" t="s">
        <v>305</v>
      </c>
      <c r="C251" s="43">
        <v>4</v>
      </c>
      <c r="E251" s="42" t="s">
        <v>474</v>
      </c>
      <c r="F251" s="43">
        <v>28</v>
      </c>
      <c r="H251" s="39" t="s">
        <v>142</v>
      </c>
      <c r="I251" s="40">
        <v>55</v>
      </c>
      <c r="J251" s="40">
        <v>22557</v>
      </c>
      <c r="K251" s="41">
        <v>2.4382675001108303</v>
      </c>
    </row>
    <row r="252" spans="1:11" x14ac:dyDescent="0.45">
      <c r="A252" s="2"/>
      <c r="B252" s="42" t="s">
        <v>306</v>
      </c>
      <c r="C252" s="43">
        <v>48</v>
      </c>
      <c r="E252" s="42" t="s">
        <v>136</v>
      </c>
      <c r="F252" s="43">
        <v>27</v>
      </c>
      <c r="H252" s="39" t="s">
        <v>169</v>
      </c>
      <c r="I252" s="40">
        <v>20</v>
      </c>
      <c r="J252" s="40">
        <v>8212</v>
      </c>
      <c r="K252" s="41">
        <v>2.4354603019970775</v>
      </c>
    </row>
    <row r="253" spans="1:11" x14ac:dyDescent="0.45">
      <c r="A253" s="2"/>
      <c r="B253" s="42" t="s">
        <v>307</v>
      </c>
      <c r="C253" s="43">
        <v>145</v>
      </c>
      <c r="E253" s="42" t="s">
        <v>159</v>
      </c>
      <c r="F253" s="43">
        <v>27</v>
      </c>
      <c r="H253" s="39" t="s">
        <v>313</v>
      </c>
      <c r="I253" s="40">
        <v>57</v>
      </c>
      <c r="J253" s="40">
        <v>23419</v>
      </c>
      <c r="K253" s="41">
        <v>2.4339211751142233</v>
      </c>
    </row>
    <row r="254" spans="1:11" x14ac:dyDescent="0.45">
      <c r="A254" s="2"/>
      <c r="B254" s="42" t="s">
        <v>308</v>
      </c>
      <c r="C254" s="43">
        <v>21</v>
      </c>
      <c r="E254" s="42" t="s">
        <v>175</v>
      </c>
      <c r="F254" s="43">
        <v>27</v>
      </c>
      <c r="H254" s="39" t="s">
        <v>170</v>
      </c>
      <c r="I254" s="40">
        <v>51</v>
      </c>
      <c r="J254" s="40">
        <v>20964</v>
      </c>
      <c r="K254" s="41">
        <v>2.4327418431597021</v>
      </c>
    </row>
    <row r="255" spans="1:11" x14ac:dyDescent="0.45">
      <c r="A255" s="2"/>
      <c r="B255" s="42" t="s">
        <v>20</v>
      </c>
      <c r="C255" s="43">
        <v>45</v>
      </c>
      <c r="E255" s="42" t="s">
        <v>323</v>
      </c>
      <c r="F255" s="43">
        <v>27</v>
      </c>
      <c r="H255" s="39" t="s">
        <v>150</v>
      </c>
      <c r="I255" s="40">
        <v>24</v>
      </c>
      <c r="J255" s="40">
        <v>9870</v>
      </c>
      <c r="K255" s="41">
        <v>2.4316109422492405</v>
      </c>
    </row>
    <row r="256" spans="1:11" x14ac:dyDescent="0.45">
      <c r="A256" s="2"/>
      <c r="B256" s="42" t="s">
        <v>309</v>
      </c>
      <c r="C256" s="43">
        <v>26</v>
      </c>
      <c r="E256" s="42" t="s">
        <v>553</v>
      </c>
      <c r="F256" s="43">
        <v>27</v>
      </c>
      <c r="H256" s="39" t="s">
        <v>401</v>
      </c>
      <c r="I256" s="40">
        <v>35</v>
      </c>
      <c r="J256" s="40">
        <v>14479</v>
      </c>
      <c r="K256" s="41">
        <v>2.4172940120174045</v>
      </c>
    </row>
    <row r="257" spans="1:11" x14ac:dyDescent="0.45">
      <c r="A257" s="2"/>
      <c r="B257" s="42" t="s">
        <v>310</v>
      </c>
      <c r="C257" s="43">
        <v>10</v>
      </c>
      <c r="E257" s="42" t="s">
        <v>132</v>
      </c>
      <c r="F257" s="43">
        <v>26</v>
      </c>
      <c r="H257" s="39" t="s">
        <v>262</v>
      </c>
      <c r="I257" s="40">
        <v>49</v>
      </c>
      <c r="J257" s="40">
        <v>20311</v>
      </c>
      <c r="K257" s="41">
        <v>2.412485845108562</v>
      </c>
    </row>
    <row r="258" spans="1:11" x14ac:dyDescent="0.45">
      <c r="A258" s="2"/>
      <c r="B258" s="42" t="s">
        <v>311</v>
      </c>
      <c r="C258" s="43">
        <v>131</v>
      </c>
      <c r="E258" s="42" t="s">
        <v>146</v>
      </c>
      <c r="F258" s="43">
        <v>26</v>
      </c>
      <c r="H258" s="39" t="s">
        <v>321</v>
      </c>
      <c r="I258" s="40">
        <v>39</v>
      </c>
      <c r="J258" s="40">
        <v>16200</v>
      </c>
      <c r="K258" s="41">
        <v>2.4074074074074074</v>
      </c>
    </row>
    <row r="259" spans="1:11" x14ac:dyDescent="0.45">
      <c r="A259" s="2"/>
      <c r="B259" s="42" t="s">
        <v>22</v>
      </c>
      <c r="C259" s="43">
        <v>928</v>
      </c>
      <c r="E259" s="42" t="s">
        <v>148</v>
      </c>
      <c r="F259" s="43">
        <v>26</v>
      </c>
      <c r="H259" s="39" t="s">
        <v>306</v>
      </c>
      <c r="I259" s="40">
        <v>48</v>
      </c>
      <c r="J259" s="40">
        <v>20102</v>
      </c>
      <c r="K259" s="41">
        <v>2.3878221072530099</v>
      </c>
    </row>
    <row r="260" spans="1:11" x14ac:dyDescent="0.45">
      <c r="A260" s="2"/>
      <c r="B260" s="42" t="s">
        <v>312</v>
      </c>
      <c r="C260" s="43">
        <v>0</v>
      </c>
      <c r="E260" s="42" t="s">
        <v>154</v>
      </c>
      <c r="F260" s="43">
        <v>26</v>
      </c>
      <c r="H260" s="39" t="s">
        <v>35</v>
      </c>
      <c r="I260" s="40">
        <v>38</v>
      </c>
      <c r="J260" s="40">
        <v>15929</v>
      </c>
      <c r="K260" s="41">
        <v>2.3855860380438192</v>
      </c>
    </row>
    <row r="261" spans="1:11" x14ac:dyDescent="0.45">
      <c r="A261" s="2"/>
      <c r="B261" s="42" t="s">
        <v>59</v>
      </c>
      <c r="C261" s="43">
        <v>68</v>
      </c>
      <c r="E261" s="42" t="s">
        <v>510</v>
      </c>
      <c r="F261" s="43">
        <v>26</v>
      </c>
      <c r="H261" s="39" t="s">
        <v>37</v>
      </c>
      <c r="I261" s="40">
        <v>26</v>
      </c>
      <c r="J261" s="40">
        <v>10919</v>
      </c>
      <c r="K261" s="41">
        <v>2.3811704368531919</v>
      </c>
    </row>
    <row r="262" spans="1:11" x14ac:dyDescent="0.45">
      <c r="A262" s="2"/>
      <c r="B262" s="42" t="s">
        <v>313</v>
      </c>
      <c r="C262" s="44">
        <v>57</v>
      </c>
      <c r="E262" s="42" t="s">
        <v>309</v>
      </c>
      <c r="F262" s="43">
        <v>26</v>
      </c>
      <c r="H262" s="39" t="s">
        <v>146</v>
      </c>
      <c r="I262" s="40">
        <v>26</v>
      </c>
      <c r="J262" s="40">
        <v>10928</v>
      </c>
      <c r="K262" s="41">
        <v>2.3792093704245976</v>
      </c>
    </row>
    <row r="263" spans="1:11" x14ac:dyDescent="0.45">
      <c r="A263" s="2"/>
      <c r="B263" s="42" t="s">
        <v>314</v>
      </c>
      <c r="C263" s="43">
        <v>46</v>
      </c>
      <c r="E263" s="42" t="s">
        <v>407</v>
      </c>
      <c r="F263" s="43">
        <v>26</v>
      </c>
      <c r="H263" s="39" t="s">
        <v>514</v>
      </c>
      <c r="I263" s="40">
        <v>34</v>
      </c>
      <c r="J263" s="40">
        <v>14354</v>
      </c>
      <c r="K263" s="41">
        <v>2.368677720496029</v>
      </c>
    </row>
    <row r="264" spans="1:11" x14ac:dyDescent="0.45">
      <c r="A264" s="2"/>
      <c r="B264" s="42" t="s">
        <v>315</v>
      </c>
      <c r="C264" s="43">
        <v>18</v>
      </c>
      <c r="E264" s="42" t="s">
        <v>37</v>
      </c>
      <c r="F264" s="43">
        <v>26</v>
      </c>
      <c r="H264" s="39" t="s">
        <v>297</v>
      </c>
      <c r="I264" s="40">
        <v>43</v>
      </c>
      <c r="J264" s="40">
        <v>18392</v>
      </c>
      <c r="K264" s="41">
        <v>2.3379730317529361</v>
      </c>
    </row>
    <row r="265" spans="1:11" x14ac:dyDescent="0.45">
      <c r="A265" s="2"/>
      <c r="B265" s="42" t="s">
        <v>316</v>
      </c>
      <c r="C265" s="43">
        <v>8</v>
      </c>
      <c r="E265" s="42" t="s">
        <v>512</v>
      </c>
      <c r="F265" s="43">
        <v>25</v>
      </c>
      <c r="H265" s="39" t="s">
        <v>437</v>
      </c>
      <c r="I265" s="40">
        <v>28</v>
      </c>
      <c r="J265" s="40">
        <v>11992</v>
      </c>
      <c r="K265" s="41">
        <v>2.3348899266177452</v>
      </c>
    </row>
    <row r="266" spans="1:11" x14ac:dyDescent="0.45">
      <c r="A266" s="2"/>
      <c r="B266" s="42" t="s">
        <v>532</v>
      </c>
      <c r="C266" s="43">
        <v>18</v>
      </c>
      <c r="E266" s="42" t="s">
        <v>536</v>
      </c>
      <c r="F266" s="43">
        <v>25</v>
      </c>
      <c r="H266" s="39" t="s">
        <v>426</v>
      </c>
      <c r="I266" s="40">
        <v>19</v>
      </c>
      <c r="J266" s="40">
        <v>8218</v>
      </c>
      <c r="K266" s="41">
        <v>2.3119980530542712</v>
      </c>
    </row>
    <row r="267" spans="1:11" x14ac:dyDescent="0.45">
      <c r="A267" s="2"/>
      <c r="B267" s="42" t="s">
        <v>533</v>
      </c>
      <c r="C267" s="43">
        <v>21</v>
      </c>
      <c r="E267" s="42" t="s">
        <v>357</v>
      </c>
      <c r="F267" s="43">
        <v>25</v>
      </c>
      <c r="H267" s="39" t="s">
        <v>104</v>
      </c>
      <c r="I267" s="40">
        <v>7</v>
      </c>
      <c r="J267" s="40">
        <v>3037</v>
      </c>
      <c r="K267" s="41">
        <v>2.3049061573921632</v>
      </c>
    </row>
    <row r="268" spans="1:11" x14ac:dyDescent="0.45">
      <c r="A268" s="2"/>
      <c r="B268" s="42" t="s">
        <v>534</v>
      </c>
      <c r="C268" s="43">
        <v>119</v>
      </c>
      <c r="E268" s="42" t="s">
        <v>435</v>
      </c>
      <c r="F268" s="43">
        <v>25</v>
      </c>
      <c r="H268" s="39" t="s">
        <v>125</v>
      </c>
      <c r="I268" s="40">
        <v>10</v>
      </c>
      <c r="J268" s="40">
        <v>4438</v>
      </c>
      <c r="K268" s="41">
        <v>2.253267237494367</v>
      </c>
    </row>
    <row r="269" spans="1:11" x14ac:dyDescent="0.45">
      <c r="A269" s="2"/>
      <c r="B269" s="42" t="s">
        <v>535</v>
      </c>
      <c r="C269" s="43">
        <v>37</v>
      </c>
      <c r="E269" s="42" t="s">
        <v>471</v>
      </c>
      <c r="F269" s="43">
        <v>25</v>
      </c>
      <c r="H269" s="39" t="s">
        <v>242</v>
      </c>
      <c r="I269" s="40">
        <v>45</v>
      </c>
      <c r="J269" s="40">
        <v>19986</v>
      </c>
      <c r="K269" s="41">
        <v>2.2515761032722907</v>
      </c>
    </row>
    <row r="270" spans="1:11" x14ac:dyDescent="0.45">
      <c r="A270" s="2"/>
      <c r="B270" s="42" t="s">
        <v>317</v>
      </c>
      <c r="C270" s="43">
        <v>7</v>
      </c>
      <c r="E270" s="42" t="s">
        <v>122</v>
      </c>
      <c r="F270" s="43">
        <v>24</v>
      </c>
      <c r="H270" s="39" t="s">
        <v>234</v>
      </c>
      <c r="I270" s="40">
        <v>40</v>
      </c>
      <c r="J270" s="40">
        <v>17918</v>
      </c>
      <c r="K270" s="41">
        <v>2.2323920080366109</v>
      </c>
    </row>
    <row r="271" spans="1:11" x14ac:dyDescent="0.45">
      <c r="A271" s="2"/>
      <c r="B271" s="42" t="s">
        <v>318</v>
      </c>
      <c r="C271" s="43">
        <v>50</v>
      </c>
      <c r="E271" s="42" t="s">
        <v>150</v>
      </c>
      <c r="F271" s="43">
        <v>24</v>
      </c>
      <c r="H271" s="39" t="s">
        <v>261</v>
      </c>
      <c r="I271" s="40">
        <v>48</v>
      </c>
      <c r="J271" s="40">
        <v>21837</v>
      </c>
      <c r="K271" s="41">
        <v>2.1981041351834043</v>
      </c>
    </row>
    <row r="272" spans="1:11" x14ac:dyDescent="0.45">
      <c r="A272" s="2"/>
      <c r="B272" s="42" t="s">
        <v>319</v>
      </c>
      <c r="C272" s="43">
        <v>29</v>
      </c>
      <c r="E272" s="42" t="s">
        <v>300</v>
      </c>
      <c r="F272" s="43">
        <v>24</v>
      </c>
      <c r="H272" s="39" t="s">
        <v>448</v>
      </c>
      <c r="I272" s="40">
        <v>58</v>
      </c>
      <c r="J272" s="40">
        <v>26443</v>
      </c>
      <c r="K272" s="41">
        <v>2.1933971183299925</v>
      </c>
    </row>
    <row r="273" spans="1:11" x14ac:dyDescent="0.45">
      <c r="A273" s="2"/>
      <c r="B273" s="42" t="s">
        <v>320</v>
      </c>
      <c r="C273" s="43">
        <v>56</v>
      </c>
      <c r="E273" s="42" t="s">
        <v>440</v>
      </c>
      <c r="F273" s="43">
        <v>24</v>
      </c>
      <c r="H273" s="39" t="s">
        <v>95</v>
      </c>
      <c r="I273" s="40">
        <v>36</v>
      </c>
      <c r="J273" s="40">
        <v>16615</v>
      </c>
      <c r="K273" s="41">
        <v>2.1667168221486608</v>
      </c>
    </row>
    <row r="274" spans="1:11" x14ac:dyDescent="0.45">
      <c r="A274" s="2"/>
      <c r="B274" s="42" t="s">
        <v>321</v>
      </c>
      <c r="C274" s="43">
        <v>39</v>
      </c>
      <c r="E274" s="42" t="s">
        <v>272</v>
      </c>
      <c r="F274" s="43">
        <v>23</v>
      </c>
      <c r="H274" s="39" t="s">
        <v>364</v>
      </c>
      <c r="I274" s="40">
        <v>40</v>
      </c>
      <c r="J274" s="40">
        <v>18486</v>
      </c>
      <c r="K274" s="41">
        <v>2.1637996321540629</v>
      </c>
    </row>
    <row r="275" spans="1:11" x14ac:dyDescent="0.45">
      <c r="A275" s="2"/>
      <c r="B275" s="42" t="s">
        <v>61</v>
      </c>
      <c r="C275" s="44">
        <v>0</v>
      </c>
      <c r="E275" s="42" t="s">
        <v>279</v>
      </c>
      <c r="F275" s="43">
        <v>23</v>
      </c>
      <c r="H275" s="39" t="s">
        <v>239</v>
      </c>
      <c r="I275" s="40">
        <v>38</v>
      </c>
      <c r="J275" s="40">
        <v>17624</v>
      </c>
      <c r="K275" s="41">
        <v>2.156150703586019</v>
      </c>
    </row>
    <row r="276" spans="1:11" x14ac:dyDescent="0.45">
      <c r="A276" s="2"/>
      <c r="B276" s="42" t="s">
        <v>322</v>
      </c>
      <c r="C276" s="43">
        <v>4</v>
      </c>
      <c r="E276" s="42" t="s">
        <v>374</v>
      </c>
      <c r="F276" s="44">
        <v>23</v>
      </c>
      <c r="H276" s="39" t="s">
        <v>394</v>
      </c>
      <c r="I276" s="40">
        <v>10</v>
      </c>
      <c r="J276" s="40">
        <v>4639</v>
      </c>
      <c r="K276" s="41">
        <v>2.1556369907307613</v>
      </c>
    </row>
    <row r="277" spans="1:11" x14ac:dyDescent="0.45">
      <c r="A277" s="2"/>
      <c r="B277" s="42" t="s">
        <v>323</v>
      </c>
      <c r="C277" s="43">
        <v>27</v>
      </c>
      <c r="E277" s="42" t="s">
        <v>201</v>
      </c>
      <c r="F277" s="43">
        <v>22</v>
      </c>
      <c r="H277" s="39" t="s">
        <v>512</v>
      </c>
      <c r="I277" s="40">
        <v>25</v>
      </c>
      <c r="J277" s="40">
        <v>11662</v>
      </c>
      <c r="K277" s="41">
        <v>2.1437146287086266</v>
      </c>
    </row>
    <row r="278" spans="1:11" x14ac:dyDescent="0.45">
      <c r="A278" s="2"/>
      <c r="B278" s="42" t="s">
        <v>324</v>
      </c>
      <c r="C278" s="43">
        <v>10</v>
      </c>
      <c r="E278" s="42" t="s">
        <v>522</v>
      </c>
      <c r="F278" s="43">
        <v>22</v>
      </c>
      <c r="H278" s="39" t="s">
        <v>538</v>
      </c>
      <c r="I278" s="40">
        <v>28</v>
      </c>
      <c r="J278" s="40">
        <v>13098</v>
      </c>
      <c r="K278" s="41">
        <v>2.1377309512902731</v>
      </c>
    </row>
    <row r="279" spans="1:11" x14ac:dyDescent="0.45">
      <c r="A279" s="2"/>
      <c r="B279" s="42" t="s">
        <v>325</v>
      </c>
      <c r="C279" s="43">
        <v>43</v>
      </c>
      <c r="E279" s="42" t="s">
        <v>414</v>
      </c>
      <c r="F279" s="43">
        <v>22</v>
      </c>
      <c r="H279" s="39" t="s">
        <v>189</v>
      </c>
      <c r="I279" s="40">
        <v>11</v>
      </c>
      <c r="J279" s="40">
        <v>5197</v>
      </c>
      <c r="K279" s="41">
        <v>2.1166057340773525</v>
      </c>
    </row>
    <row r="280" spans="1:11" x14ac:dyDescent="0.45">
      <c r="A280" s="2"/>
      <c r="B280" s="42" t="s">
        <v>326</v>
      </c>
      <c r="C280" s="43">
        <v>50</v>
      </c>
      <c r="E280" s="42" t="s">
        <v>486</v>
      </c>
      <c r="F280" s="43">
        <v>22</v>
      </c>
      <c r="H280" s="39" t="s">
        <v>350</v>
      </c>
      <c r="I280" s="40">
        <v>14</v>
      </c>
      <c r="J280" s="40">
        <v>6679</v>
      </c>
      <c r="K280" s="41">
        <v>2.0961221739781402</v>
      </c>
    </row>
    <row r="281" spans="1:11" x14ac:dyDescent="0.45">
      <c r="A281" s="2"/>
      <c r="B281" s="42" t="s">
        <v>327</v>
      </c>
      <c r="C281" s="43">
        <v>0</v>
      </c>
      <c r="E281" s="42" t="s">
        <v>111</v>
      </c>
      <c r="F281" s="43">
        <v>21</v>
      </c>
      <c r="H281" s="39" t="s">
        <v>461</v>
      </c>
      <c r="I281" s="40">
        <v>38</v>
      </c>
      <c r="J281" s="40">
        <v>18277</v>
      </c>
      <c r="K281" s="41">
        <v>2.079115828637085</v>
      </c>
    </row>
    <row r="282" spans="1:11" x14ac:dyDescent="0.45">
      <c r="A282" s="2"/>
      <c r="B282" s="42" t="s">
        <v>328</v>
      </c>
      <c r="C282" s="43">
        <v>78</v>
      </c>
      <c r="E282" s="42" t="s">
        <v>190</v>
      </c>
      <c r="F282" s="43">
        <v>21</v>
      </c>
      <c r="H282" s="39" t="s">
        <v>357</v>
      </c>
      <c r="I282" s="40">
        <v>25</v>
      </c>
      <c r="J282" s="40">
        <v>12026</v>
      </c>
      <c r="K282" s="41">
        <v>2.0788292033926496</v>
      </c>
    </row>
    <row r="283" spans="1:11" x14ac:dyDescent="0.45">
      <c r="A283" s="2"/>
      <c r="B283" s="42" t="s">
        <v>329</v>
      </c>
      <c r="C283" s="43">
        <v>35</v>
      </c>
      <c r="E283" s="42" t="s">
        <v>517</v>
      </c>
      <c r="F283" s="43">
        <v>21</v>
      </c>
      <c r="H283" s="39" t="s">
        <v>436</v>
      </c>
      <c r="I283" s="40">
        <v>13</v>
      </c>
      <c r="J283" s="40">
        <v>6354</v>
      </c>
      <c r="K283" s="41">
        <v>2.0459553037456724</v>
      </c>
    </row>
    <row r="284" spans="1:11" x14ac:dyDescent="0.45">
      <c r="A284" s="2"/>
      <c r="B284" s="42" t="s">
        <v>330</v>
      </c>
      <c r="C284" s="43">
        <v>69</v>
      </c>
      <c r="E284" s="42" t="s">
        <v>247</v>
      </c>
      <c r="F284" s="43">
        <v>21</v>
      </c>
      <c r="H284" s="39" t="s">
        <v>211</v>
      </c>
      <c r="I284" s="40">
        <v>32</v>
      </c>
      <c r="J284" s="40">
        <v>15850</v>
      </c>
      <c r="K284" s="41">
        <v>2.018927444794953</v>
      </c>
    </row>
    <row r="285" spans="1:11" x14ac:dyDescent="0.45">
      <c r="A285" s="2"/>
      <c r="B285" s="42" t="s">
        <v>331</v>
      </c>
      <c r="C285" s="43">
        <v>74</v>
      </c>
      <c r="E285" s="42" t="s">
        <v>308</v>
      </c>
      <c r="F285" s="43">
        <v>21</v>
      </c>
      <c r="H285" s="39" t="s">
        <v>259</v>
      </c>
      <c r="I285" s="40">
        <v>31</v>
      </c>
      <c r="J285" s="40">
        <v>15463</v>
      </c>
      <c r="K285" s="41">
        <v>2.0047856172799587</v>
      </c>
    </row>
    <row r="286" spans="1:11" x14ac:dyDescent="0.45">
      <c r="A286" s="2"/>
      <c r="B286" s="42" t="s">
        <v>332</v>
      </c>
      <c r="C286" s="43">
        <v>109</v>
      </c>
      <c r="E286" s="42" t="s">
        <v>533</v>
      </c>
      <c r="F286" s="43">
        <v>21</v>
      </c>
      <c r="H286" s="39" t="s">
        <v>506</v>
      </c>
      <c r="I286" s="40">
        <v>29</v>
      </c>
      <c r="J286" s="40">
        <v>14750</v>
      </c>
      <c r="K286" s="41">
        <v>1.9661016949152543</v>
      </c>
    </row>
    <row r="287" spans="1:11" x14ac:dyDescent="0.45">
      <c r="A287" s="2"/>
      <c r="B287" s="42" t="s">
        <v>333</v>
      </c>
      <c r="C287" s="43">
        <v>4</v>
      </c>
      <c r="E287" s="42" t="s">
        <v>429</v>
      </c>
      <c r="F287" s="43">
        <v>21</v>
      </c>
      <c r="H287" s="39" t="s">
        <v>310</v>
      </c>
      <c r="I287" s="40">
        <v>10</v>
      </c>
      <c r="J287" s="40">
        <v>5147</v>
      </c>
      <c r="K287" s="41">
        <v>1.9428793471925392</v>
      </c>
    </row>
    <row r="288" spans="1:11" x14ac:dyDescent="0.45">
      <c r="A288" s="2"/>
      <c r="B288" s="42" t="s">
        <v>334</v>
      </c>
      <c r="C288" s="43">
        <v>13</v>
      </c>
      <c r="E288" s="42" t="s">
        <v>454</v>
      </c>
      <c r="F288" s="43">
        <v>21</v>
      </c>
      <c r="H288" s="39" t="s">
        <v>339</v>
      </c>
      <c r="I288" s="40">
        <v>35</v>
      </c>
      <c r="J288" s="40">
        <v>18426</v>
      </c>
      <c r="K288" s="41">
        <v>1.8994898512970801</v>
      </c>
    </row>
    <row r="289" spans="1:11" x14ac:dyDescent="0.45">
      <c r="A289" s="2"/>
      <c r="B289" s="42" t="s">
        <v>335</v>
      </c>
      <c r="C289" s="43">
        <v>9</v>
      </c>
      <c r="E289" s="42" t="s">
        <v>169</v>
      </c>
      <c r="F289" s="43">
        <v>20</v>
      </c>
      <c r="H289" s="39" t="s">
        <v>336</v>
      </c>
      <c r="I289" s="40">
        <v>18</v>
      </c>
      <c r="J289" s="40">
        <v>9496</v>
      </c>
      <c r="K289" s="41">
        <v>1.8955349620893007</v>
      </c>
    </row>
    <row r="290" spans="1:11" x14ac:dyDescent="0.45">
      <c r="A290" s="2"/>
      <c r="B290" s="42" t="s">
        <v>336</v>
      </c>
      <c r="C290" s="43">
        <v>18</v>
      </c>
      <c r="E290" s="42" t="s">
        <v>178</v>
      </c>
      <c r="F290" s="43">
        <v>20</v>
      </c>
      <c r="H290" s="39" t="s">
        <v>536</v>
      </c>
      <c r="I290" s="40">
        <v>25</v>
      </c>
      <c r="J290" s="40">
        <v>13340</v>
      </c>
      <c r="K290" s="41">
        <v>1.8740629685157422</v>
      </c>
    </row>
    <row r="291" spans="1:11" x14ac:dyDescent="0.45">
      <c r="A291" s="2"/>
      <c r="B291" s="42" t="s">
        <v>337</v>
      </c>
      <c r="C291" s="43">
        <v>6</v>
      </c>
      <c r="E291" s="42" t="s">
        <v>292</v>
      </c>
      <c r="F291" s="43">
        <v>19</v>
      </c>
      <c r="H291" s="39" t="s">
        <v>241</v>
      </c>
      <c r="I291" s="40">
        <v>40</v>
      </c>
      <c r="J291" s="40">
        <v>21377</v>
      </c>
      <c r="K291" s="41">
        <v>1.8711699490106188</v>
      </c>
    </row>
    <row r="292" spans="1:11" x14ac:dyDescent="0.45">
      <c r="A292" s="2"/>
      <c r="B292" s="42" t="s">
        <v>338</v>
      </c>
      <c r="C292" s="43">
        <v>28</v>
      </c>
      <c r="E292" s="42" t="s">
        <v>346</v>
      </c>
      <c r="F292" s="43">
        <v>19</v>
      </c>
      <c r="H292" s="39" t="s">
        <v>293</v>
      </c>
      <c r="I292" s="40">
        <v>33</v>
      </c>
      <c r="J292" s="40">
        <v>17664</v>
      </c>
      <c r="K292" s="41">
        <v>1.8682065217391306</v>
      </c>
    </row>
    <row r="293" spans="1:11" x14ac:dyDescent="0.45">
      <c r="A293" s="2"/>
      <c r="B293" s="42" t="s">
        <v>339</v>
      </c>
      <c r="C293" s="43">
        <v>35</v>
      </c>
      <c r="E293" s="42" t="s">
        <v>426</v>
      </c>
      <c r="F293" s="43">
        <v>19</v>
      </c>
      <c r="H293" s="39" t="s">
        <v>122</v>
      </c>
      <c r="I293" s="40">
        <v>24</v>
      </c>
      <c r="J293" s="40">
        <v>12936</v>
      </c>
      <c r="K293" s="41">
        <v>1.8552875695732838</v>
      </c>
    </row>
    <row r="294" spans="1:11" x14ac:dyDescent="0.45">
      <c r="A294" s="2"/>
      <c r="B294" s="42" t="s">
        <v>340</v>
      </c>
      <c r="C294" s="43">
        <v>6</v>
      </c>
      <c r="E294" s="42" t="s">
        <v>445</v>
      </c>
      <c r="F294" s="43">
        <v>19</v>
      </c>
      <c r="H294" s="39" t="s">
        <v>317</v>
      </c>
      <c r="I294" s="40">
        <v>7</v>
      </c>
      <c r="J294" s="40">
        <v>3833</v>
      </c>
      <c r="K294" s="41">
        <v>1.826245760500913</v>
      </c>
    </row>
    <row r="295" spans="1:11" x14ac:dyDescent="0.45">
      <c r="A295" s="2"/>
      <c r="B295" s="42" t="s">
        <v>341</v>
      </c>
      <c r="C295" s="43">
        <v>16</v>
      </c>
      <c r="E295" s="42" t="s">
        <v>459</v>
      </c>
      <c r="F295" s="43">
        <v>19</v>
      </c>
      <c r="H295" s="39" t="s">
        <v>338</v>
      </c>
      <c r="I295" s="40">
        <v>28</v>
      </c>
      <c r="J295" s="40">
        <v>15400</v>
      </c>
      <c r="K295" s="41">
        <v>1.8181818181818181</v>
      </c>
    </row>
    <row r="296" spans="1:11" x14ac:dyDescent="0.45">
      <c r="A296" s="2"/>
      <c r="B296" s="42" t="s">
        <v>342</v>
      </c>
      <c r="C296" s="43">
        <v>62</v>
      </c>
      <c r="E296" s="42" t="s">
        <v>96</v>
      </c>
      <c r="F296" s="43">
        <v>18</v>
      </c>
      <c r="H296" s="39" t="s">
        <v>474</v>
      </c>
      <c r="I296" s="40">
        <v>28</v>
      </c>
      <c r="J296" s="40">
        <v>15437</v>
      </c>
      <c r="K296" s="41">
        <v>1.8138239295199845</v>
      </c>
    </row>
    <row r="297" spans="1:11" x14ac:dyDescent="0.45">
      <c r="A297" s="2"/>
      <c r="B297" s="42" t="s">
        <v>343</v>
      </c>
      <c r="C297" s="43">
        <v>45</v>
      </c>
      <c r="E297" s="42" t="s">
        <v>118</v>
      </c>
      <c r="F297" s="43">
        <v>18</v>
      </c>
      <c r="H297" s="39" t="s">
        <v>308</v>
      </c>
      <c r="I297" s="40">
        <v>21</v>
      </c>
      <c r="J297" s="40">
        <v>11628</v>
      </c>
      <c r="K297" s="41">
        <v>1.805985552115583</v>
      </c>
    </row>
    <row r="298" spans="1:11" x14ac:dyDescent="0.45">
      <c r="A298" s="2"/>
      <c r="B298" s="42" t="s">
        <v>344</v>
      </c>
      <c r="C298" s="43">
        <v>13</v>
      </c>
      <c r="E298" s="42" t="s">
        <v>274</v>
      </c>
      <c r="F298" s="44">
        <v>18</v>
      </c>
      <c r="H298" s="39" t="s">
        <v>385</v>
      </c>
      <c r="I298" s="40">
        <v>7</v>
      </c>
      <c r="J298" s="40">
        <v>3882</v>
      </c>
      <c r="K298" s="41">
        <v>1.8031942297784647</v>
      </c>
    </row>
    <row r="299" spans="1:11" x14ac:dyDescent="0.45">
      <c r="A299" s="2"/>
      <c r="B299" s="42" t="s">
        <v>345</v>
      </c>
      <c r="C299" s="43">
        <v>13</v>
      </c>
      <c r="E299" s="42" t="s">
        <v>315</v>
      </c>
      <c r="F299" s="43">
        <v>18</v>
      </c>
      <c r="H299" s="39" t="s">
        <v>178</v>
      </c>
      <c r="I299" s="40">
        <v>20</v>
      </c>
      <c r="J299" s="40">
        <v>11114</v>
      </c>
      <c r="K299" s="41">
        <v>1.7995321216483715</v>
      </c>
    </row>
    <row r="300" spans="1:11" x14ac:dyDescent="0.45">
      <c r="A300" s="2"/>
      <c r="B300" s="42" t="s">
        <v>536</v>
      </c>
      <c r="C300" s="43">
        <v>25</v>
      </c>
      <c r="E300" s="42" t="s">
        <v>532</v>
      </c>
      <c r="F300" s="43">
        <v>18</v>
      </c>
      <c r="H300" s="39" t="s">
        <v>366</v>
      </c>
      <c r="I300" s="40">
        <v>9</v>
      </c>
      <c r="J300" s="40">
        <v>5005</v>
      </c>
      <c r="K300" s="41">
        <v>1.7982017982017982</v>
      </c>
    </row>
    <row r="301" spans="1:11" x14ac:dyDescent="0.45">
      <c r="A301" s="2"/>
      <c r="B301" s="42" t="s">
        <v>537</v>
      </c>
      <c r="C301" s="43">
        <v>43</v>
      </c>
      <c r="E301" s="42" t="s">
        <v>336</v>
      </c>
      <c r="F301" s="43">
        <v>18</v>
      </c>
      <c r="H301" s="39" t="s">
        <v>454</v>
      </c>
      <c r="I301" s="40">
        <v>21</v>
      </c>
      <c r="J301" s="40">
        <v>11721</v>
      </c>
      <c r="K301" s="41">
        <v>1.7916560020476069</v>
      </c>
    </row>
    <row r="302" spans="1:11" x14ac:dyDescent="0.45">
      <c r="A302" s="2"/>
      <c r="B302" s="42" t="s">
        <v>346</v>
      </c>
      <c r="C302" s="43">
        <v>19</v>
      </c>
      <c r="E302" s="42" t="s">
        <v>453</v>
      </c>
      <c r="F302" s="43">
        <v>18</v>
      </c>
      <c r="H302" s="39" t="s">
        <v>193</v>
      </c>
      <c r="I302" s="40">
        <v>46</v>
      </c>
      <c r="J302" s="40">
        <v>25797</v>
      </c>
      <c r="K302" s="41">
        <v>1.7831530798154824</v>
      </c>
    </row>
    <row r="303" spans="1:11" x14ac:dyDescent="0.45">
      <c r="A303" s="2"/>
      <c r="B303" s="42" t="s">
        <v>538</v>
      </c>
      <c r="C303" s="43">
        <v>28</v>
      </c>
      <c r="E303" s="42" t="s">
        <v>124</v>
      </c>
      <c r="F303" s="43">
        <v>17</v>
      </c>
      <c r="H303" s="39" t="s">
        <v>453</v>
      </c>
      <c r="I303" s="40">
        <v>18</v>
      </c>
      <c r="J303" s="40">
        <v>10370</v>
      </c>
      <c r="K303" s="41">
        <v>1.7357762777242043</v>
      </c>
    </row>
    <row r="304" spans="1:11" x14ac:dyDescent="0.45">
      <c r="A304" s="2"/>
      <c r="B304" s="42" t="s">
        <v>539</v>
      </c>
      <c r="C304" s="43">
        <v>174</v>
      </c>
      <c r="E304" s="42" t="s">
        <v>141</v>
      </c>
      <c r="F304" s="43">
        <v>17</v>
      </c>
      <c r="H304" s="39" t="s">
        <v>94</v>
      </c>
      <c r="I304" s="40">
        <v>13</v>
      </c>
      <c r="J304" s="40">
        <v>7494</v>
      </c>
      <c r="K304" s="41">
        <v>1.7347211102215105</v>
      </c>
    </row>
    <row r="305" spans="1:11" x14ac:dyDescent="0.45">
      <c r="A305" s="2"/>
      <c r="B305" s="42" t="s">
        <v>347</v>
      </c>
      <c r="C305" s="43">
        <v>73</v>
      </c>
      <c r="E305" s="42" t="s">
        <v>166</v>
      </c>
      <c r="F305" s="43">
        <v>17</v>
      </c>
      <c r="H305" s="39" t="s">
        <v>487</v>
      </c>
      <c r="I305" s="40">
        <v>6</v>
      </c>
      <c r="J305" s="40">
        <v>3473</v>
      </c>
      <c r="K305" s="41">
        <v>1.7276130146847106</v>
      </c>
    </row>
    <row r="306" spans="1:11" x14ac:dyDescent="0.45">
      <c r="A306" s="2"/>
      <c r="B306" s="42" t="s">
        <v>348</v>
      </c>
      <c r="C306" s="43">
        <v>69</v>
      </c>
      <c r="E306" s="42" t="s">
        <v>183</v>
      </c>
      <c r="F306" s="43">
        <v>17</v>
      </c>
      <c r="H306" s="39" t="s">
        <v>439</v>
      </c>
      <c r="I306" s="40">
        <v>33</v>
      </c>
      <c r="J306" s="40">
        <v>19181</v>
      </c>
      <c r="K306" s="41">
        <v>1.7204525311506178</v>
      </c>
    </row>
    <row r="307" spans="1:11" x14ac:dyDescent="0.45">
      <c r="A307" s="2"/>
      <c r="B307" s="42" t="s">
        <v>349</v>
      </c>
      <c r="C307" s="43">
        <v>8</v>
      </c>
      <c r="E307" s="42" t="s">
        <v>450</v>
      </c>
      <c r="F307" s="43">
        <v>17</v>
      </c>
      <c r="H307" s="39" t="s">
        <v>341</v>
      </c>
      <c r="I307" s="40">
        <v>16</v>
      </c>
      <c r="J307" s="40">
        <v>9327</v>
      </c>
      <c r="K307" s="41">
        <v>1.7154497694864372</v>
      </c>
    </row>
    <row r="308" spans="1:11" x14ac:dyDescent="0.45">
      <c r="A308" s="2"/>
      <c r="B308" s="42" t="s">
        <v>350</v>
      </c>
      <c r="C308" s="43">
        <v>14</v>
      </c>
      <c r="E308" s="42" t="s">
        <v>117</v>
      </c>
      <c r="F308" s="43">
        <v>16</v>
      </c>
      <c r="H308" s="39" t="s">
        <v>323</v>
      </c>
      <c r="I308" s="40">
        <v>27</v>
      </c>
      <c r="J308" s="40">
        <v>15751</v>
      </c>
      <c r="K308" s="41">
        <v>1.7141768776585613</v>
      </c>
    </row>
    <row r="309" spans="1:11" x14ac:dyDescent="0.45">
      <c r="A309" s="2"/>
      <c r="B309" s="42" t="s">
        <v>351</v>
      </c>
      <c r="C309" s="43">
        <v>4</v>
      </c>
      <c r="E309" s="42" t="s">
        <v>509</v>
      </c>
      <c r="F309" s="43">
        <v>16</v>
      </c>
      <c r="H309" s="39" t="s">
        <v>430</v>
      </c>
      <c r="I309" s="40">
        <v>45</v>
      </c>
      <c r="J309" s="40">
        <v>26342</v>
      </c>
      <c r="K309" s="41">
        <v>1.7082985346594792</v>
      </c>
    </row>
    <row r="310" spans="1:11" x14ac:dyDescent="0.45">
      <c r="A310" s="2"/>
      <c r="B310" s="42" t="s">
        <v>540</v>
      </c>
      <c r="C310" s="43">
        <v>177</v>
      </c>
      <c r="E310" s="42" t="s">
        <v>219</v>
      </c>
      <c r="F310" s="43">
        <v>16</v>
      </c>
      <c r="H310" s="39" t="s">
        <v>471</v>
      </c>
      <c r="I310" s="40">
        <v>25</v>
      </c>
      <c r="J310" s="40">
        <v>14689</v>
      </c>
      <c r="K310" s="41">
        <v>1.7019538430117775</v>
      </c>
    </row>
    <row r="311" spans="1:11" x14ac:dyDescent="0.45">
      <c r="A311" s="2"/>
      <c r="B311" s="42" t="s">
        <v>541</v>
      </c>
      <c r="C311" s="43">
        <v>194</v>
      </c>
      <c r="E311" s="42" t="s">
        <v>341</v>
      </c>
      <c r="F311" s="43">
        <v>16</v>
      </c>
      <c r="H311" s="39" t="s">
        <v>316</v>
      </c>
      <c r="I311" s="40">
        <v>8</v>
      </c>
      <c r="J311" s="40">
        <v>4716</v>
      </c>
      <c r="K311" s="41">
        <v>1.6963528413910094</v>
      </c>
    </row>
    <row r="312" spans="1:11" x14ac:dyDescent="0.45">
      <c r="A312" s="2"/>
      <c r="B312" s="42" t="s">
        <v>353</v>
      </c>
      <c r="C312" s="43">
        <v>38</v>
      </c>
      <c r="E312" s="42" t="s">
        <v>543</v>
      </c>
      <c r="F312" s="43">
        <v>16</v>
      </c>
      <c r="H312" s="39" t="s">
        <v>279</v>
      </c>
      <c r="I312" s="40">
        <v>23</v>
      </c>
      <c r="J312" s="40">
        <v>13701</v>
      </c>
      <c r="K312" s="41">
        <v>1.6787095832420991</v>
      </c>
    </row>
    <row r="313" spans="1:11" x14ac:dyDescent="0.45">
      <c r="A313" s="2"/>
      <c r="B313" s="42" t="s">
        <v>354</v>
      </c>
      <c r="C313" s="43">
        <v>44</v>
      </c>
      <c r="E313" s="42" t="s">
        <v>434</v>
      </c>
      <c r="F313" s="43">
        <v>16</v>
      </c>
      <c r="H313" s="39" t="s">
        <v>429</v>
      </c>
      <c r="I313" s="40">
        <v>21</v>
      </c>
      <c r="J313" s="40">
        <v>12576</v>
      </c>
      <c r="K313" s="41">
        <v>1.6698473282442747</v>
      </c>
    </row>
    <row r="314" spans="1:11" x14ac:dyDescent="0.45">
      <c r="A314" s="2"/>
      <c r="B314" s="42" t="s">
        <v>355</v>
      </c>
      <c r="C314" s="44">
        <v>309</v>
      </c>
      <c r="E314" s="42" t="s">
        <v>549</v>
      </c>
      <c r="F314" s="43">
        <v>15</v>
      </c>
      <c r="H314" s="39" t="s">
        <v>522</v>
      </c>
      <c r="I314" s="40">
        <v>22</v>
      </c>
      <c r="J314" s="40">
        <v>13316</v>
      </c>
      <c r="K314" s="41">
        <v>1.6521477921297687</v>
      </c>
    </row>
    <row r="315" spans="1:11" x14ac:dyDescent="0.45">
      <c r="A315" s="2"/>
      <c r="B315" s="42" t="s">
        <v>356</v>
      </c>
      <c r="C315" s="43">
        <v>93</v>
      </c>
      <c r="E315" s="42" t="s">
        <v>446</v>
      </c>
      <c r="F315" s="44">
        <v>15</v>
      </c>
      <c r="H315" s="39" t="s">
        <v>396</v>
      </c>
      <c r="I315" s="40">
        <v>13</v>
      </c>
      <c r="J315" s="40">
        <v>7908</v>
      </c>
      <c r="K315" s="41">
        <v>1.6439049064238747</v>
      </c>
    </row>
    <row r="316" spans="1:11" x14ac:dyDescent="0.45">
      <c r="A316" s="2"/>
      <c r="B316" s="42" t="s">
        <v>357</v>
      </c>
      <c r="C316" s="43">
        <v>25</v>
      </c>
      <c r="E316" s="42" t="s">
        <v>520</v>
      </c>
      <c r="F316" s="43">
        <v>14</v>
      </c>
      <c r="H316" s="39" t="s">
        <v>460</v>
      </c>
      <c r="I316" s="40">
        <v>29</v>
      </c>
      <c r="J316" s="40">
        <v>17926</v>
      </c>
      <c r="K316" s="41">
        <v>1.6177619100747518</v>
      </c>
    </row>
    <row r="317" spans="1:11" x14ac:dyDescent="0.45">
      <c r="A317" s="2"/>
      <c r="B317" s="42" t="s">
        <v>358</v>
      </c>
      <c r="C317" s="43">
        <v>42</v>
      </c>
      <c r="E317" s="42" t="s">
        <v>521</v>
      </c>
      <c r="F317" s="44">
        <v>14</v>
      </c>
      <c r="H317" s="39" t="s">
        <v>123</v>
      </c>
      <c r="I317" s="40">
        <v>7</v>
      </c>
      <c r="J317" s="40">
        <v>4335</v>
      </c>
      <c r="K317" s="41">
        <v>1.6147635524798156</v>
      </c>
    </row>
    <row r="318" spans="1:11" x14ac:dyDescent="0.45">
      <c r="A318" s="2"/>
      <c r="B318" s="42" t="s">
        <v>359</v>
      </c>
      <c r="C318" s="43">
        <v>81</v>
      </c>
      <c r="E318" s="42" t="s">
        <v>269</v>
      </c>
      <c r="F318" s="43">
        <v>14</v>
      </c>
      <c r="H318" s="39" t="s">
        <v>434</v>
      </c>
      <c r="I318" s="40">
        <v>16</v>
      </c>
      <c r="J318" s="40">
        <v>9981</v>
      </c>
      <c r="K318" s="41">
        <v>1.603045786995291</v>
      </c>
    </row>
    <row r="319" spans="1:11" x14ac:dyDescent="0.45">
      <c r="A319" s="2"/>
      <c r="B319" s="42" t="s">
        <v>360</v>
      </c>
      <c r="C319" s="43">
        <v>12</v>
      </c>
      <c r="E319" s="42" t="s">
        <v>280</v>
      </c>
      <c r="F319" s="43">
        <v>14</v>
      </c>
      <c r="H319" s="39" t="s">
        <v>135</v>
      </c>
      <c r="I319" s="40">
        <v>34</v>
      </c>
      <c r="J319" s="40">
        <v>21317</v>
      </c>
      <c r="K319" s="41">
        <v>1.5949711497865553</v>
      </c>
    </row>
    <row r="320" spans="1:11" x14ac:dyDescent="0.45">
      <c r="A320" s="2"/>
      <c r="B320" s="42" t="s">
        <v>361</v>
      </c>
      <c r="C320" s="43">
        <v>35</v>
      </c>
      <c r="E320" s="42" t="s">
        <v>304</v>
      </c>
      <c r="F320" s="43">
        <v>14</v>
      </c>
      <c r="H320" s="39" t="s">
        <v>400</v>
      </c>
      <c r="I320" s="40">
        <v>6</v>
      </c>
      <c r="J320" s="40">
        <v>3772</v>
      </c>
      <c r="K320" s="41">
        <v>1.5906680805938496</v>
      </c>
    </row>
    <row r="321" spans="1:11" x14ac:dyDescent="0.45">
      <c r="A321" s="2"/>
      <c r="B321" s="42" t="s">
        <v>362</v>
      </c>
      <c r="C321" s="43">
        <v>89</v>
      </c>
      <c r="E321" s="42" t="s">
        <v>350</v>
      </c>
      <c r="F321" s="43">
        <v>14</v>
      </c>
      <c r="H321" s="39" t="s">
        <v>477</v>
      </c>
      <c r="I321" s="40">
        <v>34</v>
      </c>
      <c r="J321" s="40">
        <v>21743</v>
      </c>
      <c r="K321" s="41">
        <v>1.5637216575449571</v>
      </c>
    </row>
    <row r="322" spans="1:11" x14ac:dyDescent="0.45">
      <c r="A322" s="2"/>
      <c r="B322" s="42" t="s">
        <v>363</v>
      </c>
      <c r="C322" s="43">
        <v>3</v>
      </c>
      <c r="E322" s="42" t="s">
        <v>472</v>
      </c>
      <c r="F322" s="43">
        <v>14</v>
      </c>
      <c r="H322" s="39" t="s">
        <v>165</v>
      </c>
      <c r="I322" s="40">
        <v>31</v>
      </c>
      <c r="J322" s="40">
        <v>19965</v>
      </c>
      <c r="K322" s="41">
        <v>1.552717255196594</v>
      </c>
    </row>
    <row r="323" spans="1:11" x14ac:dyDescent="0.45">
      <c r="A323" s="2"/>
      <c r="B323" s="42" t="s">
        <v>364</v>
      </c>
      <c r="C323" s="43">
        <v>40</v>
      </c>
      <c r="E323" s="42" t="s">
        <v>94</v>
      </c>
      <c r="F323" s="43">
        <v>13</v>
      </c>
      <c r="H323" s="39" t="s">
        <v>280</v>
      </c>
      <c r="I323" s="40">
        <v>14</v>
      </c>
      <c r="J323" s="40">
        <v>9017</v>
      </c>
      <c r="K323" s="41">
        <v>1.5526228235555064</v>
      </c>
    </row>
    <row r="324" spans="1:11" x14ac:dyDescent="0.45">
      <c r="A324" s="2"/>
      <c r="B324" s="42" t="s">
        <v>365</v>
      </c>
      <c r="C324" s="43">
        <v>108</v>
      </c>
      <c r="E324" s="42" t="s">
        <v>161</v>
      </c>
      <c r="F324" s="43">
        <v>13</v>
      </c>
      <c r="H324" s="39" t="s">
        <v>435</v>
      </c>
      <c r="I324" s="40">
        <v>25</v>
      </c>
      <c r="J324" s="40">
        <v>16224</v>
      </c>
      <c r="K324" s="41">
        <v>1.5409270216962525</v>
      </c>
    </row>
    <row r="325" spans="1:11" x14ac:dyDescent="0.45">
      <c r="A325" s="2"/>
      <c r="B325" s="42" t="s">
        <v>366</v>
      </c>
      <c r="C325" s="44">
        <v>9</v>
      </c>
      <c r="E325" s="42" t="s">
        <v>198</v>
      </c>
      <c r="F325" s="43">
        <v>13</v>
      </c>
      <c r="H325" s="39" t="s">
        <v>377</v>
      </c>
      <c r="I325" s="40">
        <v>11</v>
      </c>
      <c r="J325" s="40">
        <v>7178</v>
      </c>
      <c r="K325" s="41">
        <v>1.5324602953468933</v>
      </c>
    </row>
    <row r="326" spans="1:11" x14ac:dyDescent="0.45">
      <c r="A326" s="2"/>
      <c r="B326" s="42" t="s">
        <v>367</v>
      </c>
      <c r="C326" s="43">
        <v>67</v>
      </c>
      <c r="E326" s="42" t="s">
        <v>240</v>
      </c>
      <c r="F326" s="43">
        <v>13</v>
      </c>
      <c r="H326" s="39" t="s">
        <v>173</v>
      </c>
      <c r="I326" s="40">
        <v>8</v>
      </c>
      <c r="J326" s="40">
        <v>5236</v>
      </c>
      <c r="K326" s="41">
        <v>1.5278838808250572</v>
      </c>
    </row>
    <row r="327" spans="1:11" x14ac:dyDescent="0.45">
      <c r="A327" s="2"/>
      <c r="B327" s="42" t="s">
        <v>368</v>
      </c>
      <c r="C327" s="43">
        <v>89</v>
      </c>
      <c r="E327" s="42" t="s">
        <v>281</v>
      </c>
      <c r="F327" s="43">
        <v>13</v>
      </c>
      <c r="H327" s="39" t="s">
        <v>324</v>
      </c>
      <c r="I327" s="40">
        <v>10</v>
      </c>
      <c r="J327" s="40">
        <v>6664</v>
      </c>
      <c r="K327" s="41">
        <v>1.5006002400960385</v>
      </c>
    </row>
    <row r="328" spans="1:11" x14ac:dyDescent="0.45">
      <c r="A328" s="2"/>
      <c r="B328" s="42" t="s">
        <v>369</v>
      </c>
      <c r="C328" s="43">
        <v>10</v>
      </c>
      <c r="E328" s="42" t="s">
        <v>334</v>
      </c>
      <c r="F328" s="43">
        <v>13</v>
      </c>
      <c r="H328" s="39" t="s">
        <v>166</v>
      </c>
      <c r="I328" s="40">
        <v>17</v>
      </c>
      <c r="J328" s="40">
        <v>11332</v>
      </c>
      <c r="K328" s="41">
        <v>1.5001764913519238</v>
      </c>
    </row>
    <row r="329" spans="1:11" x14ac:dyDescent="0.45">
      <c r="A329" s="2"/>
      <c r="B329" s="42" t="s">
        <v>370</v>
      </c>
      <c r="C329" s="43">
        <v>3</v>
      </c>
      <c r="E329" s="42" t="s">
        <v>344</v>
      </c>
      <c r="F329" s="43">
        <v>13</v>
      </c>
      <c r="H329" s="39" t="s">
        <v>457</v>
      </c>
      <c r="I329" s="40">
        <v>11</v>
      </c>
      <c r="J329" s="40">
        <v>7398</v>
      </c>
      <c r="K329" s="41">
        <v>1.4868883482022168</v>
      </c>
    </row>
    <row r="330" spans="1:11" x14ac:dyDescent="0.45">
      <c r="A330" s="2"/>
      <c r="B330" s="42" t="s">
        <v>371</v>
      </c>
      <c r="C330" s="43">
        <v>4</v>
      </c>
      <c r="E330" s="42" t="s">
        <v>345</v>
      </c>
      <c r="F330" s="43">
        <v>13</v>
      </c>
      <c r="H330" s="39" t="s">
        <v>445</v>
      </c>
      <c r="I330" s="40">
        <v>19</v>
      </c>
      <c r="J330" s="40">
        <v>12925</v>
      </c>
      <c r="K330" s="41">
        <v>1.4700193423597678</v>
      </c>
    </row>
    <row r="331" spans="1:11" x14ac:dyDescent="0.45">
      <c r="A331" s="2"/>
      <c r="B331" s="42" t="s">
        <v>372</v>
      </c>
      <c r="C331" s="43">
        <v>10</v>
      </c>
      <c r="E331" s="42" t="s">
        <v>373</v>
      </c>
      <c r="F331" s="43">
        <v>13</v>
      </c>
      <c r="H331" s="39" t="s">
        <v>217</v>
      </c>
      <c r="I331" s="40">
        <v>33</v>
      </c>
      <c r="J331" s="40">
        <v>22451</v>
      </c>
      <c r="K331" s="41">
        <v>1.4698677119059285</v>
      </c>
    </row>
    <row r="332" spans="1:11" x14ac:dyDescent="0.45">
      <c r="A332" s="2"/>
      <c r="B332" s="42" t="s">
        <v>373</v>
      </c>
      <c r="C332" s="43">
        <v>13</v>
      </c>
      <c r="E332" s="42" t="s">
        <v>391</v>
      </c>
      <c r="F332" s="43">
        <v>13</v>
      </c>
      <c r="H332" s="39" t="s">
        <v>246</v>
      </c>
      <c r="I332" s="40">
        <v>8</v>
      </c>
      <c r="J332" s="40">
        <v>5561</v>
      </c>
      <c r="K332" s="41">
        <v>1.4385901816220104</v>
      </c>
    </row>
    <row r="333" spans="1:11" x14ac:dyDescent="0.45">
      <c r="A333" s="2"/>
      <c r="B333" s="42" t="s">
        <v>542</v>
      </c>
      <c r="C333" s="43">
        <v>3</v>
      </c>
      <c r="E333" s="42" t="s">
        <v>396</v>
      </c>
      <c r="F333" s="43">
        <v>13</v>
      </c>
      <c r="H333" s="39" t="s">
        <v>315</v>
      </c>
      <c r="I333" s="40">
        <v>18</v>
      </c>
      <c r="J333" s="40">
        <v>12713</v>
      </c>
      <c r="K333" s="41">
        <v>1.4158735152993001</v>
      </c>
    </row>
    <row r="334" spans="1:11" x14ac:dyDescent="0.45">
      <c r="A334" s="2"/>
      <c r="B334" s="42" t="s">
        <v>543</v>
      </c>
      <c r="C334" s="43">
        <v>16</v>
      </c>
      <c r="E334" s="42" t="s">
        <v>436</v>
      </c>
      <c r="F334" s="43">
        <v>13</v>
      </c>
      <c r="H334" s="39" t="s">
        <v>373</v>
      </c>
      <c r="I334" s="40">
        <v>13</v>
      </c>
      <c r="J334" s="40">
        <v>9245</v>
      </c>
      <c r="K334" s="41">
        <v>1.4061654948620874</v>
      </c>
    </row>
    <row r="335" spans="1:11" x14ac:dyDescent="0.45">
      <c r="A335" s="2"/>
      <c r="B335" s="42" t="s">
        <v>544</v>
      </c>
      <c r="C335" s="43">
        <v>9</v>
      </c>
      <c r="E335" s="42" t="s">
        <v>466</v>
      </c>
      <c r="F335" s="43">
        <v>13</v>
      </c>
      <c r="H335" s="39" t="s">
        <v>374</v>
      </c>
      <c r="I335" s="40">
        <v>23</v>
      </c>
      <c r="J335" s="40">
        <v>16450</v>
      </c>
      <c r="K335" s="41">
        <v>1.3981762917933132</v>
      </c>
    </row>
    <row r="336" spans="1:11" x14ac:dyDescent="0.45">
      <c r="A336" s="2"/>
      <c r="B336" s="42" t="s">
        <v>545</v>
      </c>
      <c r="C336" s="43">
        <v>10</v>
      </c>
      <c r="E336" s="42" t="s">
        <v>76</v>
      </c>
      <c r="F336" s="43">
        <v>13</v>
      </c>
      <c r="H336" s="39" t="s">
        <v>440</v>
      </c>
      <c r="I336" s="40">
        <v>24</v>
      </c>
      <c r="J336" s="40">
        <v>17278</v>
      </c>
      <c r="K336" s="41">
        <v>1.3890496585252923</v>
      </c>
    </row>
    <row r="337" spans="1:11" x14ac:dyDescent="0.45">
      <c r="A337" s="2"/>
      <c r="B337" s="42" t="s">
        <v>374</v>
      </c>
      <c r="C337" s="44">
        <v>23</v>
      </c>
      <c r="E337" s="42" t="s">
        <v>518</v>
      </c>
      <c r="F337" s="43">
        <v>12</v>
      </c>
      <c r="H337" s="39" t="s">
        <v>113</v>
      </c>
      <c r="I337" s="40">
        <v>8</v>
      </c>
      <c r="J337" s="40">
        <v>5782</v>
      </c>
      <c r="K337" s="41">
        <v>1.3836042891732965</v>
      </c>
    </row>
    <row r="338" spans="1:11" x14ac:dyDescent="0.45">
      <c r="A338" s="2"/>
      <c r="B338" s="42" t="s">
        <v>375</v>
      </c>
      <c r="C338" s="43">
        <v>77</v>
      </c>
      <c r="E338" s="42" t="s">
        <v>208</v>
      </c>
      <c r="F338" s="43">
        <v>12</v>
      </c>
      <c r="H338" s="39" t="s">
        <v>334</v>
      </c>
      <c r="I338" s="40">
        <v>13</v>
      </c>
      <c r="J338" s="40">
        <v>9466</v>
      </c>
      <c r="K338" s="41">
        <v>1.373336150433129</v>
      </c>
    </row>
    <row r="339" spans="1:11" x14ac:dyDescent="0.45">
      <c r="A339" s="2"/>
      <c r="B339" s="42" t="s">
        <v>376</v>
      </c>
      <c r="C339" s="43">
        <v>0</v>
      </c>
      <c r="E339" s="42" t="s">
        <v>295</v>
      </c>
      <c r="F339" s="43">
        <v>12</v>
      </c>
      <c r="H339" s="39" t="s">
        <v>403</v>
      </c>
      <c r="I339" s="40">
        <v>7</v>
      </c>
      <c r="J339" s="40">
        <v>5133</v>
      </c>
      <c r="K339" s="41">
        <v>1.3637249172024157</v>
      </c>
    </row>
    <row r="340" spans="1:11" x14ac:dyDescent="0.45">
      <c r="A340" s="2"/>
      <c r="B340" s="42" t="s">
        <v>377</v>
      </c>
      <c r="C340" s="44">
        <v>11</v>
      </c>
      <c r="E340" s="42" t="s">
        <v>360</v>
      </c>
      <c r="F340" s="43">
        <v>12</v>
      </c>
      <c r="H340" s="39" t="s">
        <v>258</v>
      </c>
      <c r="I340" s="40">
        <v>6</v>
      </c>
      <c r="J340" s="40">
        <v>4434</v>
      </c>
      <c r="K340" s="41">
        <v>1.3531799729364007</v>
      </c>
    </row>
    <row r="341" spans="1:11" x14ac:dyDescent="0.45">
      <c r="A341" s="2"/>
      <c r="B341" s="42" t="s">
        <v>378</v>
      </c>
      <c r="C341" s="43">
        <v>28</v>
      </c>
      <c r="E341" s="42" t="s">
        <v>392</v>
      </c>
      <c r="F341" s="43">
        <v>12</v>
      </c>
      <c r="H341" s="39" t="s">
        <v>447</v>
      </c>
      <c r="I341" s="40">
        <v>10</v>
      </c>
      <c r="J341" s="40">
        <v>7437</v>
      </c>
      <c r="K341" s="41">
        <v>1.3446282102998521</v>
      </c>
    </row>
    <row r="342" spans="1:11" x14ac:dyDescent="0.45">
      <c r="A342" s="2"/>
      <c r="B342" s="42" t="s">
        <v>379</v>
      </c>
      <c r="C342" s="43">
        <v>73</v>
      </c>
      <c r="E342" s="42" t="s">
        <v>402</v>
      </c>
      <c r="F342" s="43">
        <v>12</v>
      </c>
      <c r="H342" s="39" t="s">
        <v>459</v>
      </c>
      <c r="I342" s="40">
        <v>19</v>
      </c>
      <c r="J342" s="40">
        <v>14269</v>
      </c>
      <c r="K342" s="41">
        <v>1.3315579227696406</v>
      </c>
    </row>
    <row r="343" spans="1:11" x14ac:dyDescent="0.45">
      <c r="A343" s="2"/>
      <c r="B343" s="42" t="s">
        <v>546</v>
      </c>
      <c r="C343" s="44">
        <v>143</v>
      </c>
      <c r="E343" s="42" t="s">
        <v>411</v>
      </c>
      <c r="F343" s="43">
        <v>12</v>
      </c>
      <c r="H343" s="39" t="s">
        <v>222</v>
      </c>
      <c r="I343" s="40">
        <v>8</v>
      </c>
      <c r="J343" s="40">
        <v>6084</v>
      </c>
      <c r="K343" s="41">
        <v>1.3149243918474689</v>
      </c>
    </row>
    <row r="344" spans="1:11" x14ac:dyDescent="0.45">
      <c r="A344" s="2"/>
      <c r="B344" s="42" t="s">
        <v>547</v>
      </c>
      <c r="C344" s="43">
        <v>68</v>
      </c>
      <c r="E344" s="42" t="s">
        <v>442</v>
      </c>
      <c r="F344" s="43">
        <v>12</v>
      </c>
      <c r="H344" s="39" t="s">
        <v>392</v>
      </c>
      <c r="I344" s="40">
        <v>12</v>
      </c>
      <c r="J344" s="40">
        <v>9196</v>
      </c>
      <c r="K344" s="41">
        <v>1.3049151805132666</v>
      </c>
    </row>
    <row r="345" spans="1:11" x14ac:dyDescent="0.45">
      <c r="A345" s="2"/>
      <c r="B345" s="42" t="s">
        <v>380</v>
      </c>
      <c r="C345" s="43">
        <v>3</v>
      </c>
      <c r="E345" s="42" t="s">
        <v>189</v>
      </c>
      <c r="F345" s="43">
        <v>11</v>
      </c>
      <c r="H345" s="39" t="s">
        <v>124</v>
      </c>
      <c r="I345" s="40">
        <v>17</v>
      </c>
      <c r="J345" s="40">
        <v>13180</v>
      </c>
      <c r="K345" s="41">
        <v>1.2898330804248861</v>
      </c>
    </row>
    <row r="346" spans="1:11" x14ac:dyDescent="0.45">
      <c r="A346" s="2"/>
      <c r="B346" s="42" t="s">
        <v>381</v>
      </c>
      <c r="C346" s="43">
        <v>4</v>
      </c>
      <c r="E346" s="42" t="s">
        <v>527</v>
      </c>
      <c r="F346" s="44">
        <v>11</v>
      </c>
      <c r="H346" s="39" t="s">
        <v>131</v>
      </c>
      <c r="I346" s="40">
        <v>9</v>
      </c>
      <c r="J346" s="40">
        <v>7043</v>
      </c>
      <c r="K346" s="41">
        <v>1.277864546358086</v>
      </c>
    </row>
    <row r="347" spans="1:11" x14ac:dyDescent="0.45">
      <c r="A347" s="2"/>
      <c r="B347" s="42" t="s">
        <v>382</v>
      </c>
      <c r="C347" s="43">
        <v>211</v>
      </c>
      <c r="E347" s="42" t="s">
        <v>275</v>
      </c>
      <c r="F347" s="43">
        <v>11</v>
      </c>
      <c r="H347" s="39" t="s">
        <v>159</v>
      </c>
      <c r="I347" s="40">
        <v>27</v>
      </c>
      <c r="J347" s="40">
        <v>21292</v>
      </c>
      <c r="K347" s="41">
        <v>1.2680819086981026</v>
      </c>
    </row>
    <row r="348" spans="1:11" x14ac:dyDescent="0.45">
      <c r="A348" s="2"/>
      <c r="B348" s="42" t="s">
        <v>383</v>
      </c>
      <c r="C348" s="43">
        <v>154</v>
      </c>
      <c r="E348" s="42" t="s">
        <v>377</v>
      </c>
      <c r="F348" s="44">
        <v>11</v>
      </c>
      <c r="H348" s="39" t="s">
        <v>549</v>
      </c>
      <c r="I348" s="40">
        <v>15</v>
      </c>
      <c r="J348" s="40">
        <v>12024</v>
      </c>
      <c r="K348" s="41">
        <v>1.2475049900199602</v>
      </c>
    </row>
    <row r="349" spans="1:11" x14ac:dyDescent="0.45">
      <c r="A349" s="2"/>
      <c r="B349" s="42" t="s">
        <v>384</v>
      </c>
      <c r="C349" s="43">
        <v>236</v>
      </c>
      <c r="E349" s="42" t="s">
        <v>395</v>
      </c>
      <c r="F349" s="43">
        <v>11</v>
      </c>
      <c r="H349" s="39" t="s">
        <v>414</v>
      </c>
      <c r="I349" s="40">
        <v>22</v>
      </c>
      <c r="J349" s="40">
        <v>17711</v>
      </c>
      <c r="K349" s="41">
        <v>1.2421658856078144</v>
      </c>
    </row>
    <row r="350" spans="1:11" x14ac:dyDescent="0.45">
      <c r="A350" s="2"/>
      <c r="B350" s="42" t="s">
        <v>385</v>
      </c>
      <c r="C350" s="44">
        <v>7</v>
      </c>
      <c r="E350" s="42" t="s">
        <v>457</v>
      </c>
      <c r="F350" s="43">
        <v>11</v>
      </c>
      <c r="H350" s="39" t="s">
        <v>269</v>
      </c>
      <c r="I350" s="40">
        <v>14</v>
      </c>
      <c r="J350" s="40">
        <v>11439</v>
      </c>
      <c r="K350" s="41">
        <v>1.2238832065740013</v>
      </c>
    </row>
    <row r="351" spans="1:11" x14ac:dyDescent="0.45">
      <c r="A351" s="2"/>
      <c r="B351" s="42" t="s">
        <v>386</v>
      </c>
      <c r="C351" s="43">
        <v>94</v>
      </c>
      <c r="E351" s="42" t="s">
        <v>125</v>
      </c>
      <c r="F351" s="44">
        <v>10</v>
      </c>
      <c r="H351" s="39" t="s">
        <v>411</v>
      </c>
      <c r="I351" s="40">
        <v>12</v>
      </c>
      <c r="J351" s="40">
        <v>9853</v>
      </c>
      <c r="K351" s="41">
        <v>1.2179031766974524</v>
      </c>
    </row>
    <row r="352" spans="1:11" x14ac:dyDescent="0.45">
      <c r="A352" s="2"/>
      <c r="B352" s="42" t="s">
        <v>387</v>
      </c>
      <c r="C352" s="44">
        <v>62</v>
      </c>
      <c r="E352" s="42" t="s">
        <v>210</v>
      </c>
      <c r="F352" s="43">
        <v>10</v>
      </c>
      <c r="H352" s="39" t="s">
        <v>243</v>
      </c>
      <c r="I352" s="40">
        <v>10</v>
      </c>
      <c r="J352" s="40">
        <v>8442</v>
      </c>
      <c r="K352" s="41">
        <v>1.1845534233593935</v>
      </c>
    </row>
    <row r="353" spans="1:11" x14ac:dyDescent="0.45">
      <c r="A353" s="2"/>
      <c r="B353" s="42" t="s">
        <v>388</v>
      </c>
      <c r="C353" s="44">
        <v>4</v>
      </c>
      <c r="E353" s="42" t="s">
        <v>232</v>
      </c>
      <c r="F353" s="43">
        <v>10</v>
      </c>
      <c r="H353" s="39" t="s">
        <v>232</v>
      </c>
      <c r="I353" s="40">
        <v>10</v>
      </c>
      <c r="J353" s="40">
        <v>8524</v>
      </c>
      <c r="K353" s="41">
        <v>1.1731581417175034</v>
      </c>
    </row>
    <row r="354" spans="1:11" x14ac:dyDescent="0.45">
      <c r="A354" s="2"/>
      <c r="B354" s="42" t="s">
        <v>389</v>
      </c>
      <c r="C354" s="43">
        <v>60</v>
      </c>
      <c r="E354" s="42" t="s">
        <v>243</v>
      </c>
      <c r="F354" s="43">
        <v>10</v>
      </c>
      <c r="H354" s="39" t="s">
        <v>521</v>
      </c>
      <c r="I354" s="40">
        <v>14</v>
      </c>
      <c r="J354" s="40">
        <v>11944</v>
      </c>
      <c r="K354" s="41">
        <v>1.172136637642331</v>
      </c>
    </row>
    <row r="355" spans="1:11" x14ac:dyDescent="0.45">
      <c r="A355" s="2"/>
      <c r="B355" s="42" t="s">
        <v>390</v>
      </c>
      <c r="C355" s="43">
        <v>3</v>
      </c>
      <c r="E355" s="42" t="s">
        <v>248</v>
      </c>
      <c r="F355" s="43">
        <v>10</v>
      </c>
      <c r="H355" s="39" t="s">
        <v>132</v>
      </c>
      <c r="I355" s="40">
        <v>26</v>
      </c>
      <c r="J355" s="40">
        <v>22261</v>
      </c>
      <c r="K355" s="41">
        <v>1.1679619064732043</v>
      </c>
    </row>
    <row r="356" spans="1:11" x14ac:dyDescent="0.45">
      <c r="A356" s="2"/>
      <c r="B356" s="42" t="s">
        <v>391</v>
      </c>
      <c r="C356" s="43">
        <v>13</v>
      </c>
      <c r="E356" s="42" t="s">
        <v>251</v>
      </c>
      <c r="F356" s="43">
        <v>10</v>
      </c>
      <c r="H356" s="39" t="s">
        <v>134</v>
      </c>
      <c r="I356" s="40">
        <v>30</v>
      </c>
      <c r="J356" s="40">
        <v>25818</v>
      </c>
      <c r="K356" s="41">
        <v>1.1619800139437602</v>
      </c>
    </row>
    <row r="357" spans="1:11" x14ac:dyDescent="0.45">
      <c r="A357" s="2"/>
      <c r="B357" s="42" t="s">
        <v>392</v>
      </c>
      <c r="C357" s="43">
        <v>12</v>
      </c>
      <c r="E357" s="42" t="s">
        <v>296</v>
      </c>
      <c r="F357" s="43">
        <v>10</v>
      </c>
      <c r="H357" s="39" t="s">
        <v>299</v>
      </c>
      <c r="I357" s="40">
        <v>5</v>
      </c>
      <c r="J357" s="40">
        <v>4308</v>
      </c>
      <c r="K357" s="41">
        <v>1.160631383472609</v>
      </c>
    </row>
    <row r="358" spans="1:11" x14ac:dyDescent="0.45">
      <c r="A358" s="2"/>
      <c r="B358" s="42" t="s">
        <v>393</v>
      </c>
      <c r="C358" s="43">
        <v>87</v>
      </c>
      <c r="E358" s="42" t="s">
        <v>310</v>
      </c>
      <c r="F358" s="43">
        <v>10</v>
      </c>
      <c r="H358" s="39" t="s">
        <v>141</v>
      </c>
      <c r="I358" s="40">
        <v>17</v>
      </c>
      <c r="J358" s="40">
        <v>14686</v>
      </c>
      <c r="K358" s="41">
        <v>1.157565027917745</v>
      </c>
    </row>
    <row r="359" spans="1:11" x14ac:dyDescent="0.45">
      <c r="A359" s="2"/>
      <c r="B359" s="42" t="s">
        <v>394</v>
      </c>
      <c r="C359" s="43">
        <v>10</v>
      </c>
      <c r="E359" s="42" t="s">
        <v>324</v>
      </c>
      <c r="F359" s="43">
        <v>10</v>
      </c>
      <c r="H359" s="39" t="s">
        <v>128</v>
      </c>
      <c r="I359" s="40">
        <v>4</v>
      </c>
      <c r="J359" s="40">
        <v>3477</v>
      </c>
      <c r="K359" s="41">
        <v>1.1504170261719873</v>
      </c>
    </row>
    <row r="360" spans="1:11" x14ac:dyDescent="0.45">
      <c r="A360" s="2"/>
      <c r="B360" s="42" t="s">
        <v>395</v>
      </c>
      <c r="C360" s="43">
        <v>11</v>
      </c>
      <c r="E360" s="42" t="s">
        <v>369</v>
      </c>
      <c r="F360" s="43">
        <v>10</v>
      </c>
      <c r="H360" s="39" t="s">
        <v>43</v>
      </c>
      <c r="I360" s="40">
        <v>7</v>
      </c>
      <c r="J360" s="40">
        <v>6085</v>
      </c>
      <c r="K360" s="41">
        <v>1.1503697617091206</v>
      </c>
    </row>
    <row r="361" spans="1:11" x14ac:dyDescent="0.45">
      <c r="A361" s="2"/>
      <c r="B361" s="42" t="s">
        <v>396</v>
      </c>
      <c r="C361" s="43">
        <v>13</v>
      </c>
      <c r="E361" s="42" t="s">
        <v>372</v>
      </c>
      <c r="F361" s="43">
        <v>10</v>
      </c>
      <c r="H361" s="39" t="s">
        <v>244</v>
      </c>
      <c r="I361" s="40">
        <v>5</v>
      </c>
      <c r="J361" s="40">
        <v>4382</v>
      </c>
      <c r="K361" s="41">
        <v>1.1410314924691922</v>
      </c>
    </row>
    <row r="362" spans="1:11" x14ac:dyDescent="0.45">
      <c r="A362" s="2"/>
      <c r="B362" s="42" t="s">
        <v>397</v>
      </c>
      <c r="C362" s="43">
        <v>4</v>
      </c>
      <c r="E362" s="42" t="s">
        <v>545</v>
      </c>
      <c r="F362" s="43">
        <v>10</v>
      </c>
      <c r="H362" s="39" t="s">
        <v>295</v>
      </c>
      <c r="I362" s="40">
        <v>12</v>
      </c>
      <c r="J362" s="40">
        <v>10652</v>
      </c>
      <c r="K362" s="41">
        <v>1.1265490048817124</v>
      </c>
    </row>
    <row r="363" spans="1:11" x14ac:dyDescent="0.45">
      <c r="A363" s="2"/>
      <c r="B363" s="42" t="s">
        <v>398</v>
      </c>
      <c r="C363" s="43">
        <v>191</v>
      </c>
      <c r="E363" s="42" t="s">
        <v>394</v>
      </c>
      <c r="F363" s="43">
        <v>10</v>
      </c>
      <c r="H363" s="39" t="s">
        <v>285</v>
      </c>
      <c r="I363" s="40">
        <v>8</v>
      </c>
      <c r="J363" s="40">
        <v>7343</v>
      </c>
      <c r="K363" s="41">
        <v>1.089472967451995</v>
      </c>
    </row>
    <row r="364" spans="1:11" x14ac:dyDescent="0.45">
      <c r="A364" s="2"/>
      <c r="B364" s="42" t="s">
        <v>399</v>
      </c>
      <c r="C364" s="43">
        <v>10</v>
      </c>
      <c r="E364" s="42" t="s">
        <v>399</v>
      </c>
      <c r="F364" s="43">
        <v>10</v>
      </c>
      <c r="H364" s="39" t="s">
        <v>532</v>
      </c>
      <c r="I364" s="40">
        <v>18</v>
      </c>
      <c r="J364" s="40">
        <v>16550</v>
      </c>
      <c r="K364" s="41">
        <v>1.0876132930513596</v>
      </c>
    </row>
    <row r="365" spans="1:11" x14ac:dyDescent="0.45">
      <c r="A365" s="2"/>
      <c r="B365" s="42" t="s">
        <v>400</v>
      </c>
      <c r="C365" s="43">
        <v>6</v>
      </c>
      <c r="E365" s="42" t="s">
        <v>428</v>
      </c>
      <c r="F365" s="43">
        <v>10</v>
      </c>
      <c r="H365" s="39" t="s">
        <v>428</v>
      </c>
      <c r="I365" s="40">
        <v>10</v>
      </c>
      <c r="J365" s="40">
        <v>9293</v>
      </c>
      <c r="K365" s="41">
        <v>1.0760787689658882</v>
      </c>
    </row>
    <row r="366" spans="1:11" x14ac:dyDescent="0.45">
      <c r="A366" s="2"/>
      <c r="B366" s="42" t="s">
        <v>401</v>
      </c>
      <c r="C366" s="43">
        <v>35</v>
      </c>
      <c r="E366" s="42" t="s">
        <v>447</v>
      </c>
      <c r="F366" s="43">
        <v>10</v>
      </c>
      <c r="H366" s="39" t="s">
        <v>298</v>
      </c>
      <c r="I366" s="40">
        <v>4</v>
      </c>
      <c r="J366" s="40">
        <v>3721</v>
      </c>
      <c r="K366" s="41">
        <v>1.0749798441279226</v>
      </c>
    </row>
    <row r="367" spans="1:11" x14ac:dyDescent="0.45">
      <c r="A367" s="2"/>
      <c r="B367" s="42" t="s">
        <v>402</v>
      </c>
      <c r="C367" s="43">
        <v>12</v>
      </c>
      <c r="E367" s="42" t="s">
        <v>131</v>
      </c>
      <c r="F367" s="43">
        <v>9</v>
      </c>
      <c r="H367" s="39" t="s">
        <v>151</v>
      </c>
      <c r="I367" s="40">
        <v>8</v>
      </c>
      <c r="J367" s="40">
        <v>7593</v>
      </c>
      <c r="K367" s="41">
        <v>1.0536020018438035</v>
      </c>
    </row>
    <row r="368" spans="1:11" x14ac:dyDescent="0.45">
      <c r="A368" s="2"/>
      <c r="B368" s="42" t="s">
        <v>403</v>
      </c>
      <c r="C368" s="43">
        <v>7</v>
      </c>
      <c r="E368" s="42" t="s">
        <v>335</v>
      </c>
      <c r="F368" s="43">
        <v>9</v>
      </c>
      <c r="H368" s="39" t="s">
        <v>74</v>
      </c>
      <c r="I368" s="40">
        <v>6</v>
      </c>
      <c r="J368" s="40">
        <v>5705</v>
      </c>
      <c r="K368" s="41">
        <v>1.0517090271691498</v>
      </c>
    </row>
    <row r="369" spans="1:11" x14ac:dyDescent="0.45">
      <c r="A369" s="2"/>
      <c r="B369" s="42" t="s">
        <v>404</v>
      </c>
      <c r="C369" s="43">
        <v>68</v>
      </c>
      <c r="E369" s="42" t="s">
        <v>366</v>
      </c>
      <c r="F369" s="44">
        <v>9</v>
      </c>
      <c r="H369" s="39" t="s">
        <v>304</v>
      </c>
      <c r="I369" s="40">
        <v>14</v>
      </c>
      <c r="J369" s="40">
        <v>13377</v>
      </c>
      <c r="K369" s="41">
        <v>1.0465724751439038</v>
      </c>
    </row>
    <row r="370" spans="1:11" x14ac:dyDescent="0.45">
      <c r="A370" s="2"/>
      <c r="B370" s="42" t="s">
        <v>405</v>
      </c>
      <c r="C370" s="44">
        <v>48</v>
      </c>
      <c r="E370" s="42" t="s">
        <v>544</v>
      </c>
      <c r="F370" s="43">
        <v>9</v>
      </c>
      <c r="H370" s="39" t="s">
        <v>247</v>
      </c>
      <c r="I370" s="40">
        <v>21</v>
      </c>
      <c r="J370" s="40">
        <v>20146</v>
      </c>
      <c r="K370" s="41">
        <v>1.0423905489923557</v>
      </c>
    </row>
    <row r="371" spans="1:11" x14ac:dyDescent="0.45">
      <c r="A371" s="2"/>
      <c r="B371" s="42" t="s">
        <v>406</v>
      </c>
      <c r="C371" s="43">
        <v>41</v>
      </c>
      <c r="E371" s="42" t="s">
        <v>452</v>
      </c>
      <c r="F371" s="44">
        <v>9</v>
      </c>
      <c r="H371" s="39" t="s">
        <v>251</v>
      </c>
      <c r="I371" s="40">
        <v>10</v>
      </c>
      <c r="J371" s="40">
        <v>9743</v>
      </c>
      <c r="K371" s="41">
        <v>1.0263779123473264</v>
      </c>
    </row>
    <row r="372" spans="1:11" x14ac:dyDescent="0.45">
      <c r="A372" s="2"/>
      <c r="B372" s="42" t="s">
        <v>407</v>
      </c>
      <c r="C372" s="43">
        <v>26</v>
      </c>
      <c r="E372" s="42" t="s">
        <v>113</v>
      </c>
      <c r="F372" s="43">
        <v>8</v>
      </c>
      <c r="H372" s="39" t="s">
        <v>369</v>
      </c>
      <c r="I372" s="40">
        <v>10</v>
      </c>
      <c r="J372" s="40">
        <v>9880</v>
      </c>
      <c r="K372" s="41">
        <v>1.0121457489878543</v>
      </c>
    </row>
    <row r="373" spans="1:11" x14ac:dyDescent="0.45">
      <c r="A373" s="2"/>
      <c r="B373" s="42" t="s">
        <v>408</v>
      </c>
      <c r="C373" s="43">
        <v>85</v>
      </c>
      <c r="E373" s="42" t="s">
        <v>151</v>
      </c>
      <c r="F373" s="43">
        <v>8</v>
      </c>
      <c r="H373" s="39" t="s">
        <v>117</v>
      </c>
      <c r="I373" s="40">
        <v>16</v>
      </c>
      <c r="J373" s="40">
        <v>15876</v>
      </c>
      <c r="K373" s="41">
        <v>1.0078105316200556</v>
      </c>
    </row>
    <row r="374" spans="1:11" x14ac:dyDescent="0.45">
      <c r="A374" s="2"/>
      <c r="B374" s="42" t="s">
        <v>409</v>
      </c>
      <c r="C374" s="43">
        <v>220</v>
      </c>
      <c r="E374" s="42" t="s">
        <v>173</v>
      </c>
      <c r="F374" s="43">
        <v>8</v>
      </c>
      <c r="H374" s="39" t="s">
        <v>372</v>
      </c>
      <c r="I374" s="40">
        <v>10</v>
      </c>
      <c r="J374" s="40">
        <v>10183</v>
      </c>
      <c r="K374" s="41">
        <v>0.98202887164882646</v>
      </c>
    </row>
    <row r="375" spans="1:11" x14ac:dyDescent="0.45">
      <c r="A375" s="2"/>
      <c r="B375" s="42" t="s">
        <v>410</v>
      </c>
      <c r="C375" s="43">
        <v>3</v>
      </c>
      <c r="E375" s="42" t="s">
        <v>182</v>
      </c>
      <c r="F375" s="43">
        <v>8</v>
      </c>
      <c r="H375" s="39" t="s">
        <v>466</v>
      </c>
      <c r="I375" s="40">
        <v>13</v>
      </c>
      <c r="J375" s="40">
        <v>13429</v>
      </c>
      <c r="K375" s="41">
        <v>0.96805421103581801</v>
      </c>
    </row>
    <row r="376" spans="1:11" x14ac:dyDescent="0.45">
      <c r="A376" s="2"/>
      <c r="B376" s="42" t="s">
        <v>411</v>
      </c>
      <c r="C376" s="43">
        <v>12</v>
      </c>
      <c r="E376" s="42" t="s">
        <v>222</v>
      </c>
      <c r="F376" s="43">
        <v>8</v>
      </c>
      <c r="H376" s="39" t="s">
        <v>452</v>
      </c>
      <c r="I376" s="40">
        <v>9</v>
      </c>
      <c r="J376" s="40">
        <v>9432</v>
      </c>
      <c r="K376" s="41">
        <v>0.95419847328244267</v>
      </c>
    </row>
    <row r="377" spans="1:11" x14ac:dyDescent="0.45">
      <c r="A377" s="2"/>
      <c r="B377" s="42" t="s">
        <v>412</v>
      </c>
      <c r="C377" s="43">
        <v>0</v>
      </c>
      <c r="E377" s="42" t="s">
        <v>246</v>
      </c>
      <c r="F377" s="43">
        <v>8</v>
      </c>
      <c r="H377" s="39" t="s">
        <v>119</v>
      </c>
      <c r="I377" s="40">
        <v>6</v>
      </c>
      <c r="J377" s="40">
        <v>6336</v>
      </c>
      <c r="K377" s="41">
        <v>0.94696969696969702</v>
      </c>
    </row>
    <row r="378" spans="1:11" x14ac:dyDescent="0.45">
      <c r="A378" s="2"/>
      <c r="B378" s="42" t="s">
        <v>413</v>
      </c>
      <c r="C378" s="43">
        <v>0</v>
      </c>
      <c r="E378" s="42" t="s">
        <v>529</v>
      </c>
      <c r="F378" s="43">
        <v>8</v>
      </c>
      <c r="H378" s="39" t="s">
        <v>210</v>
      </c>
      <c r="I378" s="40">
        <v>10</v>
      </c>
      <c r="J378" s="40">
        <v>10635</v>
      </c>
      <c r="K378" s="41">
        <v>0.94029149036201221</v>
      </c>
    </row>
    <row r="379" spans="1:11" x14ac:dyDescent="0.45">
      <c r="A379" s="2"/>
      <c r="B379" s="42" t="s">
        <v>414</v>
      </c>
      <c r="C379" s="43">
        <v>22</v>
      </c>
      <c r="E379" s="42" t="s">
        <v>285</v>
      </c>
      <c r="F379" s="43">
        <v>8</v>
      </c>
      <c r="H379" s="39" t="s">
        <v>130</v>
      </c>
      <c r="I379" s="40">
        <v>4</v>
      </c>
      <c r="J379" s="40">
        <v>4279</v>
      </c>
      <c r="K379" s="41">
        <v>0.93479784996494508</v>
      </c>
    </row>
    <row r="380" spans="1:11" x14ac:dyDescent="0.45">
      <c r="A380" s="2"/>
      <c r="B380" s="42" t="s">
        <v>415</v>
      </c>
      <c r="C380" s="43">
        <v>89</v>
      </c>
      <c r="E380" s="42" t="s">
        <v>316</v>
      </c>
      <c r="F380" s="43">
        <v>8</v>
      </c>
      <c r="H380" s="39" t="s">
        <v>340</v>
      </c>
      <c r="I380" s="40">
        <v>6</v>
      </c>
      <c r="J380" s="40">
        <v>6483</v>
      </c>
      <c r="K380" s="41">
        <v>0.92549745488199908</v>
      </c>
    </row>
    <row r="381" spans="1:11" x14ac:dyDescent="0.45">
      <c r="A381" s="2"/>
      <c r="B381" s="42" t="s">
        <v>548</v>
      </c>
      <c r="C381" s="43">
        <v>7</v>
      </c>
      <c r="E381" s="42" t="s">
        <v>349</v>
      </c>
      <c r="F381" s="43">
        <v>8</v>
      </c>
      <c r="H381" s="39" t="s">
        <v>219</v>
      </c>
      <c r="I381" s="40">
        <v>16</v>
      </c>
      <c r="J381" s="40">
        <v>17569</v>
      </c>
      <c r="K381" s="41">
        <v>0.91069497410211164</v>
      </c>
    </row>
    <row r="382" spans="1:11" x14ac:dyDescent="0.45">
      <c r="A382" s="2"/>
      <c r="B382" s="42" t="s">
        <v>549</v>
      </c>
      <c r="C382" s="43">
        <v>15</v>
      </c>
      <c r="E382" s="42" t="s">
        <v>441</v>
      </c>
      <c r="F382" s="43">
        <v>8</v>
      </c>
      <c r="H382" s="39" t="s">
        <v>265</v>
      </c>
      <c r="I382" s="40">
        <v>3</v>
      </c>
      <c r="J382" s="40">
        <v>3332</v>
      </c>
      <c r="K382" s="41">
        <v>0.90036014405762299</v>
      </c>
    </row>
    <row r="383" spans="1:11" x14ac:dyDescent="0.45">
      <c r="A383" s="2"/>
      <c r="B383" s="42" t="s">
        <v>416</v>
      </c>
      <c r="C383" s="43">
        <v>67</v>
      </c>
      <c r="E383" s="42" t="s">
        <v>104</v>
      </c>
      <c r="F383" s="43">
        <v>7</v>
      </c>
      <c r="H383" s="39" t="s">
        <v>118</v>
      </c>
      <c r="I383" s="40">
        <v>18</v>
      </c>
      <c r="J383" s="40">
        <v>20229</v>
      </c>
      <c r="K383" s="41">
        <v>0.88981165653270056</v>
      </c>
    </row>
    <row r="384" spans="1:11" x14ac:dyDescent="0.45">
      <c r="A384" s="2"/>
      <c r="B384" s="42" t="s">
        <v>417</v>
      </c>
      <c r="C384" s="43">
        <v>29</v>
      </c>
      <c r="E384" s="42" t="s">
        <v>123</v>
      </c>
      <c r="F384" s="43">
        <v>7</v>
      </c>
      <c r="H384" s="39" t="s">
        <v>476</v>
      </c>
      <c r="I384" s="40">
        <v>5</v>
      </c>
      <c r="J384" s="40">
        <v>5638</v>
      </c>
      <c r="K384" s="41">
        <v>0.886839304717985</v>
      </c>
    </row>
    <row r="385" spans="1:11" x14ac:dyDescent="0.45">
      <c r="A385" s="2"/>
      <c r="B385" s="42" t="s">
        <v>418</v>
      </c>
      <c r="C385" s="44">
        <v>93</v>
      </c>
      <c r="E385" s="42" t="s">
        <v>43</v>
      </c>
      <c r="F385" s="43">
        <v>7</v>
      </c>
      <c r="H385" s="39" t="s">
        <v>442</v>
      </c>
      <c r="I385" s="40">
        <v>12</v>
      </c>
      <c r="J385" s="40">
        <v>13542</v>
      </c>
      <c r="K385" s="41">
        <v>0.88613203367301729</v>
      </c>
    </row>
    <row r="386" spans="1:11" x14ac:dyDescent="0.45">
      <c r="A386" s="2"/>
      <c r="B386" s="42" t="s">
        <v>71</v>
      </c>
      <c r="C386" s="43">
        <v>3</v>
      </c>
      <c r="E386" s="42" t="s">
        <v>238</v>
      </c>
      <c r="F386" s="43">
        <v>7</v>
      </c>
      <c r="H386" s="39" t="s">
        <v>446</v>
      </c>
      <c r="I386" s="40">
        <v>15</v>
      </c>
      <c r="J386" s="40">
        <v>17906</v>
      </c>
      <c r="K386" s="41">
        <v>0.83770803082765555</v>
      </c>
    </row>
    <row r="387" spans="1:11" x14ac:dyDescent="0.45">
      <c r="A387" s="2"/>
      <c r="B387" s="42" t="s">
        <v>419</v>
      </c>
      <c r="C387" s="43">
        <v>377</v>
      </c>
      <c r="E387" s="42" t="s">
        <v>317</v>
      </c>
      <c r="F387" s="43">
        <v>7</v>
      </c>
      <c r="H387" s="39" t="s">
        <v>363</v>
      </c>
      <c r="I387" s="40">
        <v>3</v>
      </c>
      <c r="J387" s="40">
        <v>3643</v>
      </c>
      <c r="K387" s="41">
        <v>0.82349711776008794</v>
      </c>
    </row>
    <row r="388" spans="1:11" x14ac:dyDescent="0.45">
      <c r="A388" s="2"/>
      <c r="B388" s="42" t="s">
        <v>420</v>
      </c>
      <c r="C388" s="43">
        <v>129</v>
      </c>
      <c r="E388" s="42" t="s">
        <v>385</v>
      </c>
      <c r="F388" s="44">
        <v>7</v>
      </c>
      <c r="H388" s="39" t="s">
        <v>518</v>
      </c>
      <c r="I388" s="40">
        <v>12</v>
      </c>
      <c r="J388" s="40">
        <v>14680</v>
      </c>
      <c r="K388" s="41">
        <v>0.81743869209809272</v>
      </c>
    </row>
    <row r="389" spans="1:11" x14ac:dyDescent="0.45">
      <c r="A389" s="2"/>
      <c r="B389" s="42" t="s">
        <v>421</v>
      </c>
      <c r="C389" s="43">
        <v>228</v>
      </c>
      <c r="E389" s="42" t="s">
        <v>403</v>
      </c>
      <c r="F389" s="43">
        <v>7</v>
      </c>
      <c r="H389" s="39" t="s">
        <v>292</v>
      </c>
      <c r="I389" s="40">
        <v>19</v>
      </c>
      <c r="J389" s="40">
        <v>23397</v>
      </c>
      <c r="K389" s="41">
        <v>0.81206992349446516</v>
      </c>
    </row>
    <row r="390" spans="1:11" x14ac:dyDescent="0.45">
      <c r="A390" s="2"/>
      <c r="B390" s="42" t="s">
        <v>422</v>
      </c>
      <c r="C390" s="43">
        <v>192</v>
      </c>
      <c r="E390" s="42" t="s">
        <v>548</v>
      </c>
      <c r="F390" s="43">
        <v>7</v>
      </c>
      <c r="H390" s="39" t="s">
        <v>349</v>
      </c>
      <c r="I390" s="40">
        <v>8</v>
      </c>
      <c r="J390" s="40">
        <v>9878</v>
      </c>
      <c r="K390" s="41">
        <v>0.80988054261996356</v>
      </c>
    </row>
    <row r="391" spans="1:11" x14ac:dyDescent="0.45">
      <c r="A391" s="2"/>
      <c r="B391" s="42" t="s">
        <v>423</v>
      </c>
      <c r="C391" s="43">
        <v>0</v>
      </c>
      <c r="E391" s="42" t="s">
        <v>458</v>
      </c>
      <c r="F391" s="43">
        <v>7</v>
      </c>
      <c r="H391" s="39" t="s">
        <v>390</v>
      </c>
      <c r="I391" s="40">
        <v>3</v>
      </c>
      <c r="J391" s="40">
        <v>3718</v>
      </c>
      <c r="K391" s="41">
        <v>0.80688542227003768</v>
      </c>
    </row>
    <row r="392" spans="1:11" x14ac:dyDescent="0.45">
      <c r="A392" s="2"/>
      <c r="B392" s="42" t="s">
        <v>424</v>
      </c>
      <c r="C392" s="43">
        <v>580</v>
      </c>
      <c r="E392" s="42" t="s">
        <v>119</v>
      </c>
      <c r="F392" s="43">
        <v>6</v>
      </c>
      <c r="H392" s="39" t="s">
        <v>296</v>
      </c>
      <c r="I392" s="40">
        <v>10</v>
      </c>
      <c r="J392" s="40">
        <v>12438</v>
      </c>
      <c r="K392" s="41">
        <v>0.80398777938575339</v>
      </c>
    </row>
    <row r="393" spans="1:11" x14ac:dyDescent="0.45">
      <c r="A393" s="2"/>
      <c r="B393" s="42" t="s">
        <v>425</v>
      </c>
      <c r="C393" s="43">
        <v>264</v>
      </c>
      <c r="E393" s="42" t="s">
        <v>177</v>
      </c>
      <c r="F393" s="43">
        <v>6</v>
      </c>
      <c r="H393" s="39" t="s">
        <v>305</v>
      </c>
      <c r="I393" s="40">
        <v>4</v>
      </c>
      <c r="J393" s="40">
        <v>4980</v>
      </c>
      <c r="K393" s="41">
        <v>0.80321285140562249</v>
      </c>
    </row>
    <row r="394" spans="1:11" x14ac:dyDescent="0.45">
      <c r="A394" s="2"/>
      <c r="B394" s="42" t="s">
        <v>426</v>
      </c>
      <c r="C394" s="43">
        <v>19</v>
      </c>
      <c r="E394" s="42" t="s">
        <v>215</v>
      </c>
      <c r="F394" s="43">
        <v>6</v>
      </c>
      <c r="H394" s="39" t="s">
        <v>410</v>
      </c>
      <c r="I394" s="40">
        <v>3</v>
      </c>
      <c r="J394" s="40">
        <v>3769</v>
      </c>
      <c r="K394" s="41">
        <v>0.79596710002653226</v>
      </c>
    </row>
    <row r="395" spans="1:11" x14ac:dyDescent="0.45">
      <c r="A395" s="2"/>
      <c r="B395" s="42" t="s">
        <v>427</v>
      </c>
      <c r="C395" s="44">
        <v>4</v>
      </c>
      <c r="E395" s="42" t="s">
        <v>258</v>
      </c>
      <c r="F395" s="43">
        <v>6</v>
      </c>
      <c r="H395" s="39" t="s">
        <v>240</v>
      </c>
      <c r="I395" s="40">
        <v>13</v>
      </c>
      <c r="J395" s="40">
        <v>16411</v>
      </c>
      <c r="K395" s="41">
        <v>0.7921516056303699</v>
      </c>
    </row>
    <row r="396" spans="1:11" x14ac:dyDescent="0.45">
      <c r="A396" s="2"/>
      <c r="B396" s="42" t="s">
        <v>428</v>
      </c>
      <c r="C396" s="43">
        <v>10</v>
      </c>
      <c r="E396" s="42" t="s">
        <v>337</v>
      </c>
      <c r="F396" s="43">
        <v>6</v>
      </c>
      <c r="H396" s="39" t="s">
        <v>208</v>
      </c>
      <c r="I396" s="40">
        <v>12</v>
      </c>
      <c r="J396" s="40">
        <v>15722</v>
      </c>
      <c r="K396" s="41">
        <v>0.76326167154306068</v>
      </c>
    </row>
    <row r="397" spans="1:11" x14ac:dyDescent="0.45">
      <c r="A397" s="2"/>
      <c r="B397" s="42" t="s">
        <v>429</v>
      </c>
      <c r="C397" s="43">
        <v>21</v>
      </c>
      <c r="E397" s="42" t="s">
        <v>340</v>
      </c>
      <c r="F397" s="43">
        <v>6</v>
      </c>
      <c r="H397" s="39" t="s">
        <v>527</v>
      </c>
      <c r="I397" s="40">
        <v>11</v>
      </c>
      <c r="J397" s="40">
        <v>14588</v>
      </c>
      <c r="K397" s="41">
        <v>0.75404442007129147</v>
      </c>
    </row>
    <row r="398" spans="1:11" x14ac:dyDescent="0.45">
      <c r="A398" s="2"/>
      <c r="B398" s="42" t="s">
        <v>430</v>
      </c>
      <c r="C398" s="43">
        <v>45</v>
      </c>
      <c r="E398" s="42" t="s">
        <v>400</v>
      </c>
      <c r="F398" s="43">
        <v>6</v>
      </c>
      <c r="H398" s="39" t="s">
        <v>458</v>
      </c>
      <c r="I398" s="40">
        <v>7</v>
      </c>
      <c r="J398" s="40">
        <v>9372</v>
      </c>
      <c r="K398" s="41">
        <v>0.74690567648314132</v>
      </c>
    </row>
    <row r="399" spans="1:11" x14ac:dyDescent="0.45">
      <c r="A399" s="2"/>
      <c r="B399" s="42" t="s">
        <v>431</v>
      </c>
      <c r="C399" s="43">
        <v>104</v>
      </c>
      <c r="E399" s="42" t="s">
        <v>74</v>
      </c>
      <c r="F399" s="43">
        <v>6</v>
      </c>
      <c r="H399" s="39" t="s">
        <v>245</v>
      </c>
      <c r="I399" s="40">
        <v>5</v>
      </c>
      <c r="J399" s="40">
        <v>6714</v>
      </c>
      <c r="K399" s="41">
        <v>0.74471254095918982</v>
      </c>
    </row>
    <row r="400" spans="1:11" x14ac:dyDescent="0.45">
      <c r="A400" s="2"/>
      <c r="B400" s="42" t="s">
        <v>432</v>
      </c>
      <c r="C400" s="43">
        <v>119</v>
      </c>
      <c r="E400" s="42" t="s">
        <v>456</v>
      </c>
      <c r="F400" s="43">
        <v>6</v>
      </c>
      <c r="H400" s="39" t="s">
        <v>402</v>
      </c>
      <c r="I400" s="40">
        <v>12</v>
      </c>
      <c r="J400" s="40">
        <v>16197</v>
      </c>
      <c r="K400" s="41">
        <v>0.74087794035932586</v>
      </c>
    </row>
    <row r="401" spans="1:11" x14ac:dyDescent="0.45">
      <c r="A401" s="2"/>
      <c r="B401" s="42" t="s">
        <v>433</v>
      </c>
      <c r="C401" s="43">
        <v>218</v>
      </c>
      <c r="E401" s="42" t="s">
        <v>487</v>
      </c>
      <c r="F401" s="43">
        <v>6</v>
      </c>
      <c r="H401" s="39" t="s">
        <v>198</v>
      </c>
      <c r="I401" s="40">
        <v>13</v>
      </c>
      <c r="J401" s="40">
        <v>17639</v>
      </c>
      <c r="K401" s="41">
        <v>0.73700323147570723</v>
      </c>
    </row>
    <row r="402" spans="1:11" x14ac:dyDescent="0.45">
      <c r="A402" s="2"/>
      <c r="B402" s="42" t="s">
        <v>434</v>
      </c>
      <c r="C402" s="43">
        <v>16</v>
      </c>
      <c r="E402" s="42" t="s">
        <v>244</v>
      </c>
      <c r="F402" s="43">
        <v>5</v>
      </c>
      <c r="H402" s="39" t="s">
        <v>322</v>
      </c>
      <c r="I402" s="40">
        <v>4</v>
      </c>
      <c r="J402" s="40">
        <v>5439</v>
      </c>
      <c r="K402" s="41">
        <v>0.73542930685787833</v>
      </c>
    </row>
    <row r="403" spans="1:11" x14ac:dyDescent="0.45">
      <c r="A403" s="2"/>
      <c r="B403" s="42" t="s">
        <v>435</v>
      </c>
      <c r="C403" s="43">
        <v>25</v>
      </c>
      <c r="E403" s="42" t="s">
        <v>245</v>
      </c>
      <c r="F403" s="43">
        <v>5</v>
      </c>
      <c r="H403" s="39" t="s">
        <v>478</v>
      </c>
      <c r="I403" s="40">
        <v>5</v>
      </c>
      <c r="J403" s="40">
        <v>6803</v>
      </c>
      <c r="K403" s="41">
        <v>0.73496986623548433</v>
      </c>
    </row>
    <row r="404" spans="1:11" x14ac:dyDescent="0.45">
      <c r="A404" s="2"/>
      <c r="B404" s="42" t="s">
        <v>37</v>
      </c>
      <c r="C404" s="43">
        <v>26</v>
      </c>
      <c r="E404" s="42" t="s">
        <v>299</v>
      </c>
      <c r="F404" s="43">
        <v>5</v>
      </c>
      <c r="H404" s="39" t="s">
        <v>395</v>
      </c>
      <c r="I404" s="40">
        <v>11</v>
      </c>
      <c r="J404" s="40">
        <v>15124</v>
      </c>
      <c r="K404" s="41">
        <v>0.7273208145993123</v>
      </c>
    </row>
    <row r="405" spans="1:11" x14ac:dyDescent="0.45">
      <c r="A405" s="2"/>
      <c r="B405" s="42" t="s">
        <v>436</v>
      </c>
      <c r="C405" s="43">
        <v>13</v>
      </c>
      <c r="E405" s="42" t="s">
        <v>476</v>
      </c>
      <c r="F405" s="43">
        <v>5</v>
      </c>
      <c r="H405" s="39" t="s">
        <v>472</v>
      </c>
      <c r="I405" s="40">
        <v>14</v>
      </c>
      <c r="J405" s="40">
        <v>19721</v>
      </c>
      <c r="K405" s="41">
        <v>0.70990314892753914</v>
      </c>
    </row>
    <row r="406" spans="1:11" x14ac:dyDescent="0.45">
      <c r="A406" s="2"/>
      <c r="B406" s="42" t="s">
        <v>437</v>
      </c>
      <c r="C406" s="43">
        <v>28</v>
      </c>
      <c r="E406" s="42" t="s">
        <v>478</v>
      </c>
      <c r="F406" s="43">
        <v>5</v>
      </c>
      <c r="H406" s="39" t="s">
        <v>274</v>
      </c>
      <c r="I406" s="40">
        <v>18</v>
      </c>
      <c r="J406" s="40">
        <v>26016</v>
      </c>
      <c r="K406" s="41">
        <v>0.69188191881918815</v>
      </c>
    </row>
    <row r="407" spans="1:11" x14ac:dyDescent="0.45">
      <c r="A407" s="2"/>
      <c r="B407" s="42" t="s">
        <v>438</v>
      </c>
      <c r="C407" s="43">
        <v>132</v>
      </c>
      <c r="E407" s="42" t="s">
        <v>128</v>
      </c>
      <c r="F407" s="43">
        <v>4</v>
      </c>
      <c r="H407" s="39" t="s">
        <v>480</v>
      </c>
      <c r="I407" s="40">
        <v>3</v>
      </c>
      <c r="J407" s="40">
        <v>4351</v>
      </c>
      <c r="K407" s="41">
        <v>0.68949666743277405</v>
      </c>
    </row>
    <row r="408" spans="1:11" x14ac:dyDescent="0.45">
      <c r="A408" s="2"/>
      <c r="B408" s="42" t="s">
        <v>439</v>
      </c>
      <c r="C408" s="43">
        <v>33</v>
      </c>
      <c r="E408" s="42" t="s">
        <v>130</v>
      </c>
      <c r="F408" s="43">
        <v>4</v>
      </c>
      <c r="H408" s="39" t="s">
        <v>543</v>
      </c>
      <c r="I408" s="40">
        <v>16</v>
      </c>
      <c r="J408" s="40">
        <v>23342</v>
      </c>
      <c r="K408" s="41">
        <v>0.68545968640219346</v>
      </c>
    </row>
    <row r="409" spans="1:11" x14ac:dyDescent="0.45">
      <c r="A409" s="2"/>
      <c r="B409" s="42" t="s">
        <v>440</v>
      </c>
      <c r="C409" s="43">
        <v>24</v>
      </c>
      <c r="E409" s="42" t="s">
        <v>143</v>
      </c>
      <c r="F409" s="43">
        <v>4</v>
      </c>
      <c r="H409" s="39" t="s">
        <v>520</v>
      </c>
      <c r="I409" s="40">
        <v>14</v>
      </c>
      <c r="J409" s="40">
        <v>20713</v>
      </c>
      <c r="K409" s="41">
        <v>0.6759040216289286</v>
      </c>
    </row>
    <row r="410" spans="1:11" x14ac:dyDescent="0.45">
      <c r="A410" s="2"/>
      <c r="B410" s="42" t="s">
        <v>441</v>
      </c>
      <c r="C410" s="43">
        <v>8</v>
      </c>
      <c r="E410" s="42" t="s">
        <v>197</v>
      </c>
      <c r="F410" s="43">
        <v>4</v>
      </c>
      <c r="H410" s="39" t="s">
        <v>333</v>
      </c>
      <c r="I410" s="40">
        <v>4</v>
      </c>
      <c r="J410" s="40">
        <v>6089</v>
      </c>
      <c r="K410" s="41">
        <v>0.6569223189357859</v>
      </c>
    </row>
    <row r="411" spans="1:11" x14ac:dyDescent="0.45">
      <c r="A411" s="2"/>
      <c r="B411" s="42" t="s">
        <v>442</v>
      </c>
      <c r="C411" s="43">
        <v>12</v>
      </c>
      <c r="E411" s="42" t="s">
        <v>50</v>
      </c>
      <c r="F411" s="43">
        <v>4</v>
      </c>
      <c r="H411" s="39" t="s">
        <v>177</v>
      </c>
      <c r="I411" s="40">
        <v>6</v>
      </c>
      <c r="J411" s="40">
        <v>9626</v>
      </c>
      <c r="K411" s="41">
        <v>0.62331186370247249</v>
      </c>
    </row>
    <row r="412" spans="1:11" x14ac:dyDescent="0.45">
      <c r="A412" s="2"/>
      <c r="B412" s="42" t="s">
        <v>550</v>
      </c>
      <c r="C412" s="43">
        <v>0</v>
      </c>
      <c r="E412" s="42" t="s">
        <v>298</v>
      </c>
      <c r="F412" s="43">
        <v>4</v>
      </c>
      <c r="H412" s="39" t="s">
        <v>50</v>
      </c>
      <c r="I412" s="40">
        <v>4</v>
      </c>
      <c r="J412" s="40">
        <v>6443</v>
      </c>
      <c r="K412" s="41">
        <v>0.62082880645661964</v>
      </c>
    </row>
    <row r="413" spans="1:11" x14ac:dyDescent="0.45">
      <c r="A413" s="2"/>
      <c r="B413" s="42" t="s">
        <v>443</v>
      </c>
      <c r="C413" s="43">
        <v>168</v>
      </c>
      <c r="E413" s="42" t="s">
        <v>302</v>
      </c>
      <c r="F413" s="43">
        <v>4</v>
      </c>
      <c r="H413" s="39" t="s">
        <v>182</v>
      </c>
      <c r="I413" s="40">
        <v>8</v>
      </c>
      <c r="J413" s="40">
        <v>12939</v>
      </c>
      <c r="K413" s="41">
        <v>0.61828580261225752</v>
      </c>
    </row>
    <row r="414" spans="1:11" x14ac:dyDescent="0.45">
      <c r="A414" s="2"/>
      <c r="B414" s="42" t="s">
        <v>444</v>
      </c>
      <c r="C414" s="43">
        <v>110</v>
      </c>
      <c r="E414" s="42" t="s">
        <v>305</v>
      </c>
      <c r="F414" s="43">
        <v>4</v>
      </c>
      <c r="H414" s="39" t="s">
        <v>248</v>
      </c>
      <c r="I414" s="40">
        <v>10</v>
      </c>
      <c r="J414" s="40">
        <v>16242</v>
      </c>
      <c r="K414" s="41">
        <v>0.61568772318679965</v>
      </c>
    </row>
    <row r="415" spans="1:11" x14ac:dyDescent="0.45">
      <c r="A415" s="2"/>
      <c r="B415" s="42" t="s">
        <v>445</v>
      </c>
      <c r="C415" s="43">
        <v>19</v>
      </c>
      <c r="E415" s="42" t="s">
        <v>322</v>
      </c>
      <c r="F415" s="43">
        <v>4</v>
      </c>
      <c r="H415" s="39" t="s">
        <v>302</v>
      </c>
      <c r="I415" s="40">
        <v>4</v>
      </c>
      <c r="J415" s="40">
        <v>6517</v>
      </c>
      <c r="K415" s="41">
        <v>0.6137793463249962</v>
      </c>
    </row>
    <row r="416" spans="1:11" x14ac:dyDescent="0.45">
      <c r="A416" s="2"/>
      <c r="B416" s="42" t="s">
        <v>446</v>
      </c>
      <c r="C416" s="44">
        <v>15</v>
      </c>
      <c r="E416" s="42" t="s">
        <v>333</v>
      </c>
      <c r="F416" s="43">
        <v>4</v>
      </c>
      <c r="H416" s="39" t="s">
        <v>544</v>
      </c>
      <c r="I416" s="40">
        <v>9</v>
      </c>
      <c r="J416" s="40">
        <v>14716</v>
      </c>
      <c r="K416" s="41">
        <v>0.61157923348736076</v>
      </c>
    </row>
    <row r="417" spans="1:11" x14ac:dyDescent="0.45">
      <c r="A417" s="2"/>
      <c r="B417" s="42" t="s">
        <v>74</v>
      </c>
      <c r="C417" s="43">
        <v>6</v>
      </c>
      <c r="E417" s="42" t="s">
        <v>351</v>
      </c>
      <c r="F417" s="43">
        <v>4</v>
      </c>
      <c r="H417" s="39" t="s">
        <v>381</v>
      </c>
      <c r="I417" s="40">
        <v>4</v>
      </c>
      <c r="J417" s="40">
        <v>6554</v>
      </c>
      <c r="K417" s="41">
        <v>0.61031431187061336</v>
      </c>
    </row>
    <row r="418" spans="1:11" x14ac:dyDescent="0.45">
      <c r="A418" s="2"/>
      <c r="B418" s="42" t="s">
        <v>447</v>
      </c>
      <c r="C418" s="43">
        <v>10</v>
      </c>
      <c r="E418" s="42" t="s">
        <v>371</v>
      </c>
      <c r="F418" s="43">
        <v>4</v>
      </c>
      <c r="H418" s="39" t="s">
        <v>484</v>
      </c>
      <c r="I418" s="40">
        <v>3</v>
      </c>
      <c r="J418" s="40">
        <v>5169</v>
      </c>
      <c r="K418" s="41">
        <v>0.5803830528148578</v>
      </c>
    </row>
    <row r="419" spans="1:11" x14ac:dyDescent="0.45">
      <c r="A419" s="2"/>
      <c r="B419" s="42" t="s">
        <v>448</v>
      </c>
      <c r="C419" s="43">
        <v>58</v>
      </c>
      <c r="E419" s="42" t="s">
        <v>381</v>
      </c>
      <c r="F419" s="43">
        <v>4</v>
      </c>
      <c r="H419" s="39" t="s">
        <v>548</v>
      </c>
      <c r="I419" s="40">
        <v>7</v>
      </c>
      <c r="J419" s="40">
        <v>12068</v>
      </c>
      <c r="K419" s="41">
        <v>0.58004640371229699</v>
      </c>
    </row>
    <row r="420" spans="1:11" x14ac:dyDescent="0.45">
      <c r="A420" s="2"/>
      <c r="B420" s="42" t="s">
        <v>449</v>
      </c>
      <c r="C420" s="43">
        <v>97</v>
      </c>
      <c r="E420" s="42" t="s">
        <v>388</v>
      </c>
      <c r="F420" s="44">
        <v>4</v>
      </c>
      <c r="H420" s="39" t="s">
        <v>351</v>
      </c>
      <c r="I420" s="40">
        <v>4</v>
      </c>
      <c r="J420" s="40">
        <v>6903</v>
      </c>
      <c r="K420" s="41">
        <v>0.57945820657685065</v>
      </c>
    </row>
    <row r="421" spans="1:11" x14ac:dyDescent="0.45">
      <c r="A421" s="2"/>
      <c r="B421" s="42" t="s">
        <v>450</v>
      </c>
      <c r="C421" s="43">
        <v>17</v>
      </c>
      <c r="E421" s="42" t="s">
        <v>397</v>
      </c>
      <c r="F421" s="43">
        <v>4</v>
      </c>
      <c r="H421" s="39" t="s">
        <v>228</v>
      </c>
      <c r="I421" s="40">
        <v>3</v>
      </c>
      <c r="J421" s="40">
        <v>5273</v>
      </c>
      <c r="K421" s="41">
        <v>0.56893608951261143</v>
      </c>
    </row>
    <row r="422" spans="1:11" x14ac:dyDescent="0.45">
      <c r="A422" s="2"/>
      <c r="B422" s="42" t="s">
        <v>451</v>
      </c>
      <c r="C422" s="43">
        <v>0</v>
      </c>
      <c r="E422" s="42" t="s">
        <v>427</v>
      </c>
      <c r="F422" s="44">
        <v>4</v>
      </c>
      <c r="H422" s="39" t="s">
        <v>238</v>
      </c>
      <c r="I422" s="40">
        <v>7</v>
      </c>
      <c r="J422" s="40">
        <v>12538</v>
      </c>
      <c r="K422" s="41">
        <v>0.55830275961078324</v>
      </c>
    </row>
    <row r="423" spans="1:11" x14ac:dyDescent="0.45">
      <c r="A423" s="2"/>
      <c r="B423" s="42" t="s">
        <v>452</v>
      </c>
      <c r="C423" s="44">
        <v>9</v>
      </c>
      <c r="E423" s="42" t="s">
        <v>30</v>
      </c>
      <c r="F423" s="43">
        <v>4</v>
      </c>
      <c r="H423" s="39" t="s">
        <v>360</v>
      </c>
      <c r="I423" s="40">
        <v>12</v>
      </c>
      <c r="J423" s="40">
        <v>22592</v>
      </c>
      <c r="K423" s="41">
        <v>0.5311614730878188</v>
      </c>
    </row>
    <row r="424" spans="1:11" x14ac:dyDescent="0.45">
      <c r="A424" s="2"/>
      <c r="B424" s="42" t="s">
        <v>453</v>
      </c>
      <c r="C424" s="43">
        <v>18</v>
      </c>
      <c r="E424" s="42" t="s">
        <v>97</v>
      </c>
      <c r="F424" s="43">
        <v>3</v>
      </c>
      <c r="H424" s="39" t="s">
        <v>371</v>
      </c>
      <c r="I424" s="40">
        <v>4</v>
      </c>
      <c r="J424" s="40">
        <v>7638</v>
      </c>
      <c r="K424" s="41">
        <v>0.52369730295888983</v>
      </c>
    </row>
    <row r="425" spans="1:11" x14ac:dyDescent="0.45">
      <c r="A425" s="2"/>
      <c r="B425" s="42" t="s">
        <v>454</v>
      </c>
      <c r="C425" s="43">
        <v>21</v>
      </c>
      <c r="E425" s="42" t="s">
        <v>205</v>
      </c>
      <c r="F425" s="43">
        <v>3</v>
      </c>
      <c r="H425" s="39" t="s">
        <v>197</v>
      </c>
      <c r="I425" s="40">
        <v>4</v>
      </c>
      <c r="J425" s="40">
        <v>7726</v>
      </c>
      <c r="K425" s="41">
        <v>0.51773233238415739</v>
      </c>
    </row>
    <row r="426" spans="1:11" x14ac:dyDescent="0.45">
      <c r="A426" s="2"/>
      <c r="B426" s="42" t="s">
        <v>455</v>
      </c>
      <c r="C426" s="43">
        <v>56</v>
      </c>
      <c r="E426" s="42" t="s">
        <v>227</v>
      </c>
      <c r="F426" s="43">
        <v>3</v>
      </c>
      <c r="H426" s="39" t="s">
        <v>380</v>
      </c>
      <c r="I426" s="40">
        <v>3</v>
      </c>
      <c r="J426" s="40">
        <v>5810</v>
      </c>
      <c r="K426" s="41">
        <v>0.51635111876075723</v>
      </c>
    </row>
    <row r="427" spans="1:11" x14ac:dyDescent="0.45">
      <c r="A427" s="2"/>
      <c r="B427" s="42" t="s">
        <v>456</v>
      </c>
      <c r="C427" s="43">
        <v>6</v>
      </c>
      <c r="E427" s="42" t="s">
        <v>228</v>
      </c>
      <c r="F427" s="43">
        <v>3</v>
      </c>
      <c r="H427" s="39" t="s">
        <v>335</v>
      </c>
      <c r="I427" s="40">
        <v>9</v>
      </c>
      <c r="J427" s="40">
        <v>17479</v>
      </c>
      <c r="K427" s="41">
        <v>0.51490359860403911</v>
      </c>
    </row>
    <row r="428" spans="1:11" x14ac:dyDescent="0.45">
      <c r="A428" s="2"/>
      <c r="B428" s="42" t="s">
        <v>457</v>
      </c>
      <c r="C428" s="43">
        <v>11</v>
      </c>
      <c r="E428" s="42" t="s">
        <v>265</v>
      </c>
      <c r="F428" s="43">
        <v>3</v>
      </c>
      <c r="H428" s="39" t="s">
        <v>71</v>
      </c>
      <c r="I428" s="40">
        <v>3</v>
      </c>
      <c r="J428" s="40">
        <v>5903</v>
      </c>
      <c r="K428" s="41">
        <v>0.50821616127392844</v>
      </c>
    </row>
    <row r="429" spans="1:11" x14ac:dyDescent="0.45">
      <c r="A429" s="2"/>
      <c r="B429" s="42" t="s">
        <v>38</v>
      </c>
      <c r="C429" s="43">
        <v>72</v>
      </c>
      <c r="E429" s="42" t="s">
        <v>268</v>
      </c>
      <c r="F429" s="43">
        <v>3</v>
      </c>
      <c r="H429" s="39" t="s">
        <v>370</v>
      </c>
      <c r="I429" s="40">
        <v>3</v>
      </c>
      <c r="J429" s="40">
        <v>5973</v>
      </c>
      <c r="K429" s="41">
        <v>0.50226017076845808</v>
      </c>
    </row>
    <row r="430" spans="1:11" x14ac:dyDescent="0.45">
      <c r="A430" s="2"/>
      <c r="B430" s="42" t="s">
        <v>458</v>
      </c>
      <c r="C430" s="43">
        <v>7</v>
      </c>
      <c r="E430" s="42" t="s">
        <v>270</v>
      </c>
      <c r="F430" s="43">
        <v>3</v>
      </c>
      <c r="H430" s="39" t="s">
        <v>30</v>
      </c>
      <c r="I430" s="40">
        <v>4</v>
      </c>
      <c r="J430" s="40">
        <v>8018</v>
      </c>
      <c r="K430" s="41">
        <v>0.49887752556747322</v>
      </c>
    </row>
    <row r="431" spans="1:11" x14ac:dyDescent="0.45">
      <c r="A431" s="2"/>
      <c r="B431" s="42" t="s">
        <v>459</v>
      </c>
      <c r="C431" s="43">
        <v>19</v>
      </c>
      <c r="E431" s="42" t="s">
        <v>277</v>
      </c>
      <c r="F431" s="43">
        <v>3</v>
      </c>
      <c r="H431" s="39" t="s">
        <v>441</v>
      </c>
      <c r="I431" s="40">
        <v>8</v>
      </c>
      <c r="J431" s="40">
        <v>16598</v>
      </c>
      <c r="K431" s="41">
        <v>0.48198578141944814</v>
      </c>
    </row>
    <row r="432" spans="1:11" x14ac:dyDescent="0.45">
      <c r="A432" s="2"/>
      <c r="B432" s="42" t="s">
        <v>460</v>
      </c>
      <c r="C432" s="43">
        <v>29</v>
      </c>
      <c r="E432" s="42" t="s">
        <v>363</v>
      </c>
      <c r="F432" s="43">
        <v>3</v>
      </c>
      <c r="H432" s="39" t="s">
        <v>215</v>
      </c>
      <c r="I432" s="40">
        <v>6</v>
      </c>
      <c r="J432" s="40">
        <v>12466</v>
      </c>
      <c r="K432" s="41">
        <v>0.48130916091769615</v>
      </c>
    </row>
    <row r="433" spans="1:11" x14ac:dyDescent="0.45">
      <c r="A433" s="2"/>
      <c r="B433" s="42" t="s">
        <v>461</v>
      </c>
      <c r="C433" s="43">
        <v>38</v>
      </c>
      <c r="E433" s="42" t="s">
        <v>370</v>
      </c>
      <c r="F433" s="43">
        <v>3</v>
      </c>
      <c r="H433" s="39" t="s">
        <v>427</v>
      </c>
      <c r="I433" s="40">
        <v>4</v>
      </c>
      <c r="J433" s="40">
        <v>8419</v>
      </c>
      <c r="K433" s="41">
        <v>0.47511580947856036</v>
      </c>
    </row>
    <row r="434" spans="1:11" x14ac:dyDescent="0.45">
      <c r="A434" s="2"/>
      <c r="B434" s="42" t="s">
        <v>462</v>
      </c>
      <c r="C434" s="43">
        <v>29</v>
      </c>
      <c r="E434" s="42" t="s">
        <v>542</v>
      </c>
      <c r="F434" s="43">
        <v>3</v>
      </c>
      <c r="H434" s="39" t="s">
        <v>78</v>
      </c>
      <c r="I434" s="40">
        <v>3</v>
      </c>
      <c r="J434" s="40">
        <v>6429</v>
      </c>
      <c r="K434" s="41">
        <v>0.46663555762949138</v>
      </c>
    </row>
    <row r="435" spans="1:11" x14ac:dyDescent="0.45">
      <c r="A435" s="2"/>
      <c r="B435" s="42" t="s">
        <v>463</v>
      </c>
      <c r="C435" s="43">
        <v>87</v>
      </c>
      <c r="E435" s="42" t="s">
        <v>380</v>
      </c>
      <c r="F435" s="43">
        <v>3</v>
      </c>
      <c r="H435" s="39" t="s">
        <v>277</v>
      </c>
      <c r="I435" s="40">
        <v>3</v>
      </c>
      <c r="J435" s="40">
        <v>6449</v>
      </c>
      <c r="K435" s="41">
        <v>0.46518840130252753</v>
      </c>
    </row>
    <row r="436" spans="1:11" x14ac:dyDescent="0.45">
      <c r="A436" s="2"/>
      <c r="B436" s="37" t="s">
        <v>464</v>
      </c>
      <c r="C436" s="38">
        <v>61</v>
      </c>
      <c r="E436" s="37" t="s">
        <v>390</v>
      </c>
      <c r="F436" s="38">
        <v>3</v>
      </c>
      <c r="H436" s="39" t="s">
        <v>268</v>
      </c>
      <c r="I436" s="40">
        <v>3</v>
      </c>
      <c r="J436" s="40">
        <v>6747</v>
      </c>
      <c r="K436" s="41">
        <v>0.44464206313917298</v>
      </c>
    </row>
    <row r="437" spans="1:11" x14ac:dyDescent="0.45">
      <c r="A437" s="2"/>
      <c r="B437" s="37" t="s">
        <v>465</v>
      </c>
      <c r="C437" s="38">
        <v>53</v>
      </c>
      <c r="E437" s="37" t="s">
        <v>410</v>
      </c>
      <c r="F437" s="38">
        <v>3</v>
      </c>
      <c r="H437" s="39" t="s">
        <v>388</v>
      </c>
      <c r="I437" s="40">
        <v>4</v>
      </c>
      <c r="J437" s="40">
        <v>9337</v>
      </c>
      <c r="K437" s="41">
        <v>0.42840312734282959</v>
      </c>
    </row>
    <row r="438" spans="1:11" x14ac:dyDescent="0.45">
      <c r="B438" s="37" t="s">
        <v>466</v>
      </c>
      <c r="C438" s="38">
        <v>13</v>
      </c>
      <c r="E438" s="37" t="s">
        <v>71</v>
      </c>
      <c r="F438" s="38">
        <v>3</v>
      </c>
      <c r="H438" s="39" t="s">
        <v>270</v>
      </c>
      <c r="I438" s="40">
        <v>3</v>
      </c>
      <c r="J438" s="40">
        <v>7579</v>
      </c>
      <c r="K438" s="41">
        <v>0.39583058450982983</v>
      </c>
    </row>
    <row r="439" spans="1:11" x14ac:dyDescent="0.45">
      <c r="B439" s="37" t="s">
        <v>467</v>
      </c>
      <c r="C439" s="38">
        <v>74</v>
      </c>
      <c r="E439" s="37" t="s">
        <v>473</v>
      </c>
      <c r="F439" s="38">
        <v>3</v>
      </c>
      <c r="H439" s="39" t="s">
        <v>397</v>
      </c>
      <c r="I439" s="40">
        <v>4</v>
      </c>
      <c r="J439" s="40">
        <v>10567</v>
      </c>
      <c r="K439" s="41">
        <v>0.37853695467019965</v>
      </c>
    </row>
    <row r="440" spans="1:11" x14ac:dyDescent="0.45">
      <c r="B440" s="37" t="s">
        <v>551</v>
      </c>
      <c r="C440" s="38">
        <v>139</v>
      </c>
      <c r="E440" s="37" t="s">
        <v>480</v>
      </c>
      <c r="F440" s="38">
        <v>3</v>
      </c>
      <c r="H440" s="39" t="s">
        <v>456</v>
      </c>
      <c r="I440" s="40">
        <v>6</v>
      </c>
      <c r="J440" s="40">
        <v>16074</v>
      </c>
      <c r="K440" s="41">
        <v>0.37327360955580441</v>
      </c>
    </row>
    <row r="441" spans="1:11" x14ac:dyDescent="0.45">
      <c r="B441" s="37" t="s">
        <v>468</v>
      </c>
      <c r="C441" s="38">
        <v>51</v>
      </c>
      <c r="E441" s="37" t="s">
        <v>484</v>
      </c>
      <c r="F441" s="38">
        <v>3</v>
      </c>
      <c r="H441" s="39" t="s">
        <v>337</v>
      </c>
      <c r="I441" s="40">
        <v>6</v>
      </c>
      <c r="J441" s="40">
        <v>17841</v>
      </c>
      <c r="K441" s="41">
        <v>0.33630401883302502</v>
      </c>
    </row>
    <row r="442" spans="1:11" x14ac:dyDescent="0.45">
      <c r="B442" s="37" t="s">
        <v>552</v>
      </c>
      <c r="C442" s="38">
        <v>60</v>
      </c>
      <c r="E442" s="37" t="s">
        <v>78</v>
      </c>
      <c r="F442" s="38">
        <v>3</v>
      </c>
      <c r="H442" s="39" t="s">
        <v>205</v>
      </c>
      <c r="I442" s="40">
        <v>3</v>
      </c>
      <c r="J442" s="40">
        <v>10157</v>
      </c>
      <c r="K442" s="41">
        <v>0.29536280397755243</v>
      </c>
    </row>
    <row r="443" spans="1:11" x14ac:dyDescent="0.45">
      <c r="B443" s="37" t="s">
        <v>469</v>
      </c>
      <c r="C443" s="38">
        <v>137</v>
      </c>
      <c r="E443" s="37" t="s">
        <v>99</v>
      </c>
      <c r="F443" s="54">
        <v>0</v>
      </c>
      <c r="H443" s="39" t="s">
        <v>97</v>
      </c>
      <c r="I443" s="40">
        <v>3</v>
      </c>
      <c r="J443" s="40">
        <v>11476</v>
      </c>
      <c r="K443" s="41">
        <v>0.26141512722202859</v>
      </c>
    </row>
    <row r="444" spans="1:11" x14ac:dyDescent="0.45">
      <c r="B444" s="37" t="s">
        <v>470</v>
      </c>
      <c r="C444" s="38">
        <v>0</v>
      </c>
      <c r="E444" s="37" t="s">
        <v>100</v>
      </c>
      <c r="F444" s="54">
        <v>0</v>
      </c>
      <c r="H444" s="39" t="s">
        <v>473</v>
      </c>
      <c r="I444" s="40">
        <v>3</v>
      </c>
      <c r="J444" s="40">
        <v>11575</v>
      </c>
      <c r="K444" s="41">
        <v>0.25917926565874727</v>
      </c>
    </row>
    <row r="445" spans="1:11" x14ac:dyDescent="0.45">
      <c r="B445" s="37" t="s">
        <v>76</v>
      </c>
      <c r="C445" s="38">
        <v>13</v>
      </c>
      <c r="E445" s="37" t="s">
        <v>110</v>
      </c>
      <c r="F445" s="38">
        <v>0</v>
      </c>
      <c r="H445" s="39" t="s">
        <v>143</v>
      </c>
      <c r="I445" s="40">
        <v>4</v>
      </c>
      <c r="J445" s="40">
        <v>15697</v>
      </c>
      <c r="K445" s="41">
        <v>0.2548257628846276</v>
      </c>
    </row>
    <row r="446" spans="1:11" x14ac:dyDescent="0.45">
      <c r="B446" s="37" t="s">
        <v>471</v>
      </c>
      <c r="C446" s="38">
        <v>25</v>
      </c>
      <c r="E446" s="37" t="s">
        <v>139</v>
      </c>
      <c r="F446" s="38">
        <v>0</v>
      </c>
      <c r="H446" s="39" t="s">
        <v>542</v>
      </c>
      <c r="I446" s="40">
        <v>3</v>
      </c>
      <c r="J446" s="40">
        <v>12383</v>
      </c>
      <c r="K446" s="41">
        <v>0.24226762496971654</v>
      </c>
    </row>
    <row r="447" spans="1:11" x14ac:dyDescent="0.45">
      <c r="B447" s="37" t="s">
        <v>472</v>
      </c>
      <c r="C447" s="38">
        <v>14</v>
      </c>
      <c r="E447" s="37" t="s">
        <v>153</v>
      </c>
      <c r="F447" s="38">
        <v>0</v>
      </c>
      <c r="H447" s="39" t="s">
        <v>100</v>
      </c>
      <c r="I447" s="40">
        <v>0</v>
      </c>
      <c r="J447" s="40">
        <v>17</v>
      </c>
      <c r="K447" s="41">
        <v>0</v>
      </c>
    </row>
    <row r="448" spans="1:11" x14ac:dyDescent="0.45">
      <c r="B448" s="37" t="s">
        <v>473</v>
      </c>
      <c r="C448" s="38">
        <v>3</v>
      </c>
      <c r="E448" s="37" t="s">
        <v>176</v>
      </c>
      <c r="F448" s="38">
        <v>0</v>
      </c>
      <c r="H448" s="39" t="s">
        <v>110</v>
      </c>
      <c r="I448" s="40">
        <v>0</v>
      </c>
      <c r="J448" s="40">
        <v>8931</v>
      </c>
      <c r="K448" s="41">
        <v>0</v>
      </c>
    </row>
    <row r="449" spans="2:11" x14ac:dyDescent="0.45">
      <c r="B449" s="37" t="s">
        <v>30</v>
      </c>
      <c r="C449" s="38">
        <v>4</v>
      </c>
      <c r="E449" s="37" t="s">
        <v>187</v>
      </c>
      <c r="F449" s="38">
        <v>0</v>
      </c>
      <c r="H449" s="39" t="s">
        <v>139</v>
      </c>
      <c r="I449" s="40">
        <v>0</v>
      </c>
      <c r="J449" s="40">
        <v>128</v>
      </c>
      <c r="K449" s="41">
        <v>0</v>
      </c>
    </row>
    <row r="450" spans="2:11" x14ac:dyDescent="0.45">
      <c r="B450" s="37" t="s">
        <v>474</v>
      </c>
      <c r="C450" s="38">
        <v>28</v>
      </c>
      <c r="E450" s="37" t="s">
        <v>221</v>
      </c>
      <c r="F450" s="38">
        <v>0</v>
      </c>
      <c r="H450" s="39" t="s">
        <v>153</v>
      </c>
      <c r="I450" s="40">
        <v>0</v>
      </c>
      <c r="J450" s="40">
        <v>7142</v>
      </c>
      <c r="K450" s="41">
        <v>0</v>
      </c>
    </row>
    <row r="451" spans="2:11" x14ac:dyDescent="0.45">
      <c r="B451" s="37" t="s">
        <v>475</v>
      </c>
      <c r="C451" s="38">
        <v>0</v>
      </c>
      <c r="E451" s="37" t="s">
        <v>235</v>
      </c>
      <c r="F451" s="38">
        <v>0</v>
      </c>
      <c r="H451" s="39" t="s">
        <v>176</v>
      </c>
      <c r="I451" s="40">
        <v>0</v>
      </c>
      <c r="J451" s="40">
        <v>3005</v>
      </c>
      <c r="K451" s="41">
        <v>0</v>
      </c>
    </row>
    <row r="452" spans="2:11" x14ac:dyDescent="0.45">
      <c r="B452" s="37" t="s">
        <v>476</v>
      </c>
      <c r="C452" s="38">
        <v>5</v>
      </c>
      <c r="E452" s="37" t="s">
        <v>267</v>
      </c>
      <c r="F452" s="38">
        <v>0</v>
      </c>
      <c r="H452" s="39" t="s">
        <v>187</v>
      </c>
      <c r="I452" s="40">
        <v>0</v>
      </c>
      <c r="J452" s="40">
        <v>5192</v>
      </c>
      <c r="K452" s="41">
        <v>0</v>
      </c>
    </row>
    <row r="453" spans="2:11" x14ac:dyDescent="0.45">
      <c r="B453" s="37" t="s">
        <v>39</v>
      </c>
      <c r="C453" s="38">
        <v>150</v>
      </c>
      <c r="E453" s="37" t="s">
        <v>289</v>
      </c>
      <c r="F453" s="38">
        <v>0</v>
      </c>
      <c r="H453" s="39" t="s">
        <v>235</v>
      </c>
      <c r="I453" s="40">
        <v>0</v>
      </c>
      <c r="J453" s="40">
        <v>100</v>
      </c>
      <c r="K453" s="41">
        <v>0</v>
      </c>
    </row>
    <row r="454" spans="2:11" x14ac:dyDescent="0.45">
      <c r="B454" s="37" t="s">
        <v>553</v>
      </c>
      <c r="C454" s="38">
        <v>27</v>
      </c>
      <c r="E454" s="37" t="s">
        <v>303</v>
      </c>
      <c r="F454" s="38">
        <v>0</v>
      </c>
      <c r="H454" s="39" t="s">
        <v>267</v>
      </c>
      <c r="I454" s="40">
        <v>0</v>
      </c>
      <c r="J454" s="40">
        <v>3375</v>
      </c>
      <c r="K454" s="41">
        <v>0</v>
      </c>
    </row>
    <row r="455" spans="2:11" x14ac:dyDescent="0.45">
      <c r="B455" s="37" t="s">
        <v>477</v>
      </c>
      <c r="C455" s="38">
        <v>34</v>
      </c>
      <c r="E455" s="37" t="s">
        <v>312</v>
      </c>
      <c r="F455" s="38">
        <v>0</v>
      </c>
      <c r="H455" s="39" t="s">
        <v>303</v>
      </c>
      <c r="I455" s="40">
        <v>0</v>
      </c>
      <c r="J455" s="40">
        <v>3276</v>
      </c>
      <c r="K455" s="41">
        <v>0</v>
      </c>
    </row>
    <row r="456" spans="2:11" x14ac:dyDescent="0.45">
      <c r="B456" s="37" t="s">
        <v>478</v>
      </c>
      <c r="C456" s="38">
        <v>5</v>
      </c>
      <c r="E456" s="37" t="s">
        <v>61</v>
      </c>
      <c r="F456" s="54">
        <v>0</v>
      </c>
      <c r="H456" s="39" t="s">
        <v>312</v>
      </c>
      <c r="I456" s="40">
        <v>0</v>
      </c>
      <c r="J456" s="40">
        <v>870</v>
      </c>
      <c r="K456" s="41">
        <v>0</v>
      </c>
    </row>
    <row r="457" spans="2:11" x14ac:dyDescent="0.45">
      <c r="B457" s="37" t="s">
        <v>479</v>
      </c>
      <c r="C457" s="38">
        <v>92</v>
      </c>
      <c r="E457" s="37" t="s">
        <v>327</v>
      </c>
      <c r="F457" s="38">
        <v>0</v>
      </c>
      <c r="H457" s="39" t="s">
        <v>61</v>
      </c>
      <c r="I457" s="40">
        <v>0</v>
      </c>
      <c r="J457" s="40">
        <v>2460</v>
      </c>
      <c r="K457" s="41">
        <v>0</v>
      </c>
    </row>
    <row r="458" spans="2:11" x14ac:dyDescent="0.45">
      <c r="B458" s="37" t="s">
        <v>480</v>
      </c>
      <c r="C458" s="38">
        <v>3</v>
      </c>
      <c r="E458" s="37" t="s">
        <v>376</v>
      </c>
      <c r="F458" s="38">
        <v>0</v>
      </c>
      <c r="H458" s="39" t="s">
        <v>376</v>
      </c>
      <c r="I458" s="40">
        <v>0</v>
      </c>
      <c r="J458" s="40">
        <v>9</v>
      </c>
      <c r="K458" s="41">
        <v>0</v>
      </c>
    </row>
    <row r="459" spans="2:11" x14ac:dyDescent="0.45">
      <c r="B459" s="37" t="s">
        <v>481</v>
      </c>
      <c r="C459" s="38">
        <v>0</v>
      </c>
      <c r="E459" s="37" t="s">
        <v>412</v>
      </c>
      <c r="F459" s="38">
        <v>0</v>
      </c>
      <c r="H459" s="39" t="s">
        <v>412</v>
      </c>
      <c r="I459" s="40">
        <v>0</v>
      </c>
      <c r="J459" s="40">
        <v>12897</v>
      </c>
      <c r="K459" s="41">
        <v>0</v>
      </c>
    </row>
    <row r="460" spans="2:11" x14ac:dyDescent="0.45">
      <c r="B460" s="37" t="s">
        <v>482</v>
      </c>
      <c r="C460" s="38">
        <v>53</v>
      </c>
      <c r="E460" s="37" t="s">
        <v>413</v>
      </c>
      <c r="F460" s="38">
        <v>0</v>
      </c>
      <c r="H460" s="39" t="s">
        <v>413</v>
      </c>
      <c r="I460" s="40">
        <v>0</v>
      </c>
      <c r="J460" s="40">
        <v>3844</v>
      </c>
      <c r="K460" s="41">
        <v>0</v>
      </c>
    </row>
    <row r="461" spans="2:11" x14ac:dyDescent="0.45">
      <c r="B461" s="37" t="s">
        <v>483</v>
      </c>
      <c r="C461" s="38">
        <v>40</v>
      </c>
      <c r="E461" s="37" t="s">
        <v>423</v>
      </c>
      <c r="F461" s="38">
        <v>0</v>
      </c>
      <c r="H461" s="39" t="s">
        <v>423</v>
      </c>
      <c r="I461" s="40">
        <v>0</v>
      </c>
      <c r="J461" s="40">
        <v>3282</v>
      </c>
      <c r="K461" s="41">
        <v>0</v>
      </c>
    </row>
    <row r="462" spans="2:11" x14ac:dyDescent="0.45">
      <c r="B462" s="37" t="s">
        <v>484</v>
      </c>
      <c r="C462" s="38">
        <v>3</v>
      </c>
      <c r="E462" s="37" t="s">
        <v>550</v>
      </c>
      <c r="F462" s="38">
        <v>0</v>
      </c>
      <c r="H462" s="39" t="s">
        <v>550</v>
      </c>
      <c r="I462" s="40">
        <v>0</v>
      </c>
      <c r="J462" s="40">
        <v>4195</v>
      </c>
      <c r="K462" s="41">
        <v>0</v>
      </c>
    </row>
    <row r="463" spans="2:11" x14ac:dyDescent="0.45">
      <c r="B463" s="37" t="s">
        <v>485</v>
      </c>
      <c r="C463" s="38">
        <v>41</v>
      </c>
      <c r="E463" s="37" t="s">
        <v>451</v>
      </c>
      <c r="F463" s="38">
        <v>0</v>
      </c>
      <c r="H463" s="39" t="s">
        <v>451</v>
      </c>
      <c r="I463" s="40">
        <v>0</v>
      </c>
      <c r="J463" s="40">
        <v>191</v>
      </c>
      <c r="K463" s="41">
        <v>0</v>
      </c>
    </row>
    <row r="464" spans="2:11" x14ac:dyDescent="0.45">
      <c r="B464" s="37" t="s">
        <v>486</v>
      </c>
      <c r="C464" s="38">
        <v>22</v>
      </c>
      <c r="E464" s="37" t="s">
        <v>470</v>
      </c>
      <c r="F464" s="38">
        <v>0</v>
      </c>
      <c r="H464" s="39" t="s">
        <v>470</v>
      </c>
      <c r="I464" s="40">
        <v>0</v>
      </c>
      <c r="J464" s="40">
        <v>4</v>
      </c>
      <c r="K464" s="41">
        <v>0</v>
      </c>
    </row>
    <row r="465" spans="2:11" x14ac:dyDescent="0.45">
      <c r="B465" s="37" t="s">
        <v>78</v>
      </c>
      <c r="C465" s="38">
        <v>3</v>
      </c>
      <c r="E465" s="37" t="s">
        <v>475</v>
      </c>
      <c r="F465" s="38">
        <v>0</v>
      </c>
      <c r="H465" s="39" t="s">
        <v>475</v>
      </c>
      <c r="I465" s="40">
        <v>0</v>
      </c>
      <c r="J465" s="40">
        <v>28</v>
      </c>
      <c r="K465" s="41">
        <v>0</v>
      </c>
    </row>
    <row r="466" spans="2:11" x14ac:dyDescent="0.45">
      <c r="B466" s="37" t="s">
        <v>487</v>
      </c>
      <c r="C466" s="38">
        <v>6</v>
      </c>
      <c r="E466" s="37" t="s">
        <v>481</v>
      </c>
      <c r="F466" s="38">
        <v>0</v>
      </c>
      <c r="H466" s="39" t="s">
        <v>481</v>
      </c>
      <c r="I466" s="40">
        <v>0</v>
      </c>
      <c r="J466" s="40">
        <v>4402</v>
      </c>
      <c r="K466" s="41">
        <v>0</v>
      </c>
    </row>
    <row r="467" spans="2:11" x14ac:dyDescent="0.45">
      <c r="B467" s="46" t="s">
        <v>488</v>
      </c>
      <c r="C467" s="47">
        <v>24828</v>
      </c>
      <c r="E467" s="46" t="s">
        <v>488</v>
      </c>
      <c r="F467" s="47">
        <v>24828</v>
      </c>
      <c r="H467" s="46" t="s">
        <v>488</v>
      </c>
      <c r="I467" s="47">
        <v>24828</v>
      </c>
      <c r="J467" s="47">
        <v>5946059</v>
      </c>
      <c r="K467" s="55">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customWidth="1"/>
    <col min="2" max="2" width="26.86328125" customWidth="1"/>
    <col min="14" max="14" width="4.73046875" customWidth="1"/>
    <col min="15" max="15" width="50.1328125" bestFit="1" customWidth="1"/>
    <col min="20" max="21" width="1" customWidth="1"/>
    <col min="22" max="22" width="4.73046875" customWidth="1"/>
    <col min="23" max="23" width="27.265625" customWidth="1"/>
    <col min="24" max="24" width="9.1328125" style="84"/>
    <col min="26" max="26" width="9.1328125" style="84"/>
  </cols>
  <sheetData>
    <row r="1" spans="1:35" ht="25.5" x14ac:dyDescent="0.75">
      <c r="O1" s="105" t="s">
        <v>608</v>
      </c>
      <c r="P1" s="105"/>
      <c r="Q1" s="105"/>
      <c r="R1" s="105"/>
      <c r="S1" s="105"/>
      <c r="T1" s="95"/>
      <c r="U1" s="95"/>
      <c r="V1" s="106" t="s">
        <v>609</v>
      </c>
      <c r="W1" s="106"/>
      <c r="X1" s="106"/>
      <c r="Y1" s="106"/>
      <c r="Z1" s="106"/>
      <c r="AA1" s="106"/>
      <c r="AB1" s="106"/>
      <c r="AC1" s="106"/>
    </row>
    <row r="3" spans="1:35" x14ac:dyDescent="0.45">
      <c r="AF3" s="90"/>
      <c r="AG3" s="90"/>
      <c r="AH3" s="90"/>
    </row>
    <row r="4" spans="1:35" x14ac:dyDescent="0.45">
      <c r="C4" s="73" t="s">
        <v>572</v>
      </c>
      <c r="D4" s="74"/>
      <c r="E4" s="74"/>
      <c r="F4" s="74"/>
      <c r="G4" s="74"/>
      <c r="H4" s="74"/>
      <c r="I4" s="74"/>
      <c r="J4" s="75"/>
      <c r="K4" s="76" t="s">
        <v>573</v>
      </c>
      <c r="L4" s="74"/>
      <c r="M4" s="74"/>
      <c r="P4" s="82">
        <v>15</v>
      </c>
      <c r="V4" s="82">
        <v>4</v>
      </c>
      <c r="AF4" s="89" t="s">
        <v>599</v>
      </c>
      <c r="AG4" s="90"/>
      <c r="AH4" s="90"/>
    </row>
    <row r="5" spans="1:35" x14ac:dyDescent="0.45">
      <c r="B5" s="77"/>
      <c r="C5" s="72" t="s">
        <v>599</v>
      </c>
      <c r="D5" s="72" t="s">
        <v>600</v>
      </c>
      <c r="E5" s="72" t="s">
        <v>601</v>
      </c>
      <c r="F5" s="72" t="s">
        <v>602</v>
      </c>
      <c r="G5" s="72" t="s">
        <v>603</v>
      </c>
      <c r="H5" s="72" t="s">
        <v>604</v>
      </c>
      <c r="I5" s="72" t="s">
        <v>558</v>
      </c>
      <c r="J5" s="72"/>
      <c r="K5" s="72" t="s">
        <v>605</v>
      </c>
      <c r="L5" s="72" t="s">
        <v>606</v>
      </c>
      <c r="M5" s="72" t="s">
        <v>607</v>
      </c>
      <c r="AF5" s="89" t="s">
        <v>600</v>
      </c>
      <c r="AG5" s="90"/>
      <c r="AH5" s="90"/>
    </row>
    <row r="6" spans="1:35" x14ac:dyDescent="0.45">
      <c r="A6" s="83">
        <v>1</v>
      </c>
      <c r="B6" s="77" t="s">
        <v>1</v>
      </c>
      <c r="C6" s="78">
        <v>9</v>
      </c>
      <c r="D6" s="78">
        <v>206</v>
      </c>
      <c r="E6" s="78">
        <v>56</v>
      </c>
      <c r="F6" s="78">
        <v>104</v>
      </c>
      <c r="G6" s="79">
        <v>0</v>
      </c>
      <c r="H6" s="78">
        <v>39</v>
      </c>
      <c r="I6" s="78">
        <v>414</v>
      </c>
      <c r="J6" s="78"/>
      <c r="K6" s="78">
        <v>74</v>
      </c>
      <c r="L6" s="78">
        <v>11</v>
      </c>
      <c r="M6" s="78">
        <v>8</v>
      </c>
      <c r="N6" s="91">
        <v>1</v>
      </c>
      <c r="O6" s="85" t="s">
        <v>599</v>
      </c>
      <c r="P6" s="86">
        <f t="shared" ref="P6:P12" si="0">VLOOKUP($P$4,$A$6:$M$66,2+$N6)</f>
        <v>24</v>
      </c>
      <c r="Q6" s="88">
        <f t="shared" ref="Q6:Q12" si="1">P6+0.00001*N6</f>
        <v>24.00001</v>
      </c>
      <c r="R6" s="88">
        <f>RANK(Q6,Q$6:Q$12)</f>
        <v>6</v>
      </c>
      <c r="S6" s="89" t="str">
        <f>VLOOKUP(MATCH(N6,R$6:R$12,0),$N$6:$P$12,2)</f>
        <v>All homeless persons</v>
      </c>
      <c r="T6" s="89">
        <f>VLOOKUP(MATCH(N6,R$6:R$12,0),$N$6:$P$12,3)</f>
        <v>2103</v>
      </c>
      <c r="U6" s="90"/>
      <c r="V6" s="92">
        <v>1</v>
      </c>
      <c r="W6" s="89" t="s">
        <v>1</v>
      </c>
      <c r="X6" s="93">
        <f t="shared" ref="X6:X37" si="2">VLOOKUP($V6,$A$6:$M$66,2+$V$4)</f>
        <v>104</v>
      </c>
      <c r="Y6" s="89">
        <f>X6+0.00001*V6</f>
        <v>104.00001</v>
      </c>
      <c r="Z6" s="93">
        <f>RANK(Y6,Y$6:Y$66)</f>
        <v>14</v>
      </c>
      <c r="AA6" s="89" t="str">
        <f>IF(ISNA(VLOOKUP(MATCH(V6,Z$6:Z$66,0),$V$6:$X$66,2)),"",VLOOKUP(MATCH(V6,Z$6:Z$66,0),$V$6:$X$66,2))</f>
        <v>Port Phillip</v>
      </c>
      <c r="AB6" s="93">
        <f>IF(ISNA(VLOOKUP(MATCH(V6,Z$6:Z$66,0),$V$6:$X$66,3)),"",VLOOKUP(MATCH(V6,Z$6:Z$66,0),$V$6:$X$66,3))</f>
        <v>727</v>
      </c>
      <c r="AC6" s="90"/>
      <c r="AF6" s="89" t="s">
        <v>601</v>
      </c>
      <c r="AG6" s="90"/>
      <c r="AH6" s="90"/>
    </row>
    <row r="7" spans="1:35" x14ac:dyDescent="0.45">
      <c r="A7" s="83">
        <v>2</v>
      </c>
      <c r="B7" s="77" t="s">
        <v>2</v>
      </c>
      <c r="C7" s="79">
        <v>0</v>
      </c>
      <c r="D7" s="78">
        <v>203</v>
      </c>
      <c r="E7" s="78">
        <v>42</v>
      </c>
      <c r="F7" s="78">
        <v>10</v>
      </c>
      <c r="G7" s="79">
        <v>0</v>
      </c>
      <c r="H7" s="78">
        <v>77</v>
      </c>
      <c r="I7" s="78">
        <v>326</v>
      </c>
      <c r="J7" s="78"/>
      <c r="K7" s="78">
        <v>181</v>
      </c>
      <c r="L7" s="78">
        <v>3</v>
      </c>
      <c r="M7" s="79">
        <v>0</v>
      </c>
      <c r="N7" s="91">
        <v>2</v>
      </c>
      <c r="O7" s="85" t="s">
        <v>600</v>
      </c>
      <c r="P7" s="86">
        <f t="shared" si="0"/>
        <v>355</v>
      </c>
      <c r="Q7" s="88">
        <f t="shared" si="1"/>
        <v>355.00002000000001</v>
      </c>
      <c r="R7" s="88">
        <f t="shared" ref="R7:R12" si="3">RANK(Q7,Q$6:Q$12)</f>
        <v>4</v>
      </c>
      <c r="S7" s="89" t="str">
        <f t="shared" ref="S7:S12" si="4">VLOOKUP(MATCH(N7,R$6:R$12,0),$N$6:$P$12,2)</f>
        <v>Homeless: Persons living in 'severely' crowded dwellings</v>
      </c>
      <c r="T7" s="89">
        <f t="shared" ref="T7:T12" si="5">VLOOKUP(MATCH(N7,R$6:R$12,0),$N$6:$P$12,3)</f>
        <v>1284</v>
      </c>
      <c r="U7" s="90"/>
      <c r="V7" s="92">
        <v>2</v>
      </c>
      <c r="W7" s="89" t="s">
        <v>2</v>
      </c>
      <c r="X7" s="93">
        <f t="shared" si="2"/>
        <v>10</v>
      </c>
      <c r="Y7" s="89">
        <f t="shared" ref="Y7:Y66" si="6">X7+0.00001*V7</f>
        <v>10.000019999999999</v>
      </c>
      <c r="Z7" s="93">
        <f t="shared" ref="Z7:Z66" si="7">RANK(Y7,Y$6:Y$66)</f>
        <v>35</v>
      </c>
      <c r="AA7" s="89" t="str">
        <f t="shared" ref="AA7:AA66" si="8">IF(ISNA(VLOOKUP(MATCH(V7,Z$6:Z$66,0),$V$6:$X$66,2)),"",VLOOKUP(MATCH(V7,Z$6:Z$66,0),$V$6:$X$66,2))</f>
        <v>Melbourne City</v>
      </c>
      <c r="AB7" s="93">
        <f t="shared" ref="AB7:AB66" si="9">IF(ISNA(VLOOKUP(MATCH(V7,Z$6:Z$66,0),$V$6:$X$66,3)),"",VLOOKUP(MATCH(V7,Z$6:Z$66,0),$V$6:$X$66,3))</f>
        <v>459</v>
      </c>
      <c r="AC7" s="90"/>
      <c r="AF7" s="89" t="s">
        <v>602</v>
      </c>
      <c r="AG7" s="90"/>
      <c r="AH7" s="90"/>
    </row>
    <row r="8" spans="1:35" x14ac:dyDescent="0.45">
      <c r="A8" s="83">
        <v>3</v>
      </c>
      <c r="B8" s="77" t="s">
        <v>578</v>
      </c>
      <c r="C8" s="78">
        <v>7</v>
      </c>
      <c r="D8" s="79">
        <v>0</v>
      </c>
      <c r="E8" s="78">
        <v>9</v>
      </c>
      <c r="F8" s="78">
        <v>4</v>
      </c>
      <c r="G8" s="79">
        <v>0</v>
      </c>
      <c r="H8" s="79">
        <v>0</v>
      </c>
      <c r="I8" s="78">
        <v>14</v>
      </c>
      <c r="J8" s="78"/>
      <c r="K8" s="78">
        <v>30</v>
      </c>
      <c r="L8" s="78">
        <v>25</v>
      </c>
      <c r="M8" s="79">
        <v>58</v>
      </c>
      <c r="N8" s="91">
        <v>3</v>
      </c>
      <c r="O8" s="85" t="s">
        <v>601</v>
      </c>
      <c r="P8" s="86">
        <f t="shared" si="0"/>
        <v>65</v>
      </c>
      <c r="Q8" s="88">
        <f t="shared" si="1"/>
        <v>65.000029999999995</v>
      </c>
      <c r="R8" s="88">
        <f t="shared" si="3"/>
        <v>5</v>
      </c>
      <c r="S8" s="89" t="str">
        <f t="shared" si="4"/>
        <v>Homeless: Persons living in boarding houses</v>
      </c>
      <c r="T8" s="89">
        <f t="shared" si="5"/>
        <v>368</v>
      </c>
      <c r="U8" s="90"/>
      <c r="V8" s="92">
        <v>3</v>
      </c>
      <c r="W8" s="89" t="s">
        <v>578</v>
      </c>
      <c r="X8" s="93">
        <f t="shared" si="2"/>
        <v>4</v>
      </c>
      <c r="Y8" s="89">
        <f t="shared" si="6"/>
        <v>4.0000299999999998</v>
      </c>
      <c r="Z8" s="93">
        <f t="shared" si="7"/>
        <v>46</v>
      </c>
      <c r="AA8" s="89" t="str">
        <f t="shared" si="8"/>
        <v>Yarra</v>
      </c>
      <c r="AB8" s="93">
        <f t="shared" si="9"/>
        <v>405</v>
      </c>
      <c r="AC8" s="90"/>
      <c r="AF8" s="89" t="s">
        <v>603</v>
      </c>
      <c r="AG8" s="90"/>
      <c r="AH8" s="90"/>
    </row>
    <row r="9" spans="1:35" x14ac:dyDescent="0.45">
      <c r="A9" s="83">
        <v>4</v>
      </c>
      <c r="B9" s="77" t="s">
        <v>42</v>
      </c>
      <c r="C9" s="79">
        <v>0</v>
      </c>
      <c r="D9" s="78">
        <v>36</v>
      </c>
      <c r="E9" s="78">
        <v>39</v>
      </c>
      <c r="F9" s="79">
        <v>0</v>
      </c>
      <c r="G9" s="79">
        <v>0</v>
      </c>
      <c r="H9" s="78">
        <v>15</v>
      </c>
      <c r="I9" s="78">
        <v>92</v>
      </c>
      <c r="J9" s="78"/>
      <c r="K9" s="78">
        <v>60</v>
      </c>
      <c r="L9" s="78">
        <v>9</v>
      </c>
      <c r="M9" s="78">
        <v>54</v>
      </c>
      <c r="N9" s="91">
        <v>4</v>
      </c>
      <c r="O9" s="85" t="s">
        <v>602</v>
      </c>
      <c r="P9" s="86">
        <f t="shared" si="0"/>
        <v>368</v>
      </c>
      <c r="Q9" s="88">
        <f t="shared" si="1"/>
        <v>368.00004000000001</v>
      </c>
      <c r="R9" s="88">
        <f t="shared" si="3"/>
        <v>3</v>
      </c>
      <c r="S9" s="89" t="str">
        <f t="shared" si="4"/>
        <v>Homeless: Persons in supported accommodation for the homeless</v>
      </c>
      <c r="T9" s="89">
        <f t="shared" si="5"/>
        <v>355</v>
      </c>
      <c r="U9" s="90"/>
      <c r="V9" s="92">
        <v>4</v>
      </c>
      <c r="W9" s="89" t="s">
        <v>42</v>
      </c>
      <c r="X9" s="93">
        <f t="shared" si="2"/>
        <v>0</v>
      </c>
      <c r="Y9" s="89">
        <f t="shared" si="6"/>
        <v>4.0000000000000003E-5</v>
      </c>
      <c r="Z9" s="93">
        <f t="shared" si="7"/>
        <v>61</v>
      </c>
      <c r="AA9" s="89" t="str">
        <f t="shared" si="8"/>
        <v>Dandenong</v>
      </c>
      <c r="AB9" s="93">
        <f t="shared" si="9"/>
        <v>368</v>
      </c>
      <c r="AC9" s="90"/>
      <c r="AF9" s="89" t="s">
        <v>604</v>
      </c>
      <c r="AG9" s="90"/>
      <c r="AH9" s="90"/>
    </row>
    <row r="10" spans="1:35" x14ac:dyDescent="0.45">
      <c r="A10" s="83">
        <v>5</v>
      </c>
      <c r="B10" s="77" t="s">
        <v>3</v>
      </c>
      <c r="C10" s="78">
        <v>6</v>
      </c>
      <c r="D10" s="78">
        <v>90</v>
      </c>
      <c r="E10" s="78">
        <v>40</v>
      </c>
      <c r="F10" s="78">
        <v>21</v>
      </c>
      <c r="G10" s="79">
        <v>0</v>
      </c>
      <c r="H10" s="78">
        <v>11</v>
      </c>
      <c r="I10" s="78">
        <v>167</v>
      </c>
      <c r="J10" s="78"/>
      <c r="K10" s="78">
        <v>24</v>
      </c>
      <c r="L10" s="79">
        <v>0</v>
      </c>
      <c r="M10" s="79">
        <v>0</v>
      </c>
      <c r="N10" s="91">
        <v>5</v>
      </c>
      <c r="O10" s="85" t="s">
        <v>603</v>
      </c>
      <c r="P10" s="86">
        <f t="shared" si="0"/>
        <v>0</v>
      </c>
      <c r="Q10" s="88">
        <f t="shared" si="1"/>
        <v>5.0000000000000002E-5</v>
      </c>
      <c r="R10" s="88">
        <f t="shared" si="3"/>
        <v>7</v>
      </c>
      <c r="S10" s="89" t="str">
        <f t="shared" si="4"/>
        <v>Homeless: Persons staying temporarily with other households</v>
      </c>
      <c r="T10" s="89">
        <f t="shared" si="5"/>
        <v>65</v>
      </c>
      <c r="U10" s="90"/>
      <c r="V10" s="92">
        <v>5</v>
      </c>
      <c r="W10" s="89" t="s">
        <v>3</v>
      </c>
      <c r="X10" s="93">
        <f t="shared" si="2"/>
        <v>21</v>
      </c>
      <c r="Y10" s="89">
        <f t="shared" si="6"/>
        <v>21.000050000000002</v>
      </c>
      <c r="Z10" s="93">
        <f t="shared" si="7"/>
        <v>30</v>
      </c>
      <c r="AA10" s="89" t="str">
        <f t="shared" si="8"/>
        <v>Boroondara</v>
      </c>
      <c r="AB10" s="93">
        <f t="shared" si="9"/>
        <v>250</v>
      </c>
      <c r="AC10" s="90"/>
      <c r="AF10" s="89" t="s">
        <v>558</v>
      </c>
      <c r="AG10" s="90"/>
      <c r="AH10" s="90"/>
    </row>
    <row r="11" spans="1:35" x14ac:dyDescent="0.45">
      <c r="A11" s="83">
        <v>6</v>
      </c>
      <c r="B11" s="77" t="s">
        <v>129</v>
      </c>
      <c r="C11" s="78">
        <v>10</v>
      </c>
      <c r="D11" s="78">
        <v>131</v>
      </c>
      <c r="E11" s="78">
        <v>53</v>
      </c>
      <c r="F11" s="78">
        <v>38</v>
      </c>
      <c r="G11" s="78">
        <v>3</v>
      </c>
      <c r="H11" s="78">
        <v>43</v>
      </c>
      <c r="I11" s="78">
        <v>271</v>
      </c>
      <c r="J11" s="78"/>
      <c r="K11" s="78">
        <v>119</v>
      </c>
      <c r="L11" s="78">
        <v>5</v>
      </c>
      <c r="M11" s="78">
        <v>42</v>
      </c>
      <c r="N11" s="91">
        <v>6</v>
      </c>
      <c r="O11" s="85" t="s">
        <v>604</v>
      </c>
      <c r="P11" s="86">
        <f t="shared" si="0"/>
        <v>1284</v>
      </c>
      <c r="Q11" s="88">
        <f t="shared" si="1"/>
        <v>1284.0000600000001</v>
      </c>
      <c r="R11" s="88">
        <f>RANK(Q11,Q$6:Q$12)</f>
        <v>2</v>
      </c>
      <c r="S11" s="89" t="str">
        <f t="shared" si="4"/>
        <v>Homeless: Persons living in improvised dwellings, tents, or sleeping out</v>
      </c>
      <c r="T11" s="89">
        <f t="shared" si="5"/>
        <v>24</v>
      </c>
      <c r="U11" s="90"/>
      <c r="V11" s="92">
        <v>6</v>
      </c>
      <c r="W11" s="89" t="s">
        <v>129</v>
      </c>
      <c r="X11" s="93">
        <f t="shared" si="2"/>
        <v>38</v>
      </c>
      <c r="Y11" s="89">
        <f t="shared" si="6"/>
        <v>38.000059999999998</v>
      </c>
      <c r="Z11" s="93">
        <f t="shared" si="7"/>
        <v>23</v>
      </c>
      <c r="AA11" s="89" t="str">
        <f t="shared" si="8"/>
        <v>Monash</v>
      </c>
      <c r="AB11" s="93">
        <f t="shared" si="9"/>
        <v>232</v>
      </c>
      <c r="AC11" s="90"/>
      <c r="AF11" s="89"/>
      <c r="AG11" s="90"/>
      <c r="AH11" s="90"/>
    </row>
    <row r="12" spans="1:35" x14ac:dyDescent="0.45">
      <c r="A12" s="83">
        <v>7</v>
      </c>
      <c r="B12" s="77" t="s">
        <v>4</v>
      </c>
      <c r="C12" s="78">
        <v>4</v>
      </c>
      <c r="D12" s="78">
        <v>56</v>
      </c>
      <c r="E12" s="78">
        <v>35</v>
      </c>
      <c r="F12" s="78">
        <v>250</v>
      </c>
      <c r="G12" s="79">
        <v>0</v>
      </c>
      <c r="H12" s="78">
        <v>87</v>
      </c>
      <c r="I12" s="78">
        <v>426</v>
      </c>
      <c r="J12" s="78"/>
      <c r="K12" s="78">
        <v>251</v>
      </c>
      <c r="L12" s="78">
        <v>4</v>
      </c>
      <c r="M12" s="79">
        <v>0</v>
      </c>
      <c r="N12" s="91">
        <v>7</v>
      </c>
      <c r="O12" s="85" t="s">
        <v>558</v>
      </c>
      <c r="P12" s="86">
        <f t="shared" si="0"/>
        <v>2103</v>
      </c>
      <c r="Q12" s="88">
        <f t="shared" si="1"/>
        <v>2103.0000700000001</v>
      </c>
      <c r="R12" s="88">
        <f t="shared" si="3"/>
        <v>1</v>
      </c>
      <c r="S12" s="89" t="str">
        <f t="shared" si="4"/>
        <v>Homeless: Persons in other temporary lodgings</v>
      </c>
      <c r="T12" s="89">
        <f t="shared" si="5"/>
        <v>0</v>
      </c>
      <c r="U12" s="90"/>
      <c r="V12" s="92">
        <v>7</v>
      </c>
      <c r="W12" s="89" t="s">
        <v>4</v>
      </c>
      <c r="X12" s="93">
        <f t="shared" si="2"/>
        <v>250</v>
      </c>
      <c r="Y12" s="89">
        <f t="shared" si="6"/>
        <v>250.00006999999999</v>
      </c>
      <c r="Z12" s="93">
        <f t="shared" si="7"/>
        <v>5</v>
      </c>
      <c r="AA12" s="89" t="str">
        <f t="shared" si="8"/>
        <v>Whitehorse</v>
      </c>
      <c r="AB12" s="93">
        <f t="shared" si="9"/>
        <v>231</v>
      </c>
      <c r="AC12" s="90"/>
      <c r="AF12" s="89" t="s">
        <v>605</v>
      </c>
      <c r="AG12" s="90"/>
      <c r="AH12" s="90"/>
    </row>
    <row r="13" spans="1:35" x14ac:dyDescent="0.45">
      <c r="A13" s="83">
        <v>8</v>
      </c>
      <c r="B13" s="77" t="s">
        <v>5</v>
      </c>
      <c r="C13" s="79">
        <v>0</v>
      </c>
      <c r="D13" s="78">
        <v>313</v>
      </c>
      <c r="E13" s="78">
        <v>95</v>
      </c>
      <c r="F13" s="78">
        <v>52</v>
      </c>
      <c r="G13" s="79">
        <v>0</v>
      </c>
      <c r="H13" s="78">
        <v>1000</v>
      </c>
      <c r="I13" s="78">
        <v>1457</v>
      </c>
      <c r="J13" s="78"/>
      <c r="K13" s="78">
        <v>1948</v>
      </c>
      <c r="L13" s="79">
        <v>0</v>
      </c>
      <c r="M13" s="78">
        <v>14</v>
      </c>
      <c r="N13" s="91"/>
      <c r="O13" s="80"/>
      <c r="P13" s="66"/>
      <c r="Q13" s="88"/>
      <c r="R13" s="88"/>
      <c r="S13" s="89"/>
      <c r="T13" s="90"/>
      <c r="U13" s="90"/>
      <c r="V13" s="92">
        <v>8</v>
      </c>
      <c r="W13" s="89" t="s">
        <v>5</v>
      </c>
      <c r="X13" s="93">
        <f t="shared" si="2"/>
        <v>52</v>
      </c>
      <c r="Y13" s="89">
        <f t="shared" si="6"/>
        <v>52.000079999999997</v>
      </c>
      <c r="Z13" s="93">
        <f t="shared" si="7"/>
        <v>20</v>
      </c>
      <c r="AA13" s="89" t="str">
        <f t="shared" si="8"/>
        <v>Stonnington</v>
      </c>
      <c r="AB13" s="93">
        <f t="shared" si="9"/>
        <v>182</v>
      </c>
      <c r="AC13" s="90"/>
      <c r="AF13" s="89" t="s">
        <v>606</v>
      </c>
      <c r="AG13" s="90"/>
      <c r="AH13" s="90"/>
    </row>
    <row r="14" spans="1:35" x14ac:dyDescent="0.45">
      <c r="A14" s="83">
        <v>9</v>
      </c>
      <c r="B14" s="77" t="s">
        <v>586</v>
      </c>
      <c r="C14" s="78">
        <v>5</v>
      </c>
      <c r="D14" s="78">
        <v>88</v>
      </c>
      <c r="E14" s="78">
        <v>40</v>
      </c>
      <c r="F14" s="78">
        <v>113</v>
      </c>
      <c r="G14" s="79">
        <v>0</v>
      </c>
      <c r="H14" s="78">
        <v>97</v>
      </c>
      <c r="I14" s="78">
        <v>342</v>
      </c>
      <c r="J14" s="78"/>
      <c r="K14" s="78">
        <v>307</v>
      </c>
      <c r="L14" s="79">
        <v>0</v>
      </c>
      <c r="M14" s="79">
        <v>0</v>
      </c>
      <c r="N14" s="91">
        <v>9</v>
      </c>
      <c r="O14" s="85" t="s">
        <v>605</v>
      </c>
      <c r="P14" s="87">
        <f>VLOOKUP($P$4,$A$6:$M$66,2+$N14)</f>
        <v>2805</v>
      </c>
      <c r="Q14" s="66"/>
      <c r="R14" s="66"/>
      <c r="S14" s="80"/>
      <c r="U14" s="90"/>
      <c r="V14" s="92">
        <v>9</v>
      </c>
      <c r="W14" s="89" t="s">
        <v>586</v>
      </c>
      <c r="X14" s="93">
        <f t="shared" si="2"/>
        <v>113</v>
      </c>
      <c r="Y14" s="89">
        <f t="shared" si="6"/>
        <v>113.00009</v>
      </c>
      <c r="Z14" s="93">
        <f t="shared" si="7"/>
        <v>13</v>
      </c>
      <c r="AA14" s="89" t="str">
        <f t="shared" si="8"/>
        <v>Maribyrnong</v>
      </c>
      <c r="AB14" s="93">
        <f t="shared" si="9"/>
        <v>143</v>
      </c>
      <c r="AC14" s="90"/>
      <c r="AF14" s="89" t="s">
        <v>607</v>
      </c>
      <c r="AG14" s="90"/>
      <c r="AH14" s="90"/>
    </row>
    <row r="15" spans="1:35" x14ac:dyDescent="0.45">
      <c r="A15" s="83">
        <v>10</v>
      </c>
      <c r="B15" s="77" t="s">
        <v>44</v>
      </c>
      <c r="C15" s="78">
        <v>3</v>
      </c>
      <c r="D15" s="78">
        <v>24</v>
      </c>
      <c r="E15" s="78">
        <v>27</v>
      </c>
      <c r="F15" s="78">
        <v>22</v>
      </c>
      <c r="G15" s="79">
        <v>0</v>
      </c>
      <c r="H15" s="78">
        <v>36</v>
      </c>
      <c r="I15" s="78">
        <v>121</v>
      </c>
      <c r="J15" s="78"/>
      <c r="K15" s="78">
        <v>44</v>
      </c>
      <c r="L15" s="78">
        <v>3</v>
      </c>
      <c r="M15" s="78">
        <v>37</v>
      </c>
      <c r="N15" s="91">
        <v>10</v>
      </c>
      <c r="O15" s="85" t="s">
        <v>606</v>
      </c>
      <c r="P15" s="87">
        <f>VLOOKUP($P$4,$A$6:$M$66,2+$N15)</f>
        <v>14</v>
      </c>
      <c r="Q15" s="66"/>
      <c r="R15" s="66"/>
      <c r="S15" s="80"/>
      <c r="U15" s="90"/>
      <c r="V15" s="92">
        <v>10</v>
      </c>
      <c r="W15" s="89" t="s">
        <v>44</v>
      </c>
      <c r="X15" s="93">
        <f t="shared" si="2"/>
        <v>22</v>
      </c>
      <c r="Y15" s="89">
        <f t="shared" si="6"/>
        <v>22.0001</v>
      </c>
      <c r="Z15" s="93">
        <f t="shared" si="7"/>
        <v>29</v>
      </c>
      <c r="AA15" s="89" t="str">
        <f t="shared" si="8"/>
        <v>Frankston</v>
      </c>
      <c r="AB15" s="93">
        <f t="shared" si="9"/>
        <v>143</v>
      </c>
      <c r="AC15" s="90"/>
      <c r="AF15" s="90"/>
      <c r="AG15" s="90"/>
      <c r="AH15" s="90"/>
      <c r="AI15" t="s">
        <v>610</v>
      </c>
    </row>
    <row r="16" spans="1:35" x14ac:dyDescent="0.45">
      <c r="A16" s="83">
        <v>11</v>
      </c>
      <c r="B16" s="77" t="s">
        <v>45</v>
      </c>
      <c r="C16" s="78">
        <v>4</v>
      </c>
      <c r="D16" s="78">
        <v>39</v>
      </c>
      <c r="E16" s="78">
        <v>52</v>
      </c>
      <c r="F16" s="79">
        <v>0</v>
      </c>
      <c r="G16" s="79">
        <v>0</v>
      </c>
      <c r="H16" s="78">
        <v>126</v>
      </c>
      <c r="I16" s="78">
        <v>220</v>
      </c>
      <c r="J16" s="78"/>
      <c r="K16" s="78">
        <v>157</v>
      </c>
      <c r="L16" s="78">
        <v>8</v>
      </c>
      <c r="M16" s="78">
        <v>42</v>
      </c>
      <c r="N16" s="91">
        <v>11</v>
      </c>
      <c r="O16" s="85" t="s">
        <v>607</v>
      </c>
      <c r="P16" s="87">
        <f>VLOOKUP($P$4,$A$6:$M$66,2+$N16)</f>
        <v>136</v>
      </c>
      <c r="Q16" s="66"/>
      <c r="R16" s="66"/>
      <c r="S16" s="80"/>
      <c r="U16" s="90"/>
      <c r="V16" s="92">
        <v>11</v>
      </c>
      <c r="W16" s="89" t="s">
        <v>45</v>
      </c>
      <c r="X16" s="93">
        <f t="shared" si="2"/>
        <v>0</v>
      </c>
      <c r="Y16" s="89">
        <f t="shared" si="6"/>
        <v>1.1E-4</v>
      </c>
      <c r="Z16" s="93">
        <f t="shared" si="7"/>
        <v>60</v>
      </c>
      <c r="AA16" s="89" t="str">
        <f t="shared" si="8"/>
        <v>Darebin</v>
      </c>
      <c r="AB16" s="93">
        <f t="shared" si="9"/>
        <v>125</v>
      </c>
      <c r="AC16" s="90"/>
    </row>
    <row r="17" spans="1:29" x14ac:dyDescent="0.45">
      <c r="A17" s="83">
        <v>12</v>
      </c>
      <c r="B17" s="77" t="s">
        <v>6</v>
      </c>
      <c r="C17" s="81">
        <v>14</v>
      </c>
      <c r="D17" s="81">
        <v>172</v>
      </c>
      <c r="E17" s="81">
        <v>95</v>
      </c>
      <c r="F17" s="81">
        <v>53</v>
      </c>
      <c r="G17" s="81">
        <v>0</v>
      </c>
      <c r="H17" s="81">
        <v>945</v>
      </c>
      <c r="I17" s="81">
        <v>1285</v>
      </c>
      <c r="J17" s="78"/>
      <c r="K17" s="81">
        <v>1403</v>
      </c>
      <c r="L17" s="81">
        <v>7</v>
      </c>
      <c r="M17" s="81">
        <v>82</v>
      </c>
      <c r="U17" s="90"/>
      <c r="V17" s="92">
        <v>12</v>
      </c>
      <c r="W17" s="89" t="s">
        <v>6</v>
      </c>
      <c r="X17" s="93">
        <f t="shared" si="2"/>
        <v>53</v>
      </c>
      <c r="Y17" s="89">
        <f t="shared" si="6"/>
        <v>53.000120000000003</v>
      </c>
      <c r="Z17" s="93">
        <f>RANK(Y17,Y$6:Y$66)</f>
        <v>19</v>
      </c>
      <c r="AA17" s="89" t="str">
        <f t="shared" si="8"/>
        <v>Geelong</v>
      </c>
      <c r="AB17" s="93">
        <f t="shared" si="9"/>
        <v>113</v>
      </c>
      <c r="AC17" s="90"/>
    </row>
    <row r="18" spans="1:29" x14ac:dyDescent="0.45">
      <c r="A18" s="83">
        <v>13</v>
      </c>
      <c r="B18" s="77" t="s">
        <v>598</v>
      </c>
      <c r="C18" s="78">
        <v>5</v>
      </c>
      <c r="D18" s="78">
        <v>55</v>
      </c>
      <c r="E18" s="78">
        <v>24</v>
      </c>
      <c r="F18" s="78">
        <v>4</v>
      </c>
      <c r="G18" s="79">
        <v>0</v>
      </c>
      <c r="H18" s="78">
        <v>14</v>
      </c>
      <c r="I18" s="78">
        <v>106</v>
      </c>
      <c r="J18" s="78"/>
      <c r="K18" s="78">
        <v>30</v>
      </c>
      <c r="L18" s="78">
        <v>12</v>
      </c>
      <c r="M18" s="78">
        <v>25</v>
      </c>
      <c r="U18" s="90"/>
      <c r="V18" s="92">
        <v>13</v>
      </c>
      <c r="W18" s="89" t="s">
        <v>598</v>
      </c>
      <c r="X18" s="93">
        <f t="shared" si="2"/>
        <v>4</v>
      </c>
      <c r="Y18" s="89">
        <f t="shared" si="6"/>
        <v>4.0001300000000004</v>
      </c>
      <c r="Z18" s="93">
        <f t="shared" si="7"/>
        <v>45</v>
      </c>
      <c r="AA18" s="89" t="str">
        <f t="shared" si="8"/>
        <v>Brunswick - Coburg</v>
      </c>
      <c r="AB18" s="93">
        <f t="shared" si="9"/>
        <v>113</v>
      </c>
      <c r="AC18" s="90"/>
    </row>
    <row r="19" spans="1:29" x14ac:dyDescent="0.45">
      <c r="A19" s="83">
        <v>14</v>
      </c>
      <c r="B19" s="77" t="s">
        <v>574</v>
      </c>
      <c r="C19" s="78">
        <v>9</v>
      </c>
      <c r="D19" s="78">
        <v>17</v>
      </c>
      <c r="E19" s="78">
        <v>13</v>
      </c>
      <c r="F19" s="78">
        <v>3</v>
      </c>
      <c r="G19" s="79">
        <v>0</v>
      </c>
      <c r="H19" s="78">
        <v>3</v>
      </c>
      <c r="I19" s="78">
        <v>45</v>
      </c>
      <c r="J19" s="78"/>
      <c r="K19" s="78">
        <v>30</v>
      </c>
      <c r="L19" s="78">
        <v>11</v>
      </c>
      <c r="M19" s="78">
        <v>16</v>
      </c>
      <c r="U19" s="90"/>
      <c r="V19" s="92">
        <v>14</v>
      </c>
      <c r="W19" s="89" t="s">
        <v>574</v>
      </c>
      <c r="X19" s="93">
        <f t="shared" si="2"/>
        <v>3</v>
      </c>
      <c r="Y19" s="89">
        <f t="shared" si="6"/>
        <v>3.00014</v>
      </c>
      <c r="Z19" s="93">
        <f t="shared" si="7"/>
        <v>48</v>
      </c>
      <c r="AA19" s="89" t="str">
        <f t="shared" si="8"/>
        <v>Ballarat</v>
      </c>
      <c r="AB19" s="93">
        <f t="shared" si="9"/>
        <v>104</v>
      </c>
      <c r="AC19" s="90"/>
    </row>
    <row r="20" spans="1:29" x14ac:dyDescent="0.45">
      <c r="A20" s="83">
        <v>15</v>
      </c>
      <c r="B20" s="77" t="s">
        <v>199</v>
      </c>
      <c r="C20" s="78">
        <v>24</v>
      </c>
      <c r="D20" s="78">
        <v>355</v>
      </c>
      <c r="E20" s="78">
        <v>65</v>
      </c>
      <c r="F20" s="78">
        <v>368</v>
      </c>
      <c r="G20" s="79">
        <v>0</v>
      </c>
      <c r="H20" s="78">
        <v>1284</v>
      </c>
      <c r="I20" s="78">
        <v>2103</v>
      </c>
      <c r="J20" s="78"/>
      <c r="K20" s="78">
        <v>2805</v>
      </c>
      <c r="L20" s="78">
        <v>14</v>
      </c>
      <c r="M20" s="78">
        <v>136</v>
      </c>
      <c r="U20" s="90"/>
      <c r="V20" s="92">
        <v>15</v>
      </c>
      <c r="W20" s="89" t="s">
        <v>199</v>
      </c>
      <c r="X20" s="93">
        <f t="shared" si="2"/>
        <v>368</v>
      </c>
      <c r="Y20" s="89">
        <f t="shared" si="6"/>
        <v>368.00015000000002</v>
      </c>
      <c r="Z20" s="93">
        <f t="shared" si="7"/>
        <v>4</v>
      </c>
      <c r="AA20" s="89" t="str">
        <f t="shared" si="8"/>
        <v>Essendon</v>
      </c>
      <c r="AB20" s="93">
        <f t="shared" si="9"/>
        <v>71</v>
      </c>
      <c r="AC20" s="90"/>
    </row>
    <row r="21" spans="1:29" x14ac:dyDescent="0.45">
      <c r="A21" s="83">
        <v>16</v>
      </c>
      <c r="B21" s="77" t="s">
        <v>7</v>
      </c>
      <c r="C21" s="81">
        <v>6</v>
      </c>
      <c r="D21" s="81">
        <v>436</v>
      </c>
      <c r="E21" s="81">
        <v>95</v>
      </c>
      <c r="F21" s="81">
        <v>125</v>
      </c>
      <c r="G21" s="81">
        <v>9</v>
      </c>
      <c r="H21" s="81">
        <v>295</v>
      </c>
      <c r="I21" s="81">
        <v>970</v>
      </c>
      <c r="J21" s="78"/>
      <c r="K21" s="81">
        <v>560</v>
      </c>
      <c r="L21" s="81">
        <v>0</v>
      </c>
      <c r="M21" s="81">
        <v>0</v>
      </c>
      <c r="U21" s="90"/>
      <c r="V21" s="92">
        <v>16</v>
      </c>
      <c r="W21" s="89" t="s">
        <v>7</v>
      </c>
      <c r="X21" s="93">
        <f t="shared" si="2"/>
        <v>125</v>
      </c>
      <c r="Y21" s="89">
        <f t="shared" si="6"/>
        <v>125.00015999999999</v>
      </c>
      <c r="Z21" s="93">
        <f t="shared" si="7"/>
        <v>11</v>
      </c>
      <c r="AA21" s="89" t="str">
        <f>IF(ISNA(VLOOKUP(MATCH(V21,Z$6:Z$66,0),$V$6:$X$66,2)),"",VLOOKUP(MATCH(V21,Z$6:Z$66,0),$V$6:$X$66,2))</f>
        <v>Kingston</v>
      </c>
      <c r="AB21" s="93">
        <f t="shared" si="9"/>
        <v>61</v>
      </c>
      <c r="AC21" s="90"/>
    </row>
    <row r="22" spans="1:29" x14ac:dyDescent="0.45">
      <c r="A22" s="83">
        <v>17</v>
      </c>
      <c r="B22" s="77" t="s">
        <v>587</v>
      </c>
      <c r="C22" s="78">
        <v>3</v>
      </c>
      <c r="D22" s="78">
        <v>137</v>
      </c>
      <c r="E22" s="78">
        <v>42</v>
      </c>
      <c r="F22" s="78">
        <v>71</v>
      </c>
      <c r="G22" s="78">
        <v>3</v>
      </c>
      <c r="H22" s="78">
        <v>96</v>
      </c>
      <c r="I22" s="78">
        <v>351</v>
      </c>
      <c r="J22" s="78"/>
      <c r="K22" s="78">
        <v>182</v>
      </c>
      <c r="L22" s="79">
        <v>0</v>
      </c>
      <c r="M22" s="79">
        <v>0</v>
      </c>
      <c r="U22" s="90"/>
      <c r="V22" s="92">
        <v>17</v>
      </c>
      <c r="W22" s="89" t="s">
        <v>587</v>
      </c>
      <c r="X22" s="93">
        <f t="shared" si="2"/>
        <v>71</v>
      </c>
      <c r="Y22" s="89">
        <f t="shared" si="6"/>
        <v>71.000169999999997</v>
      </c>
      <c r="Z22" s="93">
        <f t="shared" si="7"/>
        <v>15</v>
      </c>
      <c r="AA22" s="89" t="str">
        <f t="shared" si="8"/>
        <v>Glen Eira</v>
      </c>
      <c r="AB22" s="93">
        <f t="shared" si="9"/>
        <v>56</v>
      </c>
      <c r="AC22" s="90"/>
    </row>
    <row r="23" spans="1:29" x14ac:dyDescent="0.45">
      <c r="A23" s="83">
        <v>18</v>
      </c>
      <c r="B23" s="77" t="s">
        <v>8</v>
      </c>
      <c r="C23" s="78">
        <v>75</v>
      </c>
      <c r="D23" s="78">
        <v>179</v>
      </c>
      <c r="E23" s="78">
        <v>89</v>
      </c>
      <c r="F23" s="78">
        <v>143</v>
      </c>
      <c r="G23" s="79">
        <v>0</v>
      </c>
      <c r="H23" s="78">
        <v>59</v>
      </c>
      <c r="I23" s="78">
        <v>546</v>
      </c>
      <c r="J23" s="78"/>
      <c r="K23" s="78">
        <v>179</v>
      </c>
      <c r="L23" s="78">
        <v>4</v>
      </c>
      <c r="M23" s="78">
        <v>181</v>
      </c>
      <c r="U23" s="90"/>
      <c r="V23" s="92">
        <v>18</v>
      </c>
      <c r="W23" s="89" t="s">
        <v>8</v>
      </c>
      <c r="X23" s="93">
        <f t="shared" si="2"/>
        <v>143</v>
      </c>
      <c r="Y23" s="89">
        <f t="shared" si="6"/>
        <v>143.00018</v>
      </c>
      <c r="Z23" s="93">
        <f t="shared" si="7"/>
        <v>10</v>
      </c>
      <c r="AA23" s="89" t="str">
        <f t="shared" si="8"/>
        <v>Gippsland - East</v>
      </c>
      <c r="AB23" s="93">
        <f t="shared" si="9"/>
        <v>53</v>
      </c>
      <c r="AC23" s="90"/>
    </row>
    <row r="24" spans="1:29" x14ac:dyDescent="0.45">
      <c r="A24" s="83">
        <v>19</v>
      </c>
      <c r="B24" s="77" t="s">
        <v>236</v>
      </c>
      <c r="C24" s="78">
        <v>67</v>
      </c>
      <c r="D24" s="78">
        <v>252</v>
      </c>
      <c r="E24" s="78">
        <v>121</v>
      </c>
      <c r="F24" s="78">
        <v>113</v>
      </c>
      <c r="G24" s="79">
        <v>0</v>
      </c>
      <c r="H24" s="78">
        <v>157</v>
      </c>
      <c r="I24" s="78">
        <v>712</v>
      </c>
      <c r="J24" s="78"/>
      <c r="K24" s="78">
        <v>315</v>
      </c>
      <c r="L24" s="78">
        <v>6</v>
      </c>
      <c r="M24" s="78">
        <v>110</v>
      </c>
      <c r="U24" s="90"/>
      <c r="V24" s="92">
        <v>19</v>
      </c>
      <c r="W24" s="89" t="s">
        <v>236</v>
      </c>
      <c r="X24" s="93">
        <f t="shared" si="2"/>
        <v>113</v>
      </c>
      <c r="Y24" s="89">
        <f t="shared" si="6"/>
        <v>113.00019</v>
      </c>
      <c r="Z24" s="93">
        <f t="shared" si="7"/>
        <v>12</v>
      </c>
      <c r="AA24" s="89" t="str">
        <f t="shared" si="8"/>
        <v>Casey</v>
      </c>
      <c r="AB24" s="93">
        <f t="shared" si="9"/>
        <v>53</v>
      </c>
      <c r="AC24" s="90"/>
    </row>
    <row r="25" spans="1:29" x14ac:dyDescent="0.45">
      <c r="A25" s="83">
        <v>20</v>
      </c>
      <c r="B25" s="77" t="s">
        <v>583</v>
      </c>
      <c r="C25" s="78">
        <v>17</v>
      </c>
      <c r="D25" s="78">
        <v>72</v>
      </c>
      <c r="E25" s="78">
        <v>34</v>
      </c>
      <c r="F25" s="78">
        <v>53</v>
      </c>
      <c r="G25" s="78">
        <v>4</v>
      </c>
      <c r="H25" s="78">
        <v>34</v>
      </c>
      <c r="I25" s="78">
        <v>212</v>
      </c>
      <c r="J25" s="78"/>
      <c r="K25" s="78">
        <v>55</v>
      </c>
      <c r="L25" s="78">
        <v>26</v>
      </c>
      <c r="M25" s="78">
        <v>54</v>
      </c>
      <c r="U25" s="90"/>
      <c r="V25" s="92">
        <v>20</v>
      </c>
      <c r="W25" s="89" t="s">
        <v>583</v>
      </c>
      <c r="X25" s="93">
        <f t="shared" si="2"/>
        <v>53</v>
      </c>
      <c r="Y25" s="89">
        <f t="shared" si="6"/>
        <v>53.0002</v>
      </c>
      <c r="Z25" s="93">
        <f t="shared" si="7"/>
        <v>18</v>
      </c>
      <c r="AA25" s="89" t="str">
        <f t="shared" si="8"/>
        <v>Brimbank</v>
      </c>
      <c r="AB25" s="93">
        <f t="shared" si="9"/>
        <v>52</v>
      </c>
      <c r="AC25" s="90"/>
    </row>
    <row r="26" spans="1:29" x14ac:dyDescent="0.45">
      <c r="A26" s="83">
        <v>21</v>
      </c>
      <c r="B26" s="77" t="s">
        <v>584</v>
      </c>
      <c r="C26" s="78">
        <v>4</v>
      </c>
      <c r="D26" s="78">
        <v>34</v>
      </c>
      <c r="E26" s="78">
        <v>43</v>
      </c>
      <c r="F26" s="79">
        <v>0</v>
      </c>
      <c r="G26" s="78">
        <v>4</v>
      </c>
      <c r="H26" s="78">
        <v>17</v>
      </c>
      <c r="I26" s="78">
        <v>95</v>
      </c>
      <c r="J26" s="78"/>
      <c r="K26" s="78">
        <v>61</v>
      </c>
      <c r="L26" s="78">
        <v>9</v>
      </c>
      <c r="M26" s="78">
        <v>48</v>
      </c>
      <c r="U26" s="90"/>
      <c r="V26" s="92">
        <v>21</v>
      </c>
      <c r="W26" s="89" t="s">
        <v>584</v>
      </c>
      <c r="X26" s="93">
        <f t="shared" si="2"/>
        <v>0</v>
      </c>
      <c r="Y26" s="89">
        <f t="shared" si="6"/>
        <v>2.1000000000000001E-4</v>
      </c>
      <c r="Z26" s="93">
        <f t="shared" si="7"/>
        <v>59</v>
      </c>
      <c r="AA26" s="89" t="str">
        <f t="shared" si="8"/>
        <v>Yarra Ranges</v>
      </c>
      <c r="AB26" s="93">
        <f t="shared" si="9"/>
        <v>51</v>
      </c>
      <c r="AC26" s="90"/>
    </row>
    <row r="27" spans="1:29" x14ac:dyDescent="0.45">
      <c r="A27" s="83">
        <v>22</v>
      </c>
      <c r="B27" s="77" t="s">
        <v>9</v>
      </c>
      <c r="C27" s="79">
        <v>0</v>
      </c>
      <c r="D27" s="78">
        <v>260</v>
      </c>
      <c r="E27" s="78">
        <v>31</v>
      </c>
      <c r="F27" s="78">
        <v>56</v>
      </c>
      <c r="G27" s="79">
        <v>0</v>
      </c>
      <c r="H27" s="78">
        <v>237</v>
      </c>
      <c r="I27" s="78">
        <v>583</v>
      </c>
      <c r="J27" s="78"/>
      <c r="K27" s="78">
        <v>308</v>
      </c>
      <c r="L27" s="79">
        <v>0</v>
      </c>
      <c r="M27" s="79">
        <v>0</v>
      </c>
      <c r="U27" s="90"/>
      <c r="V27" s="92">
        <v>22</v>
      </c>
      <c r="W27" s="89" t="s">
        <v>9</v>
      </c>
      <c r="X27" s="93">
        <f t="shared" si="2"/>
        <v>56</v>
      </c>
      <c r="Y27" s="89">
        <f t="shared" si="6"/>
        <v>56.000219999999999</v>
      </c>
      <c r="Z27" s="93">
        <f t="shared" si="7"/>
        <v>17</v>
      </c>
      <c r="AA27" s="89" t="str">
        <f t="shared" si="8"/>
        <v>Knox</v>
      </c>
      <c r="AB27" s="93">
        <f t="shared" si="9"/>
        <v>39</v>
      </c>
      <c r="AC27" s="90"/>
    </row>
    <row r="28" spans="1:29" x14ac:dyDescent="0.45">
      <c r="A28" s="83">
        <v>23</v>
      </c>
      <c r="B28" s="77" t="s">
        <v>597</v>
      </c>
      <c r="C28" s="78">
        <v>7</v>
      </c>
      <c r="D28" s="78">
        <v>31</v>
      </c>
      <c r="E28" s="78">
        <v>18</v>
      </c>
      <c r="F28" s="78">
        <v>4</v>
      </c>
      <c r="G28" s="79">
        <v>0</v>
      </c>
      <c r="H28" s="79">
        <v>0</v>
      </c>
      <c r="I28" s="78">
        <v>55</v>
      </c>
      <c r="J28" s="78"/>
      <c r="K28" s="78">
        <v>10</v>
      </c>
      <c r="L28" s="78">
        <v>9</v>
      </c>
      <c r="M28" s="78">
        <v>15</v>
      </c>
      <c r="U28" s="90"/>
      <c r="V28" s="92">
        <v>23</v>
      </c>
      <c r="W28" s="89" t="s">
        <v>597</v>
      </c>
      <c r="X28" s="93">
        <f t="shared" si="2"/>
        <v>4</v>
      </c>
      <c r="Y28" s="89">
        <f t="shared" si="6"/>
        <v>4.0002300000000002</v>
      </c>
      <c r="Z28" s="93">
        <f t="shared" si="7"/>
        <v>44</v>
      </c>
      <c r="AA28" s="89" t="str">
        <f t="shared" si="8"/>
        <v>Bendigo</v>
      </c>
      <c r="AB28" s="93">
        <f t="shared" si="9"/>
        <v>38</v>
      </c>
      <c r="AC28" s="90"/>
    </row>
    <row r="29" spans="1:29" x14ac:dyDescent="0.45">
      <c r="A29" s="83">
        <v>24</v>
      </c>
      <c r="B29" s="77" t="s">
        <v>594</v>
      </c>
      <c r="C29" s="78">
        <v>8</v>
      </c>
      <c r="D29" s="78">
        <v>60</v>
      </c>
      <c r="E29" s="78">
        <v>29</v>
      </c>
      <c r="F29" s="79">
        <v>0</v>
      </c>
      <c r="G29" s="78">
        <v>3</v>
      </c>
      <c r="H29" s="78">
        <v>47</v>
      </c>
      <c r="I29" s="78">
        <v>147</v>
      </c>
      <c r="J29" s="78"/>
      <c r="K29" s="78">
        <v>45</v>
      </c>
      <c r="L29" s="78">
        <v>17</v>
      </c>
      <c r="M29" s="78">
        <v>28</v>
      </c>
      <c r="U29" s="90"/>
      <c r="V29" s="92">
        <v>24</v>
      </c>
      <c r="W29" s="89" t="s">
        <v>594</v>
      </c>
      <c r="X29" s="93">
        <f t="shared" si="2"/>
        <v>0</v>
      </c>
      <c r="Y29" s="89">
        <f t="shared" si="6"/>
        <v>2.4000000000000003E-4</v>
      </c>
      <c r="Z29" s="93">
        <f t="shared" si="7"/>
        <v>58</v>
      </c>
      <c r="AA29" s="89" t="str">
        <f t="shared" si="8"/>
        <v>Maroondah</v>
      </c>
      <c r="AB29" s="93">
        <f t="shared" si="9"/>
        <v>35</v>
      </c>
      <c r="AC29" s="90"/>
    </row>
    <row r="30" spans="1:29" x14ac:dyDescent="0.45">
      <c r="A30" s="83">
        <v>25</v>
      </c>
      <c r="B30" s="77" t="s">
        <v>576</v>
      </c>
      <c r="C30" s="78">
        <v>4</v>
      </c>
      <c r="D30" s="78">
        <v>41</v>
      </c>
      <c r="E30" s="78">
        <v>39</v>
      </c>
      <c r="F30" s="79">
        <v>0</v>
      </c>
      <c r="G30" s="78">
        <v>4</v>
      </c>
      <c r="H30" s="78">
        <v>36</v>
      </c>
      <c r="I30" s="78">
        <v>121</v>
      </c>
      <c r="J30" s="78"/>
      <c r="K30" s="78">
        <v>70</v>
      </c>
      <c r="L30" s="78">
        <v>11</v>
      </c>
      <c r="M30" s="78">
        <v>13</v>
      </c>
      <c r="U30" s="90"/>
      <c r="V30" s="92">
        <v>25</v>
      </c>
      <c r="W30" s="89" t="s">
        <v>576</v>
      </c>
      <c r="X30" s="93">
        <f t="shared" si="2"/>
        <v>0</v>
      </c>
      <c r="Y30" s="89">
        <f t="shared" si="6"/>
        <v>2.5000000000000001E-4</v>
      </c>
      <c r="Z30" s="93">
        <f t="shared" si="7"/>
        <v>57</v>
      </c>
      <c r="AA30" s="89" t="str">
        <f t="shared" si="8"/>
        <v>Latrobe Valley</v>
      </c>
      <c r="AB30" s="93">
        <f t="shared" si="9"/>
        <v>34</v>
      </c>
      <c r="AC30" s="90"/>
    </row>
    <row r="31" spans="1:29" x14ac:dyDescent="0.45">
      <c r="A31" s="83">
        <v>26</v>
      </c>
      <c r="B31" s="77" t="s">
        <v>14</v>
      </c>
      <c r="C31" s="78">
        <v>3</v>
      </c>
      <c r="D31" s="78">
        <v>112</v>
      </c>
      <c r="E31" s="78">
        <v>40</v>
      </c>
      <c r="F31" s="78">
        <v>29</v>
      </c>
      <c r="G31" s="79">
        <v>0</v>
      </c>
      <c r="H31" s="78">
        <v>72</v>
      </c>
      <c r="I31" s="78">
        <v>253</v>
      </c>
      <c r="J31" s="78"/>
      <c r="K31" s="78">
        <v>256</v>
      </c>
      <c r="L31" s="78">
        <v>3</v>
      </c>
      <c r="M31" s="78">
        <v>19</v>
      </c>
      <c r="U31" s="90"/>
      <c r="V31" s="92">
        <v>26</v>
      </c>
      <c r="W31" s="89" t="s">
        <v>14</v>
      </c>
      <c r="X31" s="93">
        <f t="shared" si="2"/>
        <v>29</v>
      </c>
      <c r="Y31" s="89">
        <f t="shared" si="6"/>
        <v>29.000260000000001</v>
      </c>
      <c r="Z31" s="93">
        <f t="shared" si="7"/>
        <v>26</v>
      </c>
      <c r="AA31" s="89" t="str">
        <f t="shared" si="8"/>
        <v>Hobsons Bay</v>
      </c>
      <c r="AB31" s="93">
        <f t="shared" si="9"/>
        <v>29</v>
      </c>
      <c r="AC31" s="90"/>
    </row>
    <row r="32" spans="1:29" x14ac:dyDescent="0.45">
      <c r="A32" s="83">
        <v>27</v>
      </c>
      <c r="B32" s="77" t="s">
        <v>272</v>
      </c>
      <c r="C32" s="79">
        <v>0</v>
      </c>
      <c r="D32" s="78">
        <v>15</v>
      </c>
      <c r="E32" s="78">
        <v>24</v>
      </c>
      <c r="F32" s="79">
        <v>0</v>
      </c>
      <c r="G32" s="79">
        <v>0</v>
      </c>
      <c r="H32" s="78">
        <v>29</v>
      </c>
      <c r="I32" s="78">
        <v>69</v>
      </c>
      <c r="J32" s="78"/>
      <c r="K32" s="78">
        <v>85</v>
      </c>
      <c r="L32" s="79">
        <v>0</v>
      </c>
      <c r="M32" s="79">
        <v>0</v>
      </c>
      <c r="U32" s="90"/>
      <c r="V32" s="92">
        <v>27</v>
      </c>
      <c r="W32" s="89" t="s">
        <v>272</v>
      </c>
      <c r="X32" s="93">
        <f t="shared" si="2"/>
        <v>0</v>
      </c>
      <c r="Y32" s="89">
        <f t="shared" si="6"/>
        <v>2.7E-4</v>
      </c>
      <c r="Z32" s="93">
        <f t="shared" si="7"/>
        <v>56</v>
      </c>
      <c r="AA32" s="89" t="str">
        <f t="shared" si="8"/>
        <v>Manningham</v>
      </c>
      <c r="AB32" s="93">
        <f t="shared" si="9"/>
        <v>28</v>
      </c>
      <c r="AC32" s="90"/>
    </row>
    <row r="33" spans="1:29" x14ac:dyDescent="0.45">
      <c r="A33" s="83">
        <v>28</v>
      </c>
      <c r="B33" s="77" t="s">
        <v>16</v>
      </c>
      <c r="C33" s="78">
        <v>5</v>
      </c>
      <c r="D33" s="78">
        <v>142</v>
      </c>
      <c r="E33" s="78">
        <v>52</v>
      </c>
      <c r="F33" s="78">
        <v>61</v>
      </c>
      <c r="G33" s="78">
        <v>3</v>
      </c>
      <c r="H33" s="78">
        <v>12</v>
      </c>
      <c r="I33" s="78">
        <v>275</v>
      </c>
      <c r="J33" s="78"/>
      <c r="K33" s="78">
        <v>77</v>
      </c>
      <c r="L33" s="79">
        <v>0</v>
      </c>
      <c r="M33" s="78">
        <v>59</v>
      </c>
      <c r="U33" s="90"/>
      <c r="V33" s="92">
        <v>28</v>
      </c>
      <c r="W33" s="89" t="s">
        <v>16</v>
      </c>
      <c r="X33" s="93">
        <f t="shared" si="2"/>
        <v>61</v>
      </c>
      <c r="Y33" s="89">
        <f t="shared" si="6"/>
        <v>61.000279999999997</v>
      </c>
      <c r="Z33" s="93">
        <f t="shared" si="7"/>
        <v>16</v>
      </c>
      <c r="AA33" s="89" t="str">
        <f t="shared" si="8"/>
        <v>Moreland - North</v>
      </c>
      <c r="AB33" s="93">
        <f t="shared" si="9"/>
        <v>23</v>
      </c>
      <c r="AC33" s="90"/>
    </row>
    <row r="34" spans="1:29" x14ac:dyDescent="0.45">
      <c r="A34" s="83">
        <v>29</v>
      </c>
      <c r="B34" s="77" t="s">
        <v>17</v>
      </c>
      <c r="C34" s="78">
        <v>12</v>
      </c>
      <c r="D34" s="78">
        <v>138</v>
      </c>
      <c r="E34" s="78">
        <v>70</v>
      </c>
      <c r="F34" s="78">
        <v>39</v>
      </c>
      <c r="G34" s="79">
        <v>0</v>
      </c>
      <c r="H34" s="78">
        <v>104</v>
      </c>
      <c r="I34" s="78">
        <v>365</v>
      </c>
      <c r="J34" s="78"/>
      <c r="K34" s="78">
        <v>174</v>
      </c>
      <c r="L34" s="79">
        <v>0</v>
      </c>
      <c r="M34" s="78">
        <v>38</v>
      </c>
      <c r="U34" s="90"/>
      <c r="V34" s="92">
        <v>29</v>
      </c>
      <c r="W34" s="89" t="s">
        <v>17</v>
      </c>
      <c r="X34" s="93">
        <f t="shared" si="2"/>
        <v>39</v>
      </c>
      <c r="Y34" s="89">
        <f t="shared" si="6"/>
        <v>39.00029</v>
      </c>
      <c r="Z34" s="93">
        <f t="shared" si="7"/>
        <v>22</v>
      </c>
      <c r="AA34" s="89" t="str">
        <f t="shared" si="8"/>
        <v>Campaspe</v>
      </c>
      <c r="AB34" s="93">
        <f t="shared" si="9"/>
        <v>22</v>
      </c>
      <c r="AC34" s="90"/>
    </row>
    <row r="35" spans="1:29" x14ac:dyDescent="0.45">
      <c r="A35" s="83">
        <v>30</v>
      </c>
      <c r="B35" s="77" t="s">
        <v>585</v>
      </c>
      <c r="C35" s="79">
        <v>0</v>
      </c>
      <c r="D35" s="78">
        <v>117</v>
      </c>
      <c r="E35" s="78">
        <v>41</v>
      </c>
      <c r="F35" s="78">
        <v>34</v>
      </c>
      <c r="G35" s="79">
        <v>0</v>
      </c>
      <c r="H35" s="78">
        <v>24</v>
      </c>
      <c r="I35" s="78">
        <v>226</v>
      </c>
      <c r="J35" s="78"/>
      <c r="K35" s="78">
        <v>51</v>
      </c>
      <c r="L35" s="78">
        <v>7</v>
      </c>
      <c r="M35" s="78">
        <v>17</v>
      </c>
      <c r="U35" s="90"/>
      <c r="V35" s="92">
        <v>30</v>
      </c>
      <c r="W35" s="89" t="s">
        <v>585</v>
      </c>
      <c r="X35" s="93">
        <f t="shared" si="2"/>
        <v>34</v>
      </c>
      <c r="Y35" s="89">
        <f t="shared" si="6"/>
        <v>34.000300000000003</v>
      </c>
      <c r="Z35" s="93">
        <f t="shared" si="7"/>
        <v>25</v>
      </c>
      <c r="AA35" s="89" t="str">
        <f t="shared" si="8"/>
        <v>Bayside</v>
      </c>
      <c r="AB35" s="93">
        <f t="shared" si="9"/>
        <v>21</v>
      </c>
      <c r="AC35" s="90"/>
    </row>
    <row r="36" spans="1:29" x14ac:dyDescent="0.45">
      <c r="A36" s="83">
        <v>31</v>
      </c>
      <c r="B36" s="77" t="s">
        <v>577</v>
      </c>
      <c r="C36" s="78">
        <v>5</v>
      </c>
      <c r="D36" s="78">
        <v>8</v>
      </c>
      <c r="E36" s="78">
        <v>18</v>
      </c>
      <c r="F36" s="79">
        <v>0</v>
      </c>
      <c r="G36" s="79">
        <v>0</v>
      </c>
      <c r="H36" s="78">
        <v>21</v>
      </c>
      <c r="I36" s="78">
        <v>41</v>
      </c>
      <c r="J36" s="78"/>
      <c r="K36" s="78">
        <v>12</v>
      </c>
      <c r="L36" s="78">
        <v>13</v>
      </c>
      <c r="M36" s="78">
        <v>11</v>
      </c>
      <c r="U36" s="90"/>
      <c r="V36" s="92">
        <v>31</v>
      </c>
      <c r="W36" s="89" t="s">
        <v>577</v>
      </c>
      <c r="X36" s="93">
        <f t="shared" si="2"/>
        <v>0</v>
      </c>
      <c r="Y36" s="89">
        <f t="shared" si="6"/>
        <v>3.1E-4</v>
      </c>
      <c r="Z36" s="93">
        <f t="shared" si="7"/>
        <v>55</v>
      </c>
      <c r="AA36" s="89" t="str">
        <f t="shared" si="8"/>
        <v>Whittlesea - Wallan</v>
      </c>
      <c r="AB36" s="93">
        <f t="shared" si="9"/>
        <v>19</v>
      </c>
      <c r="AC36" s="90"/>
    </row>
    <row r="37" spans="1:29" x14ac:dyDescent="0.45">
      <c r="A37" s="83">
        <v>32</v>
      </c>
      <c r="B37" s="77" t="s">
        <v>57</v>
      </c>
      <c r="C37" s="78">
        <v>3</v>
      </c>
      <c r="D37" s="79">
        <v>0</v>
      </c>
      <c r="E37" s="78">
        <v>13</v>
      </c>
      <c r="F37" s="79">
        <v>0</v>
      </c>
      <c r="G37" s="79">
        <v>0</v>
      </c>
      <c r="H37" s="78">
        <v>8</v>
      </c>
      <c r="I37" s="78">
        <v>27</v>
      </c>
      <c r="J37" s="78"/>
      <c r="K37" s="78">
        <v>10</v>
      </c>
      <c r="L37" s="78">
        <v>5</v>
      </c>
      <c r="M37" s="78">
        <v>7</v>
      </c>
      <c r="U37" s="90"/>
      <c r="V37" s="92">
        <v>32</v>
      </c>
      <c r="W37" s="89" t="s">
        <v>57</v>
      </c>
      <c r="X37" s="93">
        <f t="shared" si="2"/>
        <v>0</v>
      </c>
      <c r="Y37" s="89">
        <f t="shared" si="6"/>
        <v>3.2000000000000003E-4</v>
      </c>
      <c r="Z37" s="93">
        <f t="shared" si="7"/>
        <v>54</v>
      </c>
      <c r="AA37" s="89" t="str">
        <f>IF(ISNA(VLOOKUP(MATCH(V37,Z$6:Z$66,0),$V$6:$X$66,2)),"",VLOOKUP(MATCH(V37,Z$6:Z$66,0),$V$6:$X$66,2))</f>
        <v>Mildura</v>
      </c>
      <c r="AB37" s="93">
        <f t="shared" si="9"/>
        <v>19</v>
      </c>
      <c r="AC37" s="90"/>
    </row>
    <row r="38" spans="1:29" x14ac:dyDescent="0.45">
      <c r="A38" s="83">
        <v>33</v>
      </c>
      <c r="B38" s="77" t="s">
        <v>19</v>
      </c>
      <c r="C38" s="81">
        <v>0</v>
      </c>
      <c r="D38" s="81">
        <v>91</v>
      </c>
      <c r="E38" s="81">
        <v>34</v>
      </c>
      <c r="F38" s="81">
        <v>28</v>
      </c>
      <c r="G38" s="81">
        <v>0</v>
      </c>
      <c r="H38" s="81">
        <v>59</v>
      </c>
      <c r="I38" s="81">
        <v>215</v>
      </c>
      <c r="J38" s="78"/>
      <c r="K38" s="81">
        <v>162</v>
      </c>
      <c r="L38" s="81">
        <v>0</v>
      </c>
      <c r="M38" s="81">
        <v>3</v>
      </c>
      <c r="U38" s="90"/>
      <c r="V38" s="92">
        <v>33</v>
      </c>
      <c r="W38" s="89" t="s">
        <v>19</v>
      </c>
      <c r="X38" s="93">
        <f t="shared" ref="X38:X66" si="10">VLOOKUP($V38,$A$6:$M$66,2+$V$4)</f>
        <v>28</v>
      </c>
      <c r="Y38" s="89">
        <f t="shared" si="6"/>
        <v>28.000330000000002</v>
      </c>
      <c r="Z38" s="93">
        <f t="shared" si="7"/>
        <v>27</v>
      </c>
      <c r="AA38" s="89" t="str">
        <f t="shared" si="8"/>
        <v>Warrnambool</v>
      </c>
      <c r="AB38" s="93">
        <f t="shared" si="9"/>
        <v>11</v>
      </c>
      <c r="AC38" s="90"/>
    </row>
    <row r="39" spans="1:29" x14ac:dyDescent="0.45">
      <c r="A39" s="83">
        <v>34</v>
      </c>
      <c r="B39" s="77" t="s">
        <v>20</v>
      </c>
      <c r="C39" s="78">
        <v>15</v>
      </c>
      <c r="D39" s="78">
        <v>254</v>
      </c>
      <c r="E39" s="78">
        <v>38</v>
      </c>
      <c r="F39" s="78">
        <v>143</v>
      </c>
      <c r="G39" s="79">
        <v>0</v>
      </c>
      <c r="H39" s="78">
        <v>265</v>
      </c>
      <c r="I39" s="78">
        <v>713</v>
      </c>
      <c r="J39" s="78"/>
      <c r="K39" s="78">
        <v>571</v>
      </c>
      <c r="L39" s="79">
        <v>0</v>
      </c>
      <c r="M39" s="78">
        <v>3</v>
      </c>
      <c r="U39" s="90"/>
      <c r="V39" s="92">
        <v>34</v>
      </c>
      <c r="W39" s="89" t="s">
        <v>20</v>
      </c>
      <c r="X39" s="93">
        <f t="shared" si="10"/>
        <v>143</v>
      </c>
      <c r="Y39" s="89">
        <f t="shared" si="6"/>
        <v>143.00033999999999</v>
      </c>
      <c r="Z39" s="93">
        <f t="shared" si="7"/>
        <v>9</v>
      </c>
      <c r="AA39" s="89" t="str">
        <f t="shared" si="8"/>
        <v>Shepparton</v>
      </c>
      <c r="AB39" s="93">
        <f t="shared" si="9"/>
        <v>11</v>
      </c>
      <c r="AC39" s="90"/>
    </row>
    <row r="40" spans="1:29" x14ac:dyDescent="0.45">
      <c r="A40" s="83">
        <v>35</v>
      </c>
      <c r="B40" s="77" t="s">
        <v>21</v>
      </c>
      <c r="C40" s="78">
        <v>9</v>
      </c>
      <c r="D40" s="78">
        <v>173</v>
      </c>
      <c r="E40" s="78">
        <v>27</v>
      </c>
      <c r="F40" s="78">
        <v>35</v>
      </c>
      <c r="G40" s="78">
        <v>4</v>
      </c>
      <c r="H40" s="78">
        <v>69</v>
      </c>
      <c r="I40" s="78">
        <v>321</v>
      </c>
      <c r="J40" s="78"/>
      <c r="K40" s="78">
        <v>351</v>
      </c>
      <c r="L40" s="79">
        <v>0</v>
      </c>
      <c r="M40" s="79">
        <v>0</v>
      </c>
      <c r="U40" s="90"/>
      <c r="V40" s="92">
        <v>35</v>
      </c>
      <c r="W40" s="89" t="s">
        <v>21</v>
      </c>
      <c r="X40" s="93">
        <f t="shared" si="10"/>
        <v>35</v>
      </c>
      <c r="Y40" s="89">
        <f t="shared" si="6"/>
        <v>35.000349999999997</v>
      </c>
      <c r="Z40" s="93">
        <f t="shared" si="7"/>
        <v>24</v>
      </c>
      <c r="AA40" s="89" t="str">
        <f t="shared" si="8"/>
        <v>Banyule</v>
      </c>
      <c r="AB40" s="93">
        <f t="shared" si="9"/>
        <v>10</v>
      </c>
      <c r="AC40" s="90"/>
    </row>
    <row r="41" spans="1:29" x14ac:dyDescent="0.45">
      <c r="A41" s="83">
        <v>36</v>
      </c>
      <c r="B41" s="77" t="s">
        <v>575</v>
      </c>
      <c r="C41" s="78">
        <v>11</v>
      </c>
      <c r="D41" s="78">
        <v>19</v>
      </c>
      <c r="E41" s="78">
        <v>23</v>
      </c>
      <c r="F41" s="79">
        <v>0</v>
      </c>
      <c r="G41" s="79">
        <v>0</v>
      </c>
      <c r="H41" s="78">
        <v>24</v>
      </c>
      <c r="I41" s="78">
        <v>73</v>
      </c>
      <c r="J41" s="78"/>
      <c r="K41" s="78">
        <v>24</v>
      </c>
      <c r="L41" s="78">
        <v>5</v>
      </c>
      <c r="M41" s="78">
        <v>17</v>
      </c>
      <c r="U41" s="90"/>
      <c r="V41" s="92">
        <v>36</v>
      </c>
      <c r="W41" s="89" t="s">
        <v>575</v>
      </c>
      <c r="X41" s="93">
        <f t="shared" si="10"/>
        <v>0</v>
      </c>
      <c r="Y41" s="89">
        <f t="shared" si="6"/>
        <v>3.6000000000000002E-4</v>
      </c>
      <c r="Z41" s="93">
        <f t="shared" si="7"/>
        <v>53</v>
      </c>
      <c r="AA41" s="89" t="str">
        <f t="shared" si="8"/>
        <v>Upper Goulburn Valley</v>
      </c>
      <c r="AB41" s="93">
        <f t="shared" si="9"/>
        <v>9</v>
      </c>
      <c r="AC41" s="90"/>
    </row>
    <row r="42" spans="1:29" x14ac:dyDescent="0.45">
      <c r="A42" s="83">
        <v>37</v>
      </c>
      <c r="B42" s="77" t="s">
        <v>588</v>
      </c>
      <c r="C42" s="78">
        <v>345</v>
      </c>
      <c r="D42" s="78">
        <v>246</v>
      </c>
      <c r="E42" s="78">
        <v>141</v>
      </c>
      <c r="F42" s="78">
        <v>459</v>
      </c>
      <c r="G42" s="78">
        <v>30</v>
      </c>
      <c r="H42" s="78">
        <v>499</v>
      </c>
      <c r="I42" s="78">
        <v>1721</v>
      </c>
      <c r="J42" s="78"/>
      <c r="K42" s="78">
        <v>1474</v>
      </c>
      <c r="L42" s="78">
        <v>3</v>
      </c>
      <c r="M42" s="79">
        <v>0</v>
      </c>
      <c r="U42" s="90"/>
      <c r="V42" s="92">
        <v>37</v>
      </c>
      <c r="W42" s="89" t="s">
        <v>588</v>
      </c>
      <c r="X42" s="93">
        <f t="shared" si="10"/>
        <v>459</v>
      </c>
      <c r="Y42" s="89">
        <f t="shared" si="6"/>
        <v>459.00036999999998</v>
      </c>
      <c r="Z42" s="93">
        <f t="shared" si="7"/>
        <v>2</v>
      </c>
      <c r="AA42" s="89" t="str">
        <f t="shared" si="8"/>
        <v>Nillumbik - Kinglake</v>
      </c>
      <c r="AB42" s="93">
        <f t="shared" si="9"/>
        <v>8</v>
      </c>
      <c r="AC42" s="90"/>
    </row>
    <row r="43" spans="1:29" x14ac:dyDescent="0.45">
      <c r="A43" s="83">
        <v>38</v>
      </c>
      <c r="B43" s="77" t="s">
        <v>593</v>
      </c>
      <c r="C43" s="78">
        <v>3</v>
      </c>
      <c r="D43" s="78">
        <v>92</v>
      </c>
      <c r="E43" s="78">
        <v>52</v>
      </c>
      <c r="F43" s="78">
        <v>4</v>
      </c>
      <c r="G43" s="79">
        <v>0</v>
      </c>
      <c r="H43" s="78">
        <v>233</v>
      </c>
      <c r="I43" s="78">
        <v>382</v>
      </c>
      <c r="J43" s="78"/>
      <c r="K43" s="78">
        <v>628</v>
      </c>
      <c r="L43" s="78">
        <v>8</v>
      </c>
      <c r="M43" s="78">
        <v>56</v>
      </c>
      <c r="U43" s="90"/>
      <c r="V43" s="92">
        <v>38</v>
      </c>
      <c r="W43" s="89" t="s">
        <v>593</v>
      </c>
      <c r="X43" s="93">
        <f t="shared" si="10"/>
        <v>4</v>
      </c>
      <c r="Y43" s="89">
        <f t="shared" si="6"/>
        <v>4.0003799999999998</v>
      </c>
      <c r="Z43" s="93">
        <f t="shared" si="7"/>
        <v>43</v>
      </c>
      <c r="AA43" s="89" t="str">
        <f t="shared" si="8"/>
        <v>Murray River - Swan Hill</v>
      </c>
      <c r="AB43" s="93">
        <f t="shared" si="9"/>
        <v>8</v>
      </c>
      <c r="AC43" s="90"/>
    </row>
    <row r="44" spans="1:29" x14ac:dyDescent="0.45">
      <c r="A44" s="83">
        <v>39</v>
      </c>
      <c r="B44" s="77" t="s">
        <v>36</v>
      </c>
      <c r="C44" s="78">
        <v>7</v>
      </c>
      <c r="D44" s="78">
        <v>64</v>
      </c>
      <c r="E44" s="78">
        <v>34</v>
      </c>
      <c r="F44" s="78">
        <v>19</v>
      </c>
      <c r="G44" s="79">
        <v>0</v>
      </c>
      <c r="H44" s="78">
        <v>44</v>
      </c>
      <c r="I44" s="78">
        <v>175</v>
      </c>
      <c r="J44" s="78"/>
      <c r="K44" s="78">
        <v>169</v>
      </c>
      <c r="L44" s="78">
        <v>3</v>
      </c>
      <c r="M44" s="78">
        <v>57</v>
      </c>
      <c r="U44" s="90"/>
      <c r="V44" s="92">
        <v>39</v>
      </c>
      <c r="W44" s="89" t="s">
        <v>36</v>
      </c>
      <c r="X44" s="93">
        <f t="shared" si="10"/>
        <v>19</v>
      </c>
      <c r="Y44" s="89">
        <f t="shared" si="6"/>
        <v>19.000389999999999</v>
      </c>
      <c r="Z44" s="93">
        <f t="shared" si="7"/>
        <v>32</v>
      </c>
      <c r="AA44" s="89" t="str">
        <f t="shared" si="8"/>
        <v>Wyndham</v>
      </c>
      <c r="AB44" s="93">
        <f t="shared" si="9"/>
        <v>7</v>
      </c>
      <c r="AC44" s="90"/>
    </row>
    <row r="45" spans="1:29" x14ac:dyDescent="0.45">
      <c r="A45" s="83">
        <v>40</v>
      </c>
      <c r="B45" s="77" t="s">
        <v>61</v>
      </c>
      <c r="C45" s="78">
        <v>11</v>
      </c>
      <c r="D45" s="78">
        <v>10</v>
      </c>
      <c r="E45" s="78">
        <v>27</v>
      </c>
      <c r="F45" s="79">
        <v>0</v>
      </c>
      <c r="G45" s="78">
        <v>4</v>
      </c>
      <c r="H45" s="78">
        <v>17</v>
      </c>
      <c r="I45" s="78">
        <v>68</v>
      </c>
      <c r="J45" s="78"/>
      <c r="K45" s="78">
        <v>24</v>
      </c>
      <c r="L45" s="78">
        <v>3</v>
      </c>
      <c r="M45" s="78">
        <v>30</v>
      </c>
      <c r="U45" s="90"/>
      <c r="V45" s="92">
        <v>40</v>
      </c>
      <c r="W45" s="89" t="s">
        <v>61</v>
      </c>
      <c r="X45" s="93">
        <f t="shared" si="10"/>
        <v>0</v>
      </c>
      <c r="Y45" s="89">
        <f t="shared" si="6"/>
        <v>4.0000000000000002E-4</v>
      </c>
      <c r="Z45" s="93">
        <f t="shared" si="7"/>
        <v>52</v>
      </c>
      <c r="AA45" s="89" t="str">
        <f t="shared" si="8"/>
        <v>Wangaratta - Benalla</v>
      </c>
      <c r="AB45" s="93">
        <f t="shared" si="9"/>
        <v>6</v>
      </c>
      <c r="AC45" s="90"/>
    </row>
    <row r="46" spans="1:29" x14ac:dyDescent="0.45">
      <c r="A46" s="83">
        <v>41</v>
      </c>
      <c r="B46" s="77" t="s">
        <v>23</v>
      </c>
      <c r="C46" s="79">
        <v>0</v>
      </c>
      <c r="D46" s="78">
        <v>193</v>
      </c>
      <c r="E46" s="78">
        <v>76</v>
      </c>
      <c r="F46" s="78">
        <v>232</v>
      </c>
      <c r="G46" s="79">
        <v>0</v>
      </c>
      <c r="H46" s="78">
        <v>256</v>
      </c>
      <c r="I46" s="78">
        <v>755</v>
      </c>
      <c r="J46" s="78"/>
      <c r="K46" s="78">
        <v>475</v>
      </c>
      <c r="L46" s="78">
        <v>3</v>
      </c>
      <c r="M46" s="79">
        <v>0</v>
      </c>
      <c r="U46" s="90"/>
      <c r="V46" s="92">
        <v>41</v>
      </c>
      <c r="W46" s="89" t="s">
        <v>23</v>
      </c>
      <c r="X46" s="93">
        <f t="shared" si="10"/>
        <v>232</v>
      </c>
      <c r="Y46" s="89">
        <f t="shared" si="6"/>
        <v>232.00040999999999</v>
      </c>
      <c r="Z46" s="93">
        <f t="shared" si="7"/>
        <v>6</v>
      </c>
      <c r="AA46" s="89" t="str">
        <f t="shared" si="8"/>
        <v>Mornington Peninsula</v>
      </c>
      <c r="AB46" s="93">
        <f t="shared" si="9"/>
        <v>5</v>
      </c>
      <c r="AC46" s="90"/>
    </row>
    <row r="47" spans="1:29" x14ac:dyDescent="0.45">
      <c r="A47" s="83">
        <v>42</v>
      </c>
      <c r="B47" s="77" t="s">
        <v>591</v>
      </c>
      <c r="C47" s="78">
        <v>6</v>
      </c>
      <c r="D47" s="78">
        <v>122</v>
      </c>
      <c r="E47" s="78">
        <v>41</v>
      </c>
      <c r="F47" s="78">
        <v>23</v>
      </c>
      <c r="G47" s="79">
        <v>0</v>
      </c>
      <c r="H47" s="78">
        <v>237</v>
      </c>
      <c r="I47" s="78">
        <v>425</v>
      </c>
      <c r="J47" s="78"/>
      <c r="K47" s="78">
        <v>446</v>
      </c>
      <c r="L47" s="79">
        <v>0</v>
      </c>
      <c r="M47" s="79">
        <v>0</v>
      </c>
      <c r="U47" s="90"/>
      <c r="V47" s="92">
        <v>42</v>
      </c>
      <c r="W47" s="89" t="s">
        <v>591</v>
      </c>
      <c r="X47" s="93">
        <f t="shared" si="10"/>
        <v>23</v>
      </c>
      <c r="Y47" s="89">
        <f t="shared" si="6"/>
        <v>23.000419999999998</v>
      </c>
      <c r="Z47" s="93">
        <f t="shared" si="7"/>
        <v>28</v>
      </c>
      <c r="AA47" s="89" t="str">
        <f t="shared" si="8"/>
        <v>Sunbury</v>
      </c>
      <c r="AB47" s="93">
        <f t="shared" si="9"/>
        <v>4</v>
      </c>
      <c r="AC47" s="90"/>
    </row>
    <row r="48" spans="1:29" x14ac:dyDescent="0.45">
      <c r="A48" s="83">
        <v>43</v>
      </c>
      <c r="B48" s="77" t="s">
        <v>63</v>
      </c>
      <c r="C48" s="78">
        <v>47</v>
      </c>
      <c r="D48" s="78">
        <v>121</v>
      </c>
      <c r="E48" s="78">
        <v>103</v>
      </c>
      <c r="F48" s="78">
        <v>5</v>
      </c>
      <c r="G48" s="79">
        <v>0</v>
      </c>
      <c r="H48" s="78">
        <v>23</v>
      </c>
      <c r="I48" s="78">
        <v>298</v>
      </c>
      <c r="J48" s="78"/>
      <c r="K48" s="78">
        <v>129</v>
      </c>
      <c r="L48" s="78">
        <v>15</v>
      </c>
      <c r="M48" s="78">
        <v>132</v>
      </c>
      <c r="U48" s="90"/>
      <c r="V48" s="92">
        <v>43</v>
      </c>
      <c r="W48" s="89" t="s">
        <v>63</v>
      </c>
      <c r="X48" s="93">
        <f t="shared" si="10"/>
        <v>5</v>
      </c>
      <c r="Y48" s="89">
        <f t="shared" si="6"/>
        <v>5.0004299999999997</v>
      </c>
      <c r="Z48" s="93">
        <f t="shared" si="7"/>
        <v>41</v>
      </c>
      <c r="AA48" s="89" t="str">
        <f t="shared" si="8"/>
        <v>Melton - Bacchus Marsh</v>
      </c>
      <c r="AB48" s="93">
        <f t="shared" si="9"/>
        <v>4</v>
      </c>
      <c r="AC48" s="90"/>
    </row>
    <row r="49" spans="1:29" x14ac:dyDescent="0.45">
      <c r="A49" s="83">
        <v>44</v>
      </c>
      <c r="B49" s="77" t="s">
        <v>595</v>
      </c>
      <c r="C49" s="78">
        <v>22</v>
      </c>
      <c r="D49" s="78">
        <v>48</v>
      </c>
      <c r="E49" s="78">
        <v>17</v>
      </c>
      <c r="F49" s="78">
        <v>8</v>
      </c>
      <c r="G49" s="79">
        <v>0</v>
      </c>
      <c r="H49" s="78">
        <v>32</v>
      </c>
      <c r="I49" s="78">
        <v>122</v>
      </c>
      <c r="J49" s="78"/>
      <c r="K49" s="78">
        <v>25</v>
      </c>
      <c r="L49" s="78">
        <v>13</v>
      </c>
      <c r="M49" s="78">
        <v>43</v>
      </c>
      <c r="U49" s="90"/>
      <c r="V49" s="92">
        <v>44</v>
      </c>
      <c r="W49" s="89" t="s">
        <v>595</v>
      </c>
      <c r="X49" s="93">
        <f t="shared" si="10"/>
        <v>8</v>
      </c>
      <c r="Y49" s="89">
        <f t="shared" si="6"/>
        <v>8.0004399999999993</v>
      </c>
      <c r="Z49" s="93">
        <f t="shared" si="7"/>
        <v>38</v>
      </c>
      <c r="AA49" s="89" t="str">
        <f t="shared" si="8"/>
        <v>Glenelg - Southern Grampians</v>
      </c>
      <c r="AB49" s="93">
        <f t="shared" si="9"/>
        <v>4</v>
      </c>
      <c r="AC49" s="90"/>
    </row>
    <row r="50" spans="1:29" x14ac:dyDescent="0.45">
      <c r="A50" s="83">
        <v>45</v>
      </c>
      <c r="B50" s="77" t="s">
        <v>589</v>
      </c>
      <c r="C50" s="78">
        <v>11</v>
      </c>
      <c r="D50" s="78">
        <v>22</v>
      </c>
      <c r="E50" s="78">
        <v>28</v>
      </c>
      <c r="F50" s="78">
        <v>8</v>
      </c>
      <c r="G50" s="79">
        <v>0</v>
      </c>
      <c r="H50" s="78">
        <v>11</v>
      </c>
      <c r="I50" s="78">
        <v>79</v>
      </c>
      <c r="J50" s="78"/>
      <c r="K50" s="78">
        <v>32</v>
      </c>
      <c r="L50" s="78">
        <v>29</v>
      </c>
      <c r="M50" s="79">
        <v>0</v>
      </c>
      <c r="U50" s="90"/>
      <c r="V50" s="92">
        <v>45</v>
      </c>
      <c r="W50" s="89" t="s">
        <v>589</v>
      </c>
      <c r="X50" s="93">
        <f t="shared" si="10"/>
        <v>8</v>
      </c>
      <c r="Y50" s="89">
        <f t="shared" si="6"/>
        <v>8.0004500000000007</v>
      </c>
      <c r="Z50" s="93">
        <f t="shared" si="7"/>
        <v>37</v>
      </c>
      <c r="AA50" s="89" t="str">
        <f t="shared" si="8"/>
        <v>Colac - Corangamite</v>
      </c>
      <c r="AB50" s="93">
        <f t="shared" si="9"/>
        <v>4</v>
      </c>
      <c r="AC50" s="90"/>
    </row>
    <row r="51" spans="1:29" x14ac:dyDescent="0.45">
      <c r="A51" s="83">
        <v>46</v>
      </c>
      <c r="B51" s="77" t="s">
        <v>26</v>
      </c>
      <c r="C51" s="78">
        <v>71</v>
      </c>
      <c r="D51" s="78">
        <v>255</v>
      </c>
      <c r="E51" s="78">
        <v>64</v>
      </c>
      <c r="F51" s="78">
        <v>727</v>
      </c>
      <c r="G51" s="78">
        <v>9</v>
      </c>
      <c r="H51" s="78">
        <v>7</v>
      </c>
      <c r="I51" s="78">
        <v>1127</v>
      </c>
      <c r="J51" s="78"/>
      <c r="K51" s="78">
        <v>85</v>
      </c>
      <c r="L51" s="79">
        <v>0</v>
      </c>
      <c r="M51" s="79">
        <v>0</v>
      </c>
      <c r="U51" s="90"/>
      <c r="V51" s="92">
        <v>46</v>
      </c>
      <c r="W51" s="89" t="s">
        <v>26</v>
      </c>
      <c r="X51" s="93">
        <f t="shared" si="10"/>
        <v>727</v>
      </c>
      <c r="Y51" s="89">
        <f t="shared" si="6"/>
        <v>727.00045999999998</v>
      </c>
      <c r="Z51" s="93">
        <f t="shared" si="7"/>
        <v>1</v>
      </c>
      <c r="AA51" s="89" t="str">
        <f t="shared" si="8"/>
        <v>Barwon - West</v>
      </c>
      <c r="AB51" s="93">
        <f t="shared" si="9"/>
        <v>4</v>
      </c>
      <c r="AC51" s="90"/>
    </row>
    <row r="52" spans="1:29" x14ac:dyDescent="0.45">
      <c r="A52" s="83">
        <v>47</v>
      </c>
      <c r="B52" s="77" t="s">
        <v>596</v>
      </c>
      <c r="C52" s="78">
        <v>37</v>
      </c>
      <c r="D52" s="78">
        <v>110</v>
      </c>
      <c r="E52" s="78">
        <v>56</v>
      </c>
      <c r="F52" s="78">
        <v>11</v>
      </c>
      <c r="G52" s="79">
        <v>0</v>
      </c>
      <c r="H52" s="78">
        <v>131</v>
      </c>
      <c r="I52" s="78">
        <v>355</v>
      </c>
      <c r="J52" s="78"/>
      <c r="K52" s="78">
        <v>324</v>
      </c>
      <c r="L52" s="78">
        <v>15</v>
      </c>
      <c r="M52" s="78">
        <v>120</v>
      </c>
      <c r="U52" s="90"/>
      <c r="V52" s="92">
        <v>47</v>
      </c>
      <c r="W52" s="89" t="s">
        <v>596</v>
      </c>
      <c r="X52" s="93">
        <f t="shared" si="10"/>
        <v>11</v>
      </c>
      <c r="Y52" s="89">
        <f t="shared" si="6"/>
        <v>11.00047</v>
      </c>
      <c r="Z52" s="93">
        <f t="shared" si="7"/>
        <v>34</v>
      </c>
      <c r="AA52" s="89" t="str">
        <f t="shared" si="8"/>
        <v>Tullamarine - Broadmeadows</v>
      </c>
      <c r="AB52" s="93">
        <f t="shared" si="9"/>
        <v>3</v>
      </c>
      <c r="AC52" s="90"/>
    </row>
    <row r="53" spans="1:29" x14ac:dyDescent="0.45">
      <c r="A53" s="83">
        <v>48</v>
      </c>
      <c r="B53" s="77" t="s">
        <v>27</v>
      </c>
      <c r="C53" s="81">
        <v>3</v>
      </c>
      <c r="D53" s="81">
        <v>146</v>
      </c>
      <c r="E53" s="81">
        <v>42</v>
      </c>
      <c r="F53" s="81">
        <v>182</v>
      </c>
      <c r="G53" s="81">
        <v>3</v>
      </c>
      <c r="H53" s="81">
        <v>26</v>
      </c>
      <c r="I53" s="81">
        <v>400</v>
      </c>
      <c r="J53" s="78"/>
      <c r="K53" s="81">
        <v>120</v>
      </c>
      <c r="L53" s="81">
        <v>5</v>
      </c>
      <c r="M53" s="81">
        <v>0</v>
      </c>
      <c r="U53" s="90"/>
      <c r="V53" s="92">
        <v>48</v>
      </c>
      <c r="W53" s="89" t="s">
        <v>27</v>
      </c>
      <c r="X53" s="93">
        <f t="shared" si="10"/>
        <v>182</v>
      </c>
      <c r="Y53" s="89">
        <f t="shared" si="6"/>
        <v>182.00048000000001</v>
      </c>
      <c r="Z53" s="93">
        <f t="shared" si="7"/>
        <v>8</v>
      </c>
      <c r="AA53" s="89" t="str">
        <f t="shared" si="8"/>
        <v>Creswick - Daylesford - Ballan</v>
      </c>
      <c r="AB53" s="93">
        <f t="shared" si="9"/>
        <v>3</v>
      </c>
      <c r="AC53" s="90"/>
    </row>
    <row r="54" spans="1:29" x14ac:dyDescent="0.45">
      <c r="A54" s="83">
        <v>49</v>
      </c>
      <c r="B54" s="77" t="s">
        <v>429</v>
      </c>
      <c r="C54" s="79">
        <v>0</v>
      </c>
      <c r="D54" s="78">
        <v>26</v>
      </c>
      <c r="E54" s="78">
        <v>28</v>
      </c>
      <c r="F54" s="78">
        <v>4</v>
      </c>
      <c r="G54" s="79">
        <v>0</v>
      </c>
      <c r="H54" s="78">
        <v>9</v>
      </c>
      <c r="I54" s="78">
        <v>64</v>
      </c>
      <c r="J54" s="78"/>
      <c r="K54" s="78">
        <v>64</v>
      </c>
      <c r="L54" s="79">
        <v>0</v>
      </c>
      <c r="M54" s="79">
        <v>0</v>
      </c>
      <c r="U54" s="90"/>
      <c r="V54" s="92">
        <v>49</v>
      </c>
      <c r="W54" s="89" t="s">
        <v>429</v>
      </c>
      <c r="X54" s="93">
        <f t="shared" si="10"/>
        <v>4</v>
      </c>
      <c r="Y54" s="89">
        <f t="shared" si="6"/>
        <v>4.0004900000000001</v>
      </c>
      <c r="Z54" s="93">
        <f t="shared" si="7"/>
        <v>42</v>
      </c>
      <c r="AA54" s="89" t="str">
        <f t="shared" si="8"/>
        <v>Wodonga - Alpine</v>
      </c>
      <c r="AB54" s="93">
        <f t="shared" si="9"/>
        <v>0</v>
      </c>
      <c r="AC54" s="90"/>
    </row>
    <row r="55" spans="1:29" x14ac:dyDescent="0.45">
      <c r="A55" s="83">
        <v>50</v>
      </c>
      <c r="B55" s="77" t="s">
        <v>579</v>
      </c>
      <c r="C55" s="79">
        <v>0</v>
      </c>
      <c r="D55" s="79">
        <v>0</v>
      </c>
      <c r="E55" s="78">
        <v>63</v>
      </c>
      <c r="F55" s="79">
        <v>0</v>
      </c>
      <c r="G55" s="78">
        <v>4</v>
      </c>
      <c r="H55" s="78">
        <v>19</v>
      </c>
      <c r="I55" s="78">
        <v>92</v>
      </c>
      <c r="J55" s="78"/>
      <c r="K55" s="78">
        <v>4</v>
      </c>
      <c r="L55" s="79">
        <v>0</v>
      </c>
      <c r="M55" s="78">
        <v>6</v>
      </c>
      <c r="U55" s="90"/>
      <c r="V55" s="92">
        <v>50</v>
      </c>
      <c r="W55" s="89" t="s">
        <v>579</v>
      </c>
      <c r="X55" s="93">
        <f t="shared" si="10"/>
        <v>0</v>
      </c>
      <c r="Y55" s="89">
        <f t="shared" si="6"/>
        <v>5.0000000000000001E-4</v>
      </c>
      <c r="Z55" s="93">
        <f t="shared" si="7"/>
        <v>51</v>
      </c>
      <c r="AA55" s="89" t="str">
        <f t="shared" si="8"/>
        <v>Wellington</v>
      </c>
      <c r="AB55" s="93">
        <f t="shared" si="9"/>
        <v>0</v>
      </c>
      <c r="AC55" s="90"/>
    </row>
    <row r="56" spans="1:29" x14ac:dyDescent="0.45">
      <c r="A56" s="83">
        <v>51</v>
      </c>
      <c r="B56" s="77" t="s">
        <v>592</v>
      </c>
      <c r="C56" s="78">
        <v>4</v>
      </c>
      <c r="D56" s="78">
        <v>173</v>
      </c>
      <c r="E56" s="78">
        <v>66</v>
      </c>
      <c r="F56" s="78">
        <v>3</v>
      </c>
      <c r="G56" s="78">
        <v>3</v>
      </c>
      <c r="H56" s="78">
        <v>595</v>
      </c>
      <c r="I56" s="78">
        <v>849</v>
      </c>
      <c r="J56" s="78"/>
      <c r="K56" s="78">
        <v>1617</v>
      </c>
      <c r="L56" s="78">
        <v>9</v>
      </c>
      <c r="M56" s="78">
        <v>79</v>
      </c>
      <c r="U56" s="90"/>
      <c r="V56" s="92">
        <v>51</v>
      </c>
      <c r="W56" s="89" t="s">
        <v>592</v>
      </c>
      <c r="X56" s="93">
        <f t="shared" si="10"/>
        <v>3</v>
      </c>
      <c r="Y56" s="89">
        <f t="shared" si="6"/>
        <v>3.0005099999999998</v>
      </c>
      <c r="Z56" s="93">
        <f t="shared" si="7"/>
        <v>47</v>
      </c>
      <c r="AA56" s="89" t="str">
        <f t="shared" si="8"/>
        <v>Surf Coast - Bellarine Peninsula</v>
      </c>
      <c r="AB56" s="93">
        <f t="shared" si="9"/>
        <v>0</v>
      </c>
      <c r="AC56" s="90"/>
    </row>
    <row r="57" spans="1:29" x14ac:dyDescent="0.45">
      <c r="A57" s="83">
        <v>52</v>
      </c>
      <c r="B57" s="77" t="s">
        <v>580</v>
      </c>
      <c r="C57" s="78">
        <v>18</v>
      </c>
      <c r="D57" s="78">
        <v>41</v>
      </c>
      <c r="E57" s="78">
        <v>48</v>
      </c>
      <c r="F57" s="78">
        <v>9</v>
      </c>
      <c r="G57" s="79">
        <v>0</v>
      </c>
      <c r="H57" s="78">
        <v>42</v>
      </c>
      <c r="I57" s="78">
        <v>163</v>
      </c>
      <c r="J57" s="78"/>
      <c r="K57" s="78">
        <v>71</v>
      </c>
      <c r="L57" s="78">
        <v>30</v>
      </c>
      <c r="M57" s="78">
        <v>95</v>
      </c>
      <c r="U57" s="90"/>
      <c r="V57" s="92">
        <v>52</v>
      </c>
      <c r="W57" s="89" t="s">
        <v>580</v>
      </c>
      <c r="X57" s="93">
        <f t="shared" si="10"/>
        <v>9</v>
      </c>
      <c r="Y57" s="89">
        <f t="shared" si="6"/>
        <v>9.0005199999999999</v>
      </c>
      <c r="Z57" s="93">
        <f t="shared" si="7"/>
        <v>36</v>
      </c>
      <c r="AA57" s="89" t="str">
        <f t="shared" si="8"/>
        <v>Moira</v>
      </c>
      <c r="AB57" s="93">
        <f t="shared" si="9"/>
        <v>0</v>
      </c>
      <c r="AC57" s="90"/>
    </row>
    <row r="58" spans="1:29" x14ac:dyDescent="0.45">
      <c r="A58" s="83">
        <v>53</v>
      </c>
      <c r="B58" s="77" t="s">
        <v>581</v>
      </c>
      <c r="C58" s="78">
        <v>14</v>
      </c>
      <c r="D58" s="78">
        <v>45</v>
      </c>
      <c r="E58" s="78">
        <v>36</v>
      </c>
      <c r="F58" s="78">
        <v>6</v>
      </c>
      <c r="G58" s="79">
        <v>0</v>
      </c>
      <c r="H58" s="78">
        <v>22</v>
      </c>
      <c r="I58" s="78">
        <v>128</v>
      </c>
      <c r="J58" s="78"/>
      <c r="K58" s="78">
        <v>33</v>
      </c>
      <c r="L58" s="78">
        <v>9</v>
      </c>
      <c r="M58" s="78">
        <v>35</v>
      </c>
      <c r="U58" s="90"/>
      <c r="V58" s="92">
        <v>53</v>
      </c>
      <c r="W58" s="89" t="s">
        <v>581</v>
      </c>
      <c r="X58" s="93">
        <f t="shared" si="10"/>
        <v>6</v>
      </c>
      <c r="Y58" s="89">
        <f t="shared" si="6"/>
        <v>6.0005300000000004</v>
      </c>
      <c r="Z58" s="93">
        <f t="shared" si="7"/>
        <v>40</v>
      </c>
      <c r="AA58" s="89" t="str">
        <f t="shared" si="8"/>
        <v>Maryborough - Pyrenees</v>
      </c>
      <c r="AB58" s="93">
        <f t="shared" si="9"/>
        <v>0</v>
      </c>
      <c r="AC58" s="90"/>
    </row>
    <row r="59" spans="1:29" x14ac:dyDescent="0.45">
      <c r="A59" s="83">
        <v>54</v>
      </c>
      <c r="B59" s="77" t="s">
        <v>28</v>
      </c>
      <c r="C59" s="78">
        <v>6</v>
      </c>
      <c r="D59" s="78">
        <v>90</v>
      </c>
      <c r="E59" s="78">
        <v>31</v>
      </c>
      <c r="F59" s="78">
        <v>11</v>
      </c>
      <c r="G59" s="79">
        <v>0</v>
      </c>
      <c r="H59" s="78">
        <v>28</v>
      </c>
      <c r="I59" s="78">
        <v>178</v>
      </c>
      <c r="J59" s="78"/>
      <c r="K59" s="78">
        <v>49</v>
      </c>
      <c r="L59" s="78">
        <v>4</v>
      </c>
      <c r="M59" s="78">
        <v>5</v>
      </c>
      <c r="U59" s="90"/>
      <c r="V59" s="92">
        <v>54</v>
      </c>
      <c r="W59" s="89" t="s">
        <v>28</v>
      </c>
      <c r="X59" s="93">
        <f t="shared" si="10"/>
        <v>11</v>
      </c>
      <c r="Y59" s="89">
        <f t="shared" si="6"/>
        <v>11.000540000000001</v>
      </c>
      <c r="Z59" s="93">
        <f t="shared" si="7"/>
        <v>33</v>
      </c>
      <c r="AA59" s="89" t="str">
        <f t="shared" si="8"/>
        <v>Macedon Ranges</v>
      </c>
      <c r="AB59" s="93">
        <f t="shared" si="9"/>
        <v>0</v>
      </c>
      <c r="AC59" s="90"/>
    </row>
    <row r="60" spans="1:29" x14ac:dyDescent="0.45">
      <c r="A60" s="83">
        <v>55</v>
      </c>
      <c r="B60" s="77" t="s">
        <v>75</v>
      </c>
      <c r="C60" s="78">
        <v>11</v>
      </c>
      <c r="D60" s="78">
        <v>29</v>
      </c>
      <c r="E60" s="78">
        <v>29</v>
      </c>
      <c r="F60" s="79">
        <v>0</v>
      </c>
      <c r="G60" s="79">
        <v>0</v>
      </c>
      <c r="H60" s="78">
        <v>3</v>
      </c>
      <c r="I60" s="78">
        <v>69</v>
      </c>
      <c r="J60" s="78"/>
      <c r="K60" s="78">
        <v>30</v>
      </c>
      <c r="L60" s="78">
        <v>16</v>
      </c>
      <c r="M60" s="78">
        <v>21</v>
      </c>
      <c r="U60" s="90"/>
      <c r="V60" s="92">
        <v>55</v>
      </c>
      <c r="W60" s="89" t="s">
        <v>75</v>
      </c>
      <c r="X60" s="93">
        <f t="shared" si="10"/>
        <v>0</v>
      </c>
      <c r="Y60" s="89">
        <f t="shared" si="6"/>
        <v>5.5000000000000003E-4</v>
      </c>
      <c r="Z60" s="93">
        <f t="shared" si="7"/>
        <v>50</v>
      </c>
      <c r="AA60" s="89" t="str">
        <f t="shared" si="8"/>
        <v>Loddon - Elmore</v>
      </c>
      <c r="AB60" s="93">
        <f t="shared" si="9"/>
        <v>0</v>
      </c>
      <c r="AC60" s="90"/>
    </row>
    <row r="61" spans="1:29" x14ac:dyDescent="0.45">
      <c r="A61" s="83">
        <v>56</v>
      </c>
      <c r="B61" s="77" t="s">
        <v>29</v>
      </c>
      <c r="C61" s="81">
        <v>7</v>
      </c>
      <c r="D61" s="81">
        <v>212</v>
      </c>
      <c r="E61" s="81">
        <v>70</v>
      </c>
      <c r="F61" s="81">
        <v>231</v>
      </c>
      <c r="G61" s="81">
        <v>3</v>
      </c>
      <c r="H61" s="81">
        <v>220</v>
      </c>
      <c r="I61" s="81">
        <v>747</v>
      </c>
      <c r="J61" s="78"/>
      <c r="K61" s="81">
        <v>495</v>
      </c>
      <c r="L61" s="81">
        <v>6</v>
      </c>
      <c r="M61" s="81">
        <v>0</v>
      </c>
      <c r="U61" s="90"/>
      <c r="V61" s="92">
        <v>56</v>
      </c>
      <c r="W61" s="89" t="s">
        <v>29</v>
      </c>
      <c r="X61" s="93">
        <f t="shared" si="10"/>
        <v>231</v>
      </c>
      <c r="Y61" s="89">
        <f t="shared" si="6"/>
        <v>231.00056000000001</v>
      </c>
      <c r="Z61" s="93">
        <f t="shared" si="7"/>
        <v>7</v>
      </c>
      <c r="AA61" s="89" t="str">
        <f t="shared" si="8"/>
        <v>Keilor</v>
      </c>
      <c r="AB61" s="93">
        <f t="shared" si="9"/>
        <v>0</v>
      </c>
      <c r="AC61" s="90"/>
    </row>
    <row r="62" spans="1:29" x14ac:dyDescent="0.45">
      <c r="A62" s="83">
        <v>57</v>
      </c>
      <c r="B62" s="77" t="s">
        <v>590</v>
      </c>
      <c r="C62" s="79">
        <v>0</v>
      </c>
      <c r="D62" s="78">
        <v>232</v>
      </c>
      <c r="E62" s="78">
        <v>107</v>
      </c>
      <c r="F62" s="78">
        <v>19</v>
      </c>
      <c r="G62" s="79">
        <v>0</v>
      </c>
      <c r="H62" s="78">
        <v>284</v>
      </c>
      <c r="I62" s="78">
        <v>639</v>
      </c>
      <c r="J62" s="78"/>
      <c r="K62" s="78">
        <v>864</v>
      </c>
      <c r="L62" s="78">
        <v>4</v>
      </c>
      <c r="M62" s="78">
        <v>7</v>
      </c>
      <c r="U62" s="90"/>
      <c r="V62" s="92">
        <v>57</v>
      </c>
      <c r="W62" s="89" t="s">
        <v>590</v>
      </c>
      <c r="X62" s="93">
        <f t="shared" si="10"/>
        <v>19</v>
      </c>
      <c r="Y62" s="89">
        <f t="shared" si="6"/>
        <v>19.00057</v>
      </c>
      <c r="Z62" s="93">
        <f t="shared" si="7"/>
        <v>31</v>
      </c>
      <c r="AA62" s="89" t="str">
        <f t="shared" si="8"/>
        <v>Heathcote - Castlemaine - Kyneton</v>
      </c>
      <c r="AB62" s="93">
        <f t="shared" si="9"/>
        <v>0</v>
      </c>
      <c r="AC62" s="90"/>
    </row>
    <row r="63" spans="1:29" x14ac:dyDescent="0.45">
      <c r="A63" s="83">
        <v>58</v>
      </c>
      <c r="B63" s="77" t="s">
        <v>582</v>
      </c>
      <c r="C63" s="78">
        <v>24</v>
      </c>
      <c r="D63" s="78">
        <v>92</v>
      </c>
      <c r="E63" s="78">
        <v>52</v>
      </c>
      <c r="F63" s="79">
        <v>0</v>
      </c>
      <c r="G63" s="79">
        <v>0</v>
      </c>
      <c r="H63" s="78">
        <v>44</v>
      </c>
      <c r="I63" s="78">
        <v>213</v>
      </c>
      <c r="J63" s="78"/>
      <c r="K63" s="78">
        <v>82</v>
      </c>
      <c r="L63" s="78">
        <v>3</v>
      </c>
      <c r="M63" s="78">
        <v>21</v>
      </c>
      <c r="U63" s="90"/>
      <c r="V63" s="92">
        <v>58</v>
      </c>
      <c r="W63" s="89" t="s">
        <v>582</v>
      </c>
      <c r="X63" s="93">
        <f t="shared" si="10"/>
        <v>0</v>
      </c>
      <c r="Y63" s="89">
        <f t="shared" si="6"/>
        <v>5.8E-4</v>
      </c>
      <c r="Z63" s="93">
        <f t="shared" si="7"/>
        <v>49</v>
      </c>
      <c r="AA63" s="89" t="str">
        <f t="shared" si="8"/>
        <v>Grampians</v>
      </c>
      <c r="AB63" s="93">
        <f t="shared" si="9"/>
        <v>0</v>
      </c>
      <c r="AC63" s="90"/>
    </row>
    <row r="64" spans="1:29" x14ac:dyDescent="0.45">
      <c r="A64" s="83">
        <v>59</v>
      </c>
      <c r="B64" s="77" t="s">
        <v>31</v>
      </c>
      <c r="C64" s="78">
        <v>24</v>
      </c>
      <c r="D64" s="78">
        <v>108</v>
      </c>
      <c r="E64" s="78">
        <v>104</v>
      </c>
      <c r="F64" s="78">
        <v>7</v>
      </c>
      <c r="G64" s="78">
        <v>3</v>
      </c>
      <c r="H64" s="78">
        <v>565</v>
      </c>
      <c r="I64" s="78">
        <v>814</v>
      </c>
      <c r="J64" s="78"/>
      <c r="K64" s="78">
        <v>1165</v>
      </c>
      <c r="L64" s="78">
        <v>3</v>
      </c>
      <c r="M64" s="78">
        <v>36</v>
      </c>
      <c r="U64" s="90"/>
      <c r="V64" s="92">
        <v>59</v>
      </c>
      <c r="W64" s="89" t="s">
        <v>31</v>
      </c>
      <c r="X64" s="93">
        <f t="shared" si="10"/>
        <v>7</v>
      </c>
      <c r="Y64" s="89">
        <f t="shared" si="6"/>
        <v>7.0005899999999999</v>
      </c>
      <c r="Z64" s="93">
        <f t="shared" si="7"/>
        <v>39</v>
      </c>
      <c r="AA64" s="89" t="str">
        <f t="shared" si="8"/>
        <v>Gippsland - South West</v>
      </c>
      <c r="AB64" s="93">
        <f t="shared" si="9"/>
        <v>0</v>
      </c>
      <c r="AC64" s="90"/>
    </row>
    <row r="65" spans="1:29" x14ac:dyDescent="0.45">
      <c r="A65" s="83">
        <v>60</v>
      </c>
      <c r="B65" s="77" t="s">
        <v>32</v>
      </c>
      <c r="C65" s="78">
        <v>66</v>
      </c>
      <c r="D65" s="78">
        <v>230</v>
      </c>
      <c r="E65" s="78">
        <v>68</v>
      </c>
      <c r="F65" s="78">
        <v>405</v>
      </c>
      <c r="G65" s="79">
        <v>0</v>
      </c>
      <c r="H65" s="78">
        <v>80</v>
      </c>
      <c r="I65" s="78">
        <v>844</v>
      </c>
      <c r="J65" s="78"/>
      <c r="K65" s="78">
        <v>170</v>
      </c>
      <c r="L65" s="79">
        <v>0</v>
      </c>
      <c r="M65" s="79">
        <v>0</v>
      </c>
      <c r="U65" s="90"/>
      <c r="V65" s="92">
        <v>60</v>
      </c>
      <c r="W65" s="89" t="s">
        <v>32</v>
      </c>
      <c r="X65" s="93">
        <f t="shared" si="10"/>
        <v>405</v>
      </c>
      <c r="Y65" s="89">
        <f t="shared" si="6"/>
        <v>405.00060000000002</v>
      </c>
      <c r="Z65" s="93">
        <f t="shared" si="7"/>
        <v>3</v>
      </c>
      <c r="AA65" s="89" t="str">
        <f t="shared" si="8"/>
        <v>Cardinia</v>
      </c>
      <c r="AB65" s="93">
        <f t="shared" si="9"/>
        <v>0</v>
      </c>
      <c r="AC65" s="90"/>
    </row>
    <row r="66" spans="1:29" x14ac:dyDescent="0.45">
      <c r="A66" s="83">
        <v>61</v>
      </c>
      <c r="B66" s="77" t="s">
        <v>77</v>
      </c>
      <c r="C66" s="78">
        <v>24</v>
      </c>
      <c r="D66" s="78">
        <v>96</v>
      </c>
      <c r="E66" s="78">
        <v>115</v>
      </c>
      <c r="F66" s="78">
        <v>51</v>
      </c>
      <c r="G66" s="78">
        <v>4</v>
      </c>
      <c r="H66" s="78">
        <v>77</v>
      </c>
      <c r="I66" s="78">
        <v>360</v>
      </c>
      <c r="J66" s="78"/>
      <c r="K66" s="78">
        <v>169</v>
      </c>
      <c r="L66" s="78">
        <v>38</v>
      </c>
      <c r="M66" s="78">
        <v>55</v>
      </c>
      <c r="U66" s="90"/>
      <c r="V66" s="92">
        <v>61</v>
      </c>
      <c r="W66" s="89" t="s">
        <v>77</v>
      </c>
      <c r="X66" s="93">
        <f t="shared" si="10"/>
        <v>51</v>
      </c>
      <c r="Y66" s="89">
        <f t="shared" si="6"/>
        <v>51.000610000000002</v>
      </c>
      <c r="Z66" s="93">
        <f t="shared" si="7"/>
        <v>21</v>
      </c>
      <c r="AA66" s="89" t="str">
        <f t="shared" si="8"/>
        <v>Baw Baw</v>
      </c>
      <c r="AB66" s="93">
        <f t="shared" si="9"/>
        <v>0</v>
      </c>
      <c r="AC66" s="90"/>
    </row>
    <row r="67" spans="1:29" x14ac:dyDescent="0.45">
      <c r="U67" s="90"/>
      <c r="V67" s="90"/>
      <c r="W67" s="90"/>
      <c r="X67" s="94"/>
      <c r="Y67" s="90"/>
      <c r="Z67" s="94"/>
      <c r="AA67" s="90"/>
      <c r="AB67" s="90"/>
      <c r="AC67" s="9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07" t="s">
        <v>92</v>
      </c>
      <c r="C1" s="107"/>
      <c r="D1" s="107"/>
      <c r="E1" s="107"/>
      <c r="F1" s="107"/>
      <c r="G1" s="107"/>
      <c r="H1" s="107"/>
      <c r="I1" s="107"/>
      <c r="J1" s="107"/>
      <c r="K1" s="107"/>
      <c r="L1" s="107"/>
      <c r="M1" s="107"/>
      <c r="N1" s="107"/>
      <c r="O1" s="107"/>
      <c r="P1" s="107"/>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tabSelected="1"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6" customWidth="1"/>
    <col min="2" max="2" width="48.3984375" style="56" customWidth="1"/>
    <col min="3" max="5" width="13.3984375" style="56" customWidth="1"/>
    <col min="6" max="16384" width="9.1328125" style="56"/>
  </cols>
  <sheetData>
    <row r="1" spans="2:5" ht="21" x14ac:dyDescent="0.65">
      <c r="B1" s="64" t="s">
        <v>554</v>
      </c>
      <c r="C1" s="65"/>
      <c r="D1" s="65"/>
      <c r="E1" s="65"/>
    </row>
    <row r="3" spans="2:5" ht="21" x14ac:dyDescent="0.35">
      <c r="C3" s="57" t="s">
        <v>555</v>
      </c>
      <c r="D3" s="57" t="s">
        <v>556</v>
      </c>
      <c r="E3" s="57" t="s">
        <v>557</v>
      </c>
    </row>
    <row r="4" spans="2:5" ht="15" customHeight="1" x14ac:dyDescent="0.35">
      <c r="B4" s="58" t="s">
        <v>499</v>
      </c>
      <c r="C4" s="59">
        <v>24</v>
      </c>
      <c r="D4" s="60">
        <f t="shared" ref="D4:D9" si="0">C4/C$9*100</f>
        <v>1.1412268188302426</v>
      </c>
      <c r="E4" s="59">
        <f t="shared" ref="E4:E9" si="1">D4/100*C$11</f>
        <v>22.162624821683309</v>
      </c>
    </row>
    <row r="5" spans="2:5" ht="15" customHeight="1" x14ac:dyDescent="0.35">
      <c r="B5" s="58" t="s">
        <v>500</v>
      </c>
      <c r="C5" s="59">
        <v>355</v>
      </c>
      <c r="D5" s="60">
        <f t="shared" si="0"/>
        <v>16.880646695197338</v>
      </c>
      <c r="E5" s="59">
        <f t="shared" si="1"/>
        <v>327.82215882073228</v>
      </c>
    </row>
    <row r="6" spans="2:5" ht="15" customHeight="1" x14ac:dyDescent="0.35">
      <c r="B6" s="58" t="s">
        <v>501</v>
      </c>
      <c r="C6" s="59">
        <v>65</v>
      </c>
      <c r="D6" s="60">
        <f t="shared" si="0"/>
        <v>3.0908226343319067</v>
      </c>
      <c r="E6" s="59">
        <f t="shared" si="1"/>
        <v>60.023775558725632</v>
      </c>
    </row>
    <row r="7" spans="2:5" ht="15" customHeight="1" x14ac:dyDescent="0.35">
      <c r="B7" s="58" t="s">
        <v>502</v>
      </c>
      <c r="C7" s="59">
        <v>368</v>
      </c>
      <c r="D7" s="60">
        <f t="shared" si="0"/>
        <v>17.498811222063718</v>
      </c>
      <c r="E7" s="59">
        <f t="shared" si="1"/>
        <v>339.8269139324774</v>
      </c>
    </row>
    <row r="8" spans="2:5" ht="15" customHeight="1" x14ac:dyDescent="0.35">
      <c r="B8" s="58" t="s">
        <v>503</v>
      </c>
      <c r="C8" s="59">
        <v>1284</v>
      </c>
      <c r="D8" s="60">
        <f t="shared" si="0"/>
        <v>61.055634807417967</v>
      </c>
      <c r="E8" s="59">
        <f t="shared" si="1"/>
        <v>1185.7004279600569</v>
      </c>
    </row>
    <row r="9" spans="2:5" ht="15" customHeight="1" x14ac:dyDescent="0.35">
      <c r="B9" s="58" t="s">
        <v>558</v>
      </c>
      <c r="C9" s="59">
        <v>2103</v>
      </c>
      <c r="D9" s="61">
        <f t="shared" si="0"/>
        <v>100</v>
      </c>
      <c r="E9" s="59">
        <f t="shared" si="1"/>
        <v>1942</v>
      </c>
    </row>
    <row r="10" spans="2:5" x14ac:dyDescent="0.35">
      <c r="D10" s="62"/>
    </row>
    <row r="11" spans="2:5" x14ac:dyDescent="0.35">
      <c r="C11" s="56">
        <v>1942</v>
      </c>
      <c r="D11" s="62"/>
      <c r="E11" s="63">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A9517208</value>
    </field>
    <field name="Objective-Title">
      <value order="0">Homelessness</value>
    </field>
    <field name="Objective-Description">
      <value order="0"/>
    </field>
    <field name="Objective-CreationStamp">
      <value order="0">2023-02-09T22:07:27Z</value>
    </field>
    <field name="Objective-IsApproved">
      <value order="0">false</value>
    </field>
    <field name="Objective-IsPublished">
      <value order="0">true</value>
    </field>
    <field name="Objective-DatePublished">
      <value order="0">2023-02-09T22:40:14Z</value>
    </field>
    <field name="Objective-ModificationStamp">
      <value order="0">2023-05-31T23:09:51Z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vA12130024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2023-02-09T08:01:06Z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A9517208</vt:lpwstr>
  </property>
  <property fmtid="{D5CDD505-2E9C-101B-9397-08002B2CF9AE}" pid="4" name="Objective-Title">
    <vt:lpwstr>Homelessness</vt:lpwstr>
  </property>
  <property fmtid="{D5CDD505-2E9C-101B-9397-08002B2CF9AE}" pid="5" name="Objective-Description">
    <vt:lpwstr/>
  </property>
  <property fmtid="{D5CDD505-2E9C-101B-9397-08002B2CF9AE}" pid="6" name="Objective-CreationStamp">
    <vt:filetime>2023-02-09T22:07:27Z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2023-02-09T22:40:14Z</vt:filetime>
  </property>
  <property fmtid="{D5CDD505-2E9C-101B-9397-08002B2CF9AE}" pid="10" name="Objective-ModificationStamp">
    <vt:filetime>2023-05-31T23:09:51Z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vA12130024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