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175c5bc9f55d460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CBFE3A90-C9DB-4124-9CAD-40F0872C7A13}" xr6:coauthVersionLast="47" xr6:coauthVersionMax="47" xr10:uidLastSave="{00000000-0000-0000-0000-000000000000}"/>
  <bookViews>
    <workbookView showHorizontalScroll="0" showSheetTabs="0" xWindow="-110" yWindow="-110" windowWidth="19420" windowHeight="11500" firstSheet="5" activeTab="5" xr2:uid="{9ED6BEFD-92AC-4530-8F27-E932CD28BB0D}"/>
  </bookViews>
  <sheets>
    <sheet name="Original" sheetId="1" state="hidden" r:id="rId1"/>
    <sheet name="C Sttandarized" sheetId="2" state="hidden" r:id="rId2"/>
    <sheet name="C Stand+safet vs" sheetId="3" state="hidden" r:id="rId3"/>
    <sheet name="C reordered" sheetId="4" state="hidden" r:id="rId4"/>
    <sheet name="Data" sheetId="5" state="hidden" r:id="rId5"/>
    <sheet name="Front" sheetId="6" r:id="rId6"/>
  </sheets>
  <definedNames>
    <definedName name="_xlnm.Print_Area" localSheetId="5">Front!$E$1:$T$87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6" l="1"/>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 i="6"/>
  <c r="C7" i="5"/>
  <c r="G97" i="5" s="1"/>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6" i="5"/>
  <c r="H97" i="5" l="1"/>
  <c r="AJ137" i="5"/>
  <c r="AJ47" i="5" s="1"/>
  <c r="AJ155" i="5"/>
  <c r="AJ65" i="5" s="1"/>
  <c r="AJ156" i="5"/>
  <c r="AJ66" i="5" s="1"/>
  <c r="AJ161" i="5"/>
  <c r="AJ71" i="5" s="1"/>
  <c r="AE114" i="5"/>
  <c r="AE24" i="5" s="1"/>
  <c r="AE115" i="5"/>
  <c r="AE25" i="5" s="1"/>
  <c r="AE116" i="5"/>
  <c r="AE26" i="5" s="1"/>
  <c r="AE122" i="5"/>
  <c r="AE32" i="5" s="1"/>
  <c r="W113" i="5"/>
  <c r="W23" i="5" s="1"/>
  <c r="W114" i="5"/>
  <c r="W24" i="5" s="1"/>
  <c r="W115" i="5"/>
  <c r="W25" i="5" s="1"/>
  <c r="W117" i="5"/>
  <c r="W27" i="5" s="1"/>
  <c r="W118" i="5"/>
  <c r="W28" i="5" s="1"/>
  <c r="W119" i="5"/>
  <c r="W29" i="5" s="1"/>
  <c r="W157" i="5"/>
  <c r="W67" i="5" s="1"/>
  <c r="W158" i="5"/>
  <c r="W68" i="5" s="1"/>
  <c r="W159" i="5"/>
  <c r="W69" i="5" s="1"/>
  <c r="W169" i="5"/>
  <c r="W79" i="5" s="1"/>
  <c r="W170" i="5"/>
  <c r="W80" i="5" s="1"/>
  <c r="W172" i="5"/>
  <c r="W82" i="5" s="1"/>
  <c r="W97" i="5"/>
  <c r="W7" i="5" s="1"/>
  <c r="R163" i="5"/>
  <c r="R73" i="5" s="1"/>
  <c r="R176" i="5"/>
  <c r="R86" i="5" s="1"/>
  <c r="N117" i="5"/>
  <c r="N27" i="5" s="1"/>
  <c r="N118" i="5"/>
  <c r="N28" i="5" s="1"/>
  <c r="N119" i="5"/>
  <c r="N29" i="5" s="1"/>
  <c r="K111" i="5"/>
  <c r="K21" i="5" s="1"/>
  <c r="K112" i="5"/>
  <c r="K22" i="5" s="1"/>
  <c r="K113" i="5"/>
  <c r="K23" i="5" s="1"/>
  <c r="K124" i="5"/>
  <c r="K34" i="5" s="1"/>
  <c r="K152" i="5"/>
  <c r="K62" i="5" s="1"/>
  <c r="K153" i="5"/>
  <c r="K63" i="5" s="1"/>
  <c r="K164" i="5"/>
  <c r="K74" i="5" s="1"/>
  <c r="K165" i="5"/>
  <c r="K75" i="5" s="1"/>
  <c r="G118" i="5"/>
  <c r="G28" i="5" s="1"/>
  <c r="G119" i="5"/>
  <c r="G29" i="5" s="1"/>
  <c r="W66" i="5"/>
  <c r="W30" i="5"/>
  <c r="W26" i="5"/>
  <c r="X97" i="5"/>
  <c r="AC86" i="5"/>
  <c r="AC172" i="5" s="1"/>
  <c r="AB86" i="5"/>
  <c r="AB173" i="5" s="1"/>
  <c r="AH176" i="5"/>
  <c r="AE176" i="5" s="1"/>
  <c r="AE86" i="5" s="1"/>
  <c r="AH175" i="5"/>
  <c r="AH174" i="5"/>
  <c r="AH173" i="5"/>
  <c r="AH172" i="5"/>
  <c r="AH171" i="5"/>
  <c r="AH170" i="5"/>
  <c r="AH169" i="5"/>
  <c r="AH168" i="5"/>
  <c r="AH167" i="5"/>
  <c r="AH166" i="5"/>
  <c r="AH165" i="5"/>
  <c r="AH164" i="5"/>
  <c r="AH163" i="5"/>
  <c r="AH162" i="5"/>
  <c r="AH161" i="5"/>
  <c r="AH160" i="5"/>
  <c r="AH159" i="5"/>
  <c r="AH158" i="5"/>
  <c r="AH157" i="5"/>
  <c r="AH156" i="5"/>
  <c r="AH155" i="5"/>
  <c r="AH154" i="5"/>
  <c r="AH153" i="5"/>
  <c r="AH152" i="5"/>
  <c r="AH151" i="5"/>
  <c r="AH150" i="5"/>
  <c r="AH149" i="5"/>
  <c r="AH148" i="5"/>
  <c r="AH147" i="5"/>
  <c r="AH146" i="5"/>
  <c r="AH145" i="5"/>
  <c r="AH144" i="5"/>
  <c r="AH143" i="5"/>
  <c r="AH142" i="5"/>
  <c r="AH141" i="5"/>
  <c r="AH140" i="5"/>
  <c r="AH139" i="5"/>
  <c r="AH138" i="5"/>
  <c r="AH137" i="5"/>
  <c r="AH136" i="5"/>
  <c r="AE136" i="5" s="1"/>
  <c r="AE46" i="5" s="1"/>
  <c r="AH135" i="5"/>
  <c r="AH134" i="5"/>
  <c r="AH133" i="5"/>
  <c r="AH132" i="5"/>
  <c r="AH131" i="5"/>
  <c r="AH130" i="5"/>
  <c r="AH129" i="5"/>
  <c r="AH128" i="5"/>
  <c r="AH127" i="5"/>
  <c r="AH126" i="5"/>
  <c r="AH125" i="5"/>
  <c r="AH124" i="5"/>
  <c r="AH123" i="5"/>
  <c r="AH122" i="5"/>
  <c r="AH121" i="5"/>
  <c r="AH120" i="5"/>
  <c r="AH119" i="5"/>
  <c r="AH118" i="5"/>
  <c r="AH117" i="5"/>
  <c r="AH116" i="5"/>
  <c r="AH115" i="5"/>
  <c r="AH114" i="5"/>
  <c r="AH113" i="5"/>
  <c r="AH112" i="5"/>
  <c r="AH111" i="5"/>
  <c r="AH110" i="5"/>
  <c r="AH109" i="5"/>
  <c r="AH108" i="5"/>
  <c r="AH107" i="5"/>
  <c r="AH106" i="5"/>
  <c r="AH105" i="5"/>
  <c r="AH104" i="5"/>
  <c r="AH103" i="5"/>
  <c r="AH102" i="5"/>
  <c r="AH101" i="5"/>
  <c r="AH100" i="5"/>
  <c r="AH99" i="5"/>
  <c r="AH98" i="5"/>
  <c r="AH97" i="5"/>
  <c r="AB175" i="5"/>
  <c r="AB152" i="5"/>
  <c r="AB151" i="5"/>
  <c r="AB149" i="5"/>
  <c r="AB148" i="5"/>
  <c r="AB147" i="5"/>
  <c r="AB146" i="5"/>
  <c r="AB145" i="5"/>
  <c r="AB144" i="5"/>
  <c r="AB143" i="5"/>
  <c r="AB121" i="5"/>
  <c r="AB107" i="5"/>
  <c r="X176" i="5"/>
  <c r="W176" i="5" s="1"/>
  <c r="W86" i="5" s="1"/>
  <c r="X175" i="5"/>
  <c r="W175" i="5" s="1"/>
  <c r="W85" i="5" s="1"/>
  <c r="X174" i="5"/>
  <c r="W174" i="5" s="1"/>
  <c r="W84" i="5" s="1"/>
  <c r="X173" i="5"/>
  <c r="W173" i="5" s="1"/>
  <c r="W83" i="5" s="1"/>
  <c r="X172" i="5"/>
  <c r="X171" i="5"/>
  <c r="X170" i="5"/>
  <c r="X169" i="5"/>
  <c r="X168" i="5"/>
  <c r="W168" i="5" s="1"/>
  <c r="W78" i="5" s="1"/>
  <c r="X167" i="5"/>
  <c r="W167" i="5" s="1"/>
  <c r="W77" i="5" s="1"/>
  <c r="X166" i="5"/>
  <c r="W166" i="5" s="1"/>
  <c r="W76" i="5" s="1"/>
  <c r="X165" i="5"/>
  <c r="W165" i="5" s="1"/>
  <c r="W75" i="5" s="1"/>
  <c r="X164" i="5"/>
  <c r="W164" i="5" s="1"/>
  <c r="W74" i="5" s="1"/>
  <c r="X163" i="5"/>
  <c r="W163" i="5" s="1"/>
  <c r="W73" i="5" s="1"/>
  <c r="X162" i="5"/>
  <c r="W162" i="5" s="1"/>
  <c r="W72" i="5" s="1"/>
  <c r="X161" i="5"/>
  <c r="W161" i="5" s="1"/>
  <c r="W71" i="5" s="1"/>
  <c r="X160" i="5"/>
  <c r="W160" i="5" s="1"/>
  <c r="W70" i="5" s="1"/>
  <c r="X159" i="5"/>
  <c r="X158" i="5"/>
  <c r="X157" i="5"/>
  <c r="X156" i="5"/>
  <c r="W156" i="5" s="1"/>
  <c r="X155" i="5"/>
  <c r="W155" i="5" s="1"/>
  <c r="W65" i="5" s="1"/>
  <c r="X154" i="5"/>
  <c r="W154" i="5" s="1"/>
  <c r="W64" i="5" s="1"/>
  <c r="X153" i="5"/>
  <c r="W153" i="5" s="1"/>
  <c r="W63" i="5" s="1"/>
  <c r="X152" i="5"/>
  <c r="W152" i="5" s="1"/>
  <c r="W62" i="5" s="1"/>
  <c r="X151" i="5"/>
  <c r="W151" i="5" s="1"/>
  <c r="W61" i="5" s="1"/>
  <c r="X150" i="5"/>
  <c r="W150" i="5" s="1"/>
  <c r="W60" i="5" s="1"/>
  <c r="X149" i="5"/>
  <c r="W149" i="5" s="1"/>
  <c r="W59" i="5" s="1"/>
  <c r="X148" i="5"/>
  <c r="W148" i="5" s="1"/>
  <c r="W58" i="5" s="1"/>
  <c r="X147" i="5"/>
  <c r="W147" i="5" s="1"/>
  <c r="W57" i="5" s="1"/>
  <c r="X146" i="5"/>
  <c r="W146" i="5" s="1"/>
  <c r="W56" i="5" s="1"/>
  <c r="X145" i="5"/>
  <c r="W145" i="5" s="1"/>
  <c r="W55" i="5" s="1"/>
  <c r="X144" i="5"/>
  <c r="W144" i="5" s="1"/>
  <c r="W54" i="5" s="1"/>
  <c r="X143" i="5"/>
  <c r="W143" i="5" s="1"/>
  <c r="W53" i="5" s="1"/>
  <c r="X142" i="5"/>
  <c r="W142" i="5" s="1"/>
  <c r="W52" i="5" s="1"/>
  <c r="X141" i="5"/>
  <c r="W141" i="5" s="1"/>
  <c r="W51" i="5" s="1"/>
  <c r="X140" i="5"/>
  <c r="W140" i="5" s="1"/>
  <c r="W50" i="5" s="1"/>
  <c r="X139" i="5"/>
  <c r="W139" i="5" s="1"/>
  <c r="W49" i="5" s="1"/>
  <c r="X138" i="5"/>
  <c r="W138" i="5" s="1"/>
  <c r="W48" i="5" s="1"/>
  <c r="X137" i="5"/>
  <c r="W137" i="5" s="1"/>
  <c r="W47" i="5" s="1"/>
  <c r="X136" i="5"/>
  <c r="W136" i="5" s="1"/>
  <c r="W46" i="5" s="1"/>
  <c r="X135" i="5"/>
  <c r="W135" i="5" s="1"/>
  <c r="W45" i="5" s="1"/>
  <c r="X134" i="5"/>
  <c r="W134" i="5" s="1"/>
  <c r="W44" i="5" s="1"/>
  <c r="X133" i="5"/>
  <c r="W133" i="5" s="1"/>
  <c r="W43" i="5" s="1"/>
  <c r="X132" i="5"/>
  <c r="W132" i="5" s="1"/>
  <c r="W42" i="5" s="1"/>
  <c r="X131" i="5"/>
  <c r="W131" i="5" s="1"/>
  <c r="W41" i="5" s="1"/>
  <c r="X130" i="5"/>
  <c r="W130" i="5" s="1"/>
  <c r="W40" i="5" s="1"/>
  <c r="X129" i="5"/>
  <c r="W129" i="5" s="1"/>
  <c r="W39" i="5" s="1"/>
  <c r="X128" i="5"/>
  <c r="W128" i="5" s="1"/>
  <c r="W38" i="5" s="1"/>
  <c r="X127" i="5"/>
  <c r="W127" i="5" s="1"/>
  <c r="W37" i="5" s="1"/>
  <c r="X126" i="5"/>
  <c r="W126" i="5" s="1"/>
  <c r="W36" i="5" s="1"/>
  <c r="X125" i="5"/>
  <c r="W125" i="5" s="1"/>
  <c r="W35" i="5" s="1"/>
  <c r="X124" i="5"/>
  <c r="W124" i="5" s="1"/>
  <c r="W34" i="5" s="1"/>
  <c r="X123" i="5"/>
  <c r="W123" i="5" s="1"/>
  <c r="W33" i="5" s="1"/>
  <c r="X122" i="5"/>
  <c r="W122" i="5" s="1"/>
  <c r="W32" i="5" s="1"/>
  <c r="X121" i="5"/>
  <c r="W121" i="5" s="1"/>
  <c r="W31" i="5" s="1"/>
  <c r="X120" i="5"/>
  <c r="W120" i="5" s="1"/>
  <c r="X119" i="5"/>
  <c r="X118" i="5"/>
  <c r="X117" i="5"/>
  <c r="X116" i="5"/>
  <c r="W116" i="5" s="1"/>
  <c r="X115" i="5"/>
  <c r="X114" i="5"/>
  <c r="X113" i="5"/>
  <c r="X112" i="5"/>
  <c r="W112" i="5" s="1"/>
  <c r="W22" i="5" s="1"/>
  <c r="X111" i="5"/>
  <c r="W111" i="5" s="1"/>
  <c r="W21" i="5" s="1"/>
  <c r="X110" i="5"/>
  <c r="W110" i="5" s="1"/>
  <c r="W20" i="5" s="1"/>
  <c r="X109" i="5"/>
  <c r="W109" i="5" s="1"/>
  <c r="W19" i="5" s="1"/>
  <c r="X108" i="5"/>
  <c r="W108" i="5" s="1"/>
  <c r="W18" i="5" s="1"/>
  <c r="X107" i="5"/>
  <c r="W107" i="5" s="1"/>
  <c r="W17" i="5" s="1"/>
  <c r="X106" i="5"/>
  <c r="W106" i="5" s="1"/>
  <c r="W16" i="5" s="1"/>
  <c r="X105" i="5"/>
  <c r="W105" i="5" s="1"/>
  <c r="W15" i="5" s="1"/>
  <c r="X104" i="5"/>
  <c r="W104" i="5" s="1"/>
  <c r="W14" i="5" s="1"/>
  <c r="X103" i="5"/>
  <c r="W103" i="5" s="1"/>
  <c r="W13" i="5" s="1"/>
  <c r="X102" i="5"/>
  <c r="W102" i="5" s="1"/>
  <c r="W12" i="5" s="1"/>
  <c r="X101" i="5"/>
  <c r="W101" i="5" s="1"/>
  <c r="W11" i="5" s="1"/>
  <c r="X100" i="5"/>
  <c r="W100" i="5" s="1"/>
  <c r="W10" i="5" s="1"/>
  <c r="X99" i="5"/>
  <c r="W99" i="5" s="1"/>
  <c r="W9" i="5" s="1"/>
  <c r="X98" i="5"/>
  <c r="W98" i="5" s="1"/>
  <c r="W8" i="5" s="1"/>
  <c r="P176" i="5"/>
  <c r="P175" i="5"/>
  <c r="P174" i="5"/>
  <c r="P173" i="5"/>
  <c r="P172" i="5"/>
  <c r="P171" i="5"/>
  <c r="P170" i="5"/>
  <c r="P169" i="5"/>
  <c r="P168" i="5"/>
  <c r="P167" i="5"/>
  <c r="P166" i="5"/>
  <c r="P165" i="5"/>
  <c r="P164" i="5"/>
  <c r="N164" i="5" s="1"/>
  <c r="N74" i="5" s="1"/>
  <c r="P163" i="5"/>
  <c r="P162" i="5"/>
  <c r="P161" i="5"/>
  <c r="P160" i="5"/>
  <c r="P159" i="5"/>
  <c r="P158" i="5"/>
  <c r="P157" i="5"/>
  <c r="P156" i="5"/>
  <c r="P155" i="5"/>
  <c r="P154" i="5"/>
  <c r="P153" i="5"/>
  <c r="P152" i="5"/>
  <c r="P151" i="5"/>
  <c r="P150" i="5"/>
  <c r="P149" i="5"/>
  <c r="P148" i="5"/>
  <c r="P147" i="5"/>
  <c r="P146" i="5"/>
  <c r="P145" i="5"/>
  <c r="P144" i="5"/>
  <c r="N144" i="5" s="1"/>
  <c r="N54" i="5" s="1"/>
  <c r="P143" i="5"/>
  <c r="P142" i="5"/>
  <c r="P141" i="5"/>
  <c r="P140" i="5"/>
  <c r="P139" i="5"/>
  <c r="P138" i="5"/>
  <c r="P137" i="5"/>
  <c r="P136" i="5"/>
  <c r="P135" i="5"/>
  <c r="P134" i="5"/>
  <c r="P133" i="5"/>
  <c r="P132" i="5"/>
  <c r="P131" i="5"/>
  <c r="P130" i="5"/>
  <c r="P129" i="5"/>
  <c r="P128" i="5"/>
  <c r="P127" i="5"/>
  <c r="P126" i="5"/>
  <c r="P125" i="5"/>
  <c r="P124" i="5"/>
  <c r="N124" i="5" s="1"/>
  <c r="N34" i="5" s="1"/>
  <c r="P123" i="5"/>
  <c r="P122" i="5"/>
  <c r="P121" i="5"/>
  <c r="P120" i="5"/>
  <c r="P119" i="5"/>
  <c r="P118" i="5"/>
  <c r="P117" i="5"/>
  <c r="P116" i="5"/>
  <c r="P115" i="5"/>
  <c r="P114" i="5"/>
  <c r="P113" i="5"/>
  <c r="P112" i="5"/>
  <c r="P111" i="5"/>
  <c r="P110" i="5"/>
  <c r="P109" i="5"/>
  <c r="P108" i="5"/>
  <c r="P107" i="5"/>
  <c r="P106" i="5"/>
  <c r="P105" i="5"/>
  <c r="P104" i="5"/>
  <c r="N104" i="5" s="1"/>
  <c r="N14" i="5" s="1"/>
  <c r="P103" i="5"/>
  <c r="P102" i="5"/>
  <c r="P101" i="5"/>
  <c r="P100" i="5"/>
  <c r="P99" i="5"/>
  <c r="P98" i="5"/>
  <c r="P97" i="5"/>
  <c r="O98" i="5"/>
  <c r="O99" i="5"/>
  <c r="O100" i="5"/>
  <c r="N100" i="5" s="1"/>
  <c r="N10" i="5" s="1"/>
  <c r="O101" i="5"/>
  <c r="N101" i="5" s="1"/>
  <c r="N11" i="5" s="1"/>
  <c r="O102" i="5"/>
  <c r="O103" i="5"/>
  <c r="O104" i="5"/>
  <c r="O105" i="5"/>
  <c r="N105" i="5" s="1"/>
  <c r="N15" i="5" s="1"/>
  <c r="O106" i="5"/>
  <c r="O107" i="5"/>
  <c r="N107" i="5" s="1"/>
  <c r="N17" i="5" s="1"/>
  <c r="O108" i="5"/>
  <c r="N108" i="5" s="1"/>
  <c r="N18" i="5" s="1"/>
  <c r="O109" i="5"/>
  <c r="O110" i="5"/>
  <c r="N110" i="5" s="1"/>
  <c r="N20" i="5" s="1"/>
  <c r="O111" i="5"/>
  <c r="O112" i="5"/>
  <c r="O113" i="5"/>
  <c r="O114" i="5"/>
  <c r="O115" i="5"/>
  <c r="O116" i="5"/>
  <c r="O117" i="5"/>
  <c r="O118" i="5"/>
  <c r="O119" i="5"/>
  <c r="O120" i="5"/>
  <c r="O121" i="5"/>
  <c r="O122" i="5"/>
  <c r="O123" i="5"/>
  <c r="O124" i="5"/>
  <c r="O125" i="5"/>
  <c r="N125" i="5" s="1"/>
  <c r="N35" i="5" s="1"/>
  <c r="O126" i="5"/>
  <c r="O127" i="5"/>
  <c r="N127" i="5" s="1"/>
  <c r="N37" i="5" s="1"/>
  <c r="O128" i="5"/>
  <c r="N128" i="5" s="1"/>
  <c r="N38" i="5" s="1"/>
  <c r="O129" i="5"/>
  <c r="O130" i="5"/>
  <c r="N130" i="5" s="1"/>
  <c r="N40" i="5" s="1"/>
  <c r="O131" i="5"/>
  <c r="O132" i="5"/>
  <c r="O133" i="5"/>
  <c r="O134" i="5"/>
  <c r="O135" i="5"/>
  <c r="N135" i="5" s="1"/>
  <c r="N45" i="5" s="1"/>
  <c r="O136" i="5"/>
  <c r="N136" i="5" s="1"/>
  <c r="N46" i="5" s="1"/>
  <c r="O137" i="5"/>
  <c r="N137" i="5" s="1"/>
  <c r="N47" i="5" s="1"/>
  <c r="O138" i="5"/>
  <c r="O139" i="5"/>
  <c r="N139" i="5" s="1"/>
  <c r="N49" i="5" s="1"/>
  <c r="O140" i="5"/>
  <c r="O141" i="5"/>
  <c r="N141" i="5" s="1"/>
  <c r="N51" i="5" s="1"/>
  <c r="O142" i="5"/>
  <c r="O143" i="5"/>
  <c r="O144" i="5"/>
  <c r="O145" i="5"/>
  <c r="N145" i="5" s="1"/>
  <c r="N55" i="5" s="1"/>
  <c r="O146" i="5"/>
  <c r="O147" i="5"/>
  <c r="N147" i="5" s="1"/>
  <c r="N57" i="5" s="1"/>
  <c r="O148" i="5"/>
  <c r="N148" i="5" s="1"/>
  <c r="N58" i="5" s="1"/>
  <c r="O149" i="5"/>
  <c r="O150" i="5"/>
  <c r="N150" i="5" s="1"/>
  <c r="N60" i="5" s="1"/>
  <c r="O151" i="5"/>
  <c r="O152" i="5"/>
  <c r="O153" i="5"/>
  <c r="O154" i="5"/>
  <c r="O155" i="5"/>
  <c r="O156" i="5"/>
  <c r="N156" i="5" s="1"/>
  <c r="N66" i="5" s="1"/>
  <c r="O157" i="5"/>
  <c r="N157" i="5" s="1"/>
  <c r="N67" i="5" s="1"/>
  <c r="O158" i="5"/>
  <c r="N158" i="5" s="1"/>
  <c r="N68" i="5" s="1"/>
  <c r="O159" i="5"/>
  <c r="N159" i="5" s="1"/>
  <c r="N69" i="5" s="1"/>
  <c r="O160" i="5"/>
  <c r="O161" i="5"/>
  <c r="O162" i="5"/>
  <c r="O163" i="5"/>
  <c r="O164" i="5"/>
  <c r="O165" i="5"/>
  <c r="N165" i="5" s="1"/>
  <c r="N75" i="5" s="1"/>
  <c r="O166" i="5"/>
  <c r="O167" i="5"/>
  <c r="N167" i="5" s="1"/>
  <c r="N77" i="5" s="1"/>
  <c r="O168" i="5"/>
  <c r="N168" i="5" s="1"/>
  <c r="N78" i="5" s="1"/>
  <c r="O169" i="5"/>
  <c r="O170" i="5"/>
  <c r="N170" i="5" s="1"/>
  <c r="N80" i="5" s="1"/>
  <c r="O171" i="5"/>
  <c r="O172" i="5"/>
  <c r="O173" i="5"/>
  <c r="O174" i="5"/>
  <c r="O175" i="5"/>
  <c r="N175" i="5" s="1"/>
  <c r="N85" i="5" s="1"/>
  <c r="O176" i="5"/>
  <c r="N176" i="5" s="1"/>
  <c r="N86" i="5" s="1"/>
  <c r="O97" i="5"/>
  <c r="N97" i="5" s="1"/>
  <c r="N7" i="5" s="1"/>
  <c r="AM176" i="5"/>
  <c r="AL176" i="5"/>
  <c r="AK176" i="5"/>
  <c r="AJ176" i="5" s="1"/>
  <c r="AJ86" i="5" s="1"/>
  <c r="AM175" i="5"/>
  <c r="AL175" i="5"/>
  <c r="AK175" i="5"/>
  <c r="AM174" i="5"/>
  <c r="AL174" i="5"/>
  <c r="AK174" i="5"/>
  <c r="AJ174" i="5" s="1"/>
  <c r="AJ84" i="5" s="1"/>
  <c r="AM173" i="5"/>
  <c r="AL173" i="5"/>
  <c r="AK173" i="5"/>
  <c r="AJ173" i="5" s="1"/>
  <c r="AJ83" i="5" s="1"/>
  <c r="AM172" i="5"/>
  <c r="AL172" i="5"/>
  <c r="AK172" i="5"/>
  <c r="AM171" i="5"/>
  <c r="AL171" i="5"/>
  <c r="AK171" i="5"/>
  <c r="AM170" i="5"/>
  <c r="AL170" i="5"/>
  <c r="AK170" i="5"/>
  <c r="AM169" i="5"/>
  <c r="AL169" i="5"/>
  <c r="AK169" i="5"/>
  <c r="AJ169" i="5" s="1"/>
  <c r="AJ79" i="5" s="1"/>
  <c r="AM168" i="5"/>
  <c r="AL168" i="5"/>
  <c r="AK168" i="5"/>
  <c r="AJ168" i="5" s="1"/>
  <c r="AJ78" i="5" s="1"/>
  <c r="AM167" i="5"/>
  <c r="AL167" i="5"/>
  <c r="AK167" i="5"/>
  <c r="AJ167" i="5" s="1"/>
  <c r="AJ77" i="5" s="1"/>
  <c r="AM166" i="5"/>
  <c r="AL166" i="5"/>
  <c r="AK166" i="5"/>
  <c r="AM165" i="5"/>
  <c r="AL165" i="5"/>
  <c r="AK165" i="5"/>
  <c r="AJ165" i="5" s="1"/>
  <c r="AJ75" i="5" s="1"/>
  <c r="AM164" i="5"/>
  <c r="AL164" i="5"/>
  <c r="AK164" i="5"/>
  <c r="AM163" i="5"/>
  <c r="AL163" i="5"/>
  <c r="AK163" i="5"/>
  <c r="AM162" i="5"/>
  <c r="AL162" i="5"/>
  <c r="AJ162" i="5" s="1"/>
  <c r="AJ72" i="5" s="1"/>
  <c r="AK162" i="5"/>
  <c r="AM161" i="5"/>
  <c r="AL161" i="5"/>
  <c r="AK161" i="5"/>
  <c r="AM160" i="5"/>
  <c r="AL160" i="5"/>
  <c r="AK160" i="5"/>
  <c r="AJ160" i="5" s="1"/>
  <c r="AJ70" i="5" s="1"/>
  <c r="AM159" i="5"/>
  <c r="AL159" i="5"/>
  <c r="AK159" i="5"/>
  <c r="AM158" i="5"/>
  <c r="AL158" i="5"/>
  <c r="AK158" i="5"/>
  <c r="AM157" i="5"/>
  <c r="AL157" i="5"/>
  <c r="AK157" i="5"/>
  <c r="AM156" i="5"/>
  <c r="AL156" i="5"/>
  <c r="AK156" i="5"/>
  <c r="AM155" i="5"/>
  <c r="AL155" i="5"/>
  <c r="AK155" i="5"/>
  <c r="AM154" i="5"/>
  <c r="AL154" i="5"/>
  <c r="AK154" i="5"/>
  <c r="AJ154" i="5" s="1"/>
  <c r="AJ64" i="5" s="1"/>
  <c r="AM153" i="5"/>
  <c r="AL153" i="5"/>
  <c r="AJ153" i="5" s="1"/>
  <c r="AJ63" i="5" s="1"/>
  <c r="AK153" i="5"/>
  <c r="AM152" i="5"/>
  <c r="AL152" i="5"/>
  <c r="AK152" i="5"/>
  <c r="AM151" i="5"/>
  <c r="AL151" i="5"/>
  <c r="AK151" i="5"/>
  <c r="AM150" i="5"/>
  <c r="AL150" i="5"/>
  <c r="AK150" i="5"/>
  <c r="AM149" i="5"/>
  <c r="AL149" i="5"/>
  <c r="AK149" i="5"/>
  <c r="AJ149" i="5" s="1"/>
  <c r="AJ59" i="5" s="1"/>
  <c r="AM148" i="5"/>
  <c r="AL148" i="5"/>
  <c r="AK148" i="5"/>
  <c r="AJ148" i="5" s="1"/>
  <c r="AJ58" i="5" s="1"/>
  <c r="AM147" i="5"/>
  <c r="AL147" i="5"/>
  <c r="AK147" i="5"/>
  <c r="AJ147" i="5" s="1"/>
  <c r="AJ57" i="5" s="1"/>
  <c r="AM146" i="5"/>
  <c r="AL146" i="5"/>
  <c r="AK146" i="5"/>
  <c r="AM145" i="5"/>
  <c r="AL145" i="5"/>
  <c r="AK145" i="5"/>
  <c r="AJ145" i="5" s="1"/>
  <c r="AJ55" i="5" s="1"/>
  <c r="AM144" i="5"/>
  <c r="AL144" i="5"/>
  <c r="AK144" i="5"/>
  <c r="AM143" i="5"/>
  <c r="AL143" i="5"/>
  <c r="AK143" i="5"/>
  <c r="AM142" i="5"/>
  <c r="AL142" i="5"/>
  <c r="AJ142" i="5" s="1"/>
  <c r="AJ52" i="5" s="1"/>
  <c r="AK142" i="5"/>
  <c r="AM141" i="5"/>
  <c r="AL141" i="5"/>
  <c r="AK141" i="5"/>
  <c r="AJ141" i="5" s="1"/>
  <c r="AJ51" i="5" s="1"/>
  <c r="AM140" i="5"/>
  <c r="AL140" i="5"/>
  <c r="AK140" i="5"/>
  <c r="AJ140" i="5" s="1"/>
  <c r="AJ50" i="5" s="1"/>
  <c r="AM139" i="5"/>
  <c r="AL139" i="5"/>
  <c r="AK139" i="5"/>
  <c r="AM138" i="5"/>
  <c r="AL138" i="5"/>
  <c r="AK138" i="5"/>
  <c r="AM137" i="5"/>
  <c r="AL137" i="5"/>
  <c r="AK137" i="5"/>
  <c r="AM136" i="5"/>
  <c r="AL136" i="5"/>
  <c r="AK136" i="5"/>
  <c r="AJ136" i="5" s="1"/>
  <c r="AJ46" i="5" s="1"/>
  <c r="AM135" i="5"/>
  <c r="AL135" i="5"/>
  <c r="AK135" i="5"/>
  <c r="AJ135" i="5" s="1"/>
  <c r="AJ45" i="5" s="1"/>
  <c r="AM134" i="5"/>
  <c r="AL134" i="5"/>
  <c r="AK134" i="5"/>
  <c r="AJ134" i="5" s="1"/>
  <c r="AJ44" i="5" s="1"/>
  <c r="AM133" i="5"/>
  <c r="AL133" i="5"/>
  <c r="AK133" i="5"/>
  <c r="AJ133" i="5" s="1"/>
  <c r="AJ43" i="5" s="1"/>
  <c r="AM132" i="5"/>
  <c r="AL132" i="5"/>
  <c r="AK132" i="5"/>
  <c r="AM131" i="5"/>
  <c r="AL131" i="5"/>
  <c r="AK131" i="5"/>
  <c r="AM130" i="5"/>
  <c r="AL130" i="5"/>
  <c r="AK130" i="5"/>
  <c r="AM129" i="5"/>
  <c r="AL129" i="5"/>
  <c r="AK129" i="5"/>
  <c r="AJ129" i="5" s="1"/>
  <c r="AJ39" i="5" s="1"/>
  <c r="AM128" i="5"/>
  <c r="AL128" i="5"/>
  <c r="AK128" i="5"/>
  <c r="AJ128" i="5" s="1"/>
  <c r="AJ38" i="5" s="1"/>
  <c r="AM127" i="5"/>
  <c r="AL127" i="5"/>
  <c r="AK127" i="5"/>
  <c r="AJ127" i="5" s="1"/>
  <c r="AJ37" i="5" s="1"/>
  <c r="AM126" i="5"/>
  <c r="AL126" i="5"/>
  <c r="AK126" i="5"/>
  <c r="AM125" i="5"/>
  <c r="AL125" i="5"/>
  <c r="AK125" i="5"/>
  <c r="AJ125" i="5" s="1"/>
  <c r="AJ35" i="5" s="1"/>
  <c r="AM124" i="5"/>
  <c r="AL124" i="5"/>
  <c r="AK124" i="5"/>
  <c r="AM123" i="5"/>
  <c r="AL123" i="5"/>
  <c r="AK123" i="5"/>
  <c r="AM122" i="5"/>
  <c r="AL122" i="5"/>
  <c r="AJ122" i="5" s="1"/>
  <c r="AJ32" i="5" s="1"/>
  <c r="AK122" i="5"/>
  <c r="AM121" i="5"/>
  <c r="AL121" i="5"/>
  <c r="AK121" i="5"/>
  <c r="AJ121" i="5" s="1"/>
  <c r="AJ31" i="5" s="1"/>
  <c r="AM120" i="5"/>
  <c r="AL120" i="5"/>
  <c r="AK120" i="5"/>
  <c r="AJ120" i="5" s="1"/>
  <c r="AJ30" i="5" s="1"/>
  <c r="AM119" i="5"/>
  <c r="AL119" i="5"/>
  <c r="AK119" i="5"/>
  <c r="AM118" i="5"/>
  <c r="AL118" i="5"/>
  <c r="AK118" i="5"/>
  <c r="AM117" i="5"/>
  <c r="AL117" i="5"/>
  <c r="AK117" i="5"/>
  <c r="AJ117" i="5" s="1"/>
  <c r="AJ27" i="5" s="1"/>
  <c r="AM116" i="5"/>
  <c r="AL116" i="5"/>
  <c r="AK116" i="5"/>
  <c r="AJ116" i="5" s="1"/>
  <c r="AJ26" i="5" s="1"/>
  <c r="AM115" i="5"/>
  <c r="AL115" i="5"/>
  <c r="AK115" i="5"/>
  <c r="AM114" i="5"/>
  <c r="AL114" i="5"/>
  <c r="AK114" i="5"/>
  <c r="AJ114" i="5" s="1"/>
  <c r="AJ24" i="5" s="1"/>
  <c r="AM113" i="5"/>
  <c r="AL113" i="5"/>
  <c r="AK113" i="5"/>
  <c r="AJ113" i="5" s="1"/>
  <c r="AJ23" i="5" s="1"/>
  <c r="AM112" i="5"/>
  <c r="AL112" i="5"/>
  <c r="AK112" i="5"/>
  <c r="AJ112" i="5" s="1"/>
  <c r="AJ22" i="5" s="1"/>
  <c r="AM111" i="5"/>
  <c r="AL111" i="5"/>
  <c r="AK111" i="5"/>
  <c r="AM110" i="5"/>
  <c r="AL110" i="5"/>
  <c r="AK110" i="5"/>
  <c r="AM109" i="5"/>
  <c r="AL109" i="5"/>
  <c r="AK109" i="5"/>
  <c r="AJ109" i="5" s="1"/>
  <c r="AJ19" i="5" s="1"/>
  <c r="AM108" i="5"/>
  <c r="AL108" i="5"/>
  <c r="AK108" i="5"/>
  <c r="AJ108" i="5" s="1"/>
  <c r="AJ18" i="5" s="1"/>
  <c r="AM107" i="5"/>
  <c r="AL107" i="5"/>
  <c r="AK107" i="5"/>
  <c r="AJ107" i="5" s="1"/>
  <c r="AJ17" i="5" s="1"/>
  <c r="AM106" i="5"/>
  <c r="AL106" i="5"/>
  <c r="AK106" i="5"/>
  <c r="AM105" i="5"/>
  <c r="AL105" i="5"/>
  <c r="AK105" i="5"/>
  <c r="AJ105" i="5" s="1"/>
  <c r="AJ15" i="5" s="1"/>
  <c r="AM104" i="5"/>
  <c r="AL104" i="5"/>
  <c r="AK104" i="5"/>
  <c r="AM103" i="5"/>
  <c r="AL103" i="5"/>
  <c r="AK103" i="5"/>
  <c r="AJ103" i="5" s="1"/>
  <c r="AJ13" i="5" s="1"/>
  <c r="AM102" i="5"/>
  <c r="AL102" i="5"/>
  <c r="AK102" i="5"/>
  <c r="AJ102" i="5" s="1"/>
  <c r="AJ12" i="5" s="1"/>
  <c r="AM101" i="5"/>
  <c r="AL101" i="5"/>
  <c r="AK101" i="5"/>
  <c r="AJ101" i="5" s="1"/>
  <c r="AJ11" i="5" s="1"/>
  <c r="AM100" i="5"/>
  <c r="AL100" i="5"/>
  <c r="AK100" i="5"/>
  <c r="AJ100" i="5" s="1"/>
  <c r="AJ10" i="5" s="1"/>
  <c r="AM99" i="5"/>
  <c r="AL99" i="5"/>
  <c r="AK99" i="5"/>
  <c r="AM98" i="5"/>
  <c r="AL98" i="5"/>
  <c r="AK98" i="5"/>
  <c r="AM97" i="5"/>
  <c r="AL97" i="5"/>
  <c r="AK97" i="5"/>
  <c r="AG176" i="5"/>
  <c r="AF176" i="5"/>
  <c r="AG175" i="5"/>
  <c r="AF175" i="5"/>
  <c r="AE175" i="5" s="1"/>
  <c r="AE85" i="5" s="1"/>
  <c r="AG174" i="5"/>
  <c r="AF174" i="5"/>
  <c r="AE174" i="5" s="1"/>
  <c r="AE84" i="5" s="1"/>
  <c r="AG173" i="5"/>
  <c r="AF173" i="5"/>
  <c r="AG172" i="5"/>
  <c r="AF172" i="5"/>
  <c r="AG171" i="5"/>
  <c r="AF171" i="5"/>
  <c r="AG170" i="5"/>
  <c r="AF170" i="5"/>
  <c r="AG169" i="5"/>
  <c r="AF169" i="5"/>
  <c r="AG168" i="5"/>
  <c r="AF168" i="5"/>
  <c r="AG167" i="5"/>
  <c r="AF167" i="5"/>
  <c r="AG166" i="5"/>
  <c r="AF166" i="5"/>
  <c r="AG165" i="5"/>
  <c r="AF165" i="5"/>
  <c r="AE165" i="5" s="1"/>
  <c r="AE75" i="5" s="1"/>
  <c r="AG164" i="5"/>
  <c r="AF164" i="5"/>
  <c r="AE164" i="5" s="1"/>
  <c r="AE74" i="5" s="1"/>
  <c r="AG163" i="5"/>
  <c r="AF163" i="5"/>
  <c r="AE163" i="5" s="1"/>
  <c r="AE73" i="5" s="1"/>
  <c r="AG162" i="5"/>
  <c r="AF162" i="5"/>
  <c r="AE162" i="5" s="1"/>
  <c r="AE72" i="5" s="1"/>
  <c r="AG161" i="5"/>
  <c r="AF161" i="5"/>
  <c r="AE161" i="5" s="1"/>
  <c r="AE71" i="5" s="1"/>
  <c r="AG160" i="5"/>
  <c r="AF160" i="5"/>
  <c r="AG159" i="5"/>
  <c r="AF159" i="5"/>
  <c r="AE159" i="5" s="1"/>
  <c r="AE69" i="5" s="1"/>
  <c r="AG158" i="5"/>
  <c r="AF158" i="5"/>
  <c r="AG157" i="5"/>
  <c r="AF157" i="5"/>
  <c r="AG156" i="5"/>
  <c r="AF156" i="5"/>
  <c r="AE156" i="5" s="1"/>
  <c r="AE66" i="5" s="1"/>
  <c r="AG155" i="5"/>
  <c r="AF155" i="5"/>
  <c r="AE155" i="5" s="1"/>
  <c r="AE65" i="5" s="1"/>
  <c r="AG154" i="5"/>
  <c r="AF154" i="5"/>
  <c r="AE154" i="5" s="1"/>
  <c r="AE64" i="5" s="1"/>
  <c r="AG153" i="5"/>
  <c r="AF153" i="5"/>
  <c r="AE153" i="5" s="1"/>
  <c r="AE63" i="5" s="1"/>
  <c r="AG152" i="5"/>
  <c r="AF152" i="5"/>
  <c r="AE152" i="5" s="1"/>
  <c r="AE62" i="5" s="1"/>
  <c r="AG151" i="5"/>
  <c r="AF151" i="5"/>
  <c r="AG150" i="5"/>
  <c r="AF150" i="5"/>
  <c r="AG149" i="5"/>
  <c r="AF149" i="5"/>
  <c r="AG148" i="5"/>
  <c r="AF148" i="5"/>
  <c r="AG147" i="5"/>
  <c r="AF147" i="5"/>
  <c r="AG146" i="5"/>
  <c r="AF146" i="5"/>
  <c r="AG145" i="5"/>
  <c r="AF145" i="5"/>
  <c r="AE145" i="5" s="1"/>
  <c r="AE55" i="5" s="1"/>
  <c r="AG144" i="5"/>
  <c r="AF144" i="5"/>
  <c r="AE144" i="5" s="1"/>
  <c r="AE54" i="5" s="1"/>
  <c r="AG143" i="5"/>
  <c r="AF143" i="5"/>
  <c r="AE143" i="5" s="1"/>
  <c r="AE53" i="5" s="1"/>
  <c r="AG142" i="5"/>
  <c r="AF142" i="5"/>
  <c r="AE142" i="5" s="1"/>
  <c r="AE52" i="5" s="1"/>
  <c r="AG141" i="5"/>
  <c r="AE141" i="5" s="1"/>
  <c r="AE51" i="5" s="1"/>
  <c r="AF141" i="5"/>
  <c r="AG140" i="5"/>
  <c r="AE140" i="5" s="1"/>
  <c r="AE50" i="5" s="1"/>
  <c r="AF140" i="5"/>
  <c r="AG139" i="5"/>
  <c r="AF139" i="5"/>
  <c r="AE139" i="5" s="1"/>
  <c r="AE49" i="5" s="1"/>
  <c r="AG138" i="5"/>
  <c r="AF138" i="5"/>
  <c r="AG137" i="5"/>
  <c r="AE137" i="5" s="1"/>
  <c r="AE47" i="5" s="1"/>
  <c r="AF137" i="5"/>
  <c r="AG136" i="5"/>
  <c r="AF136" i="5"/>
  <c r="AG135" i="5"/>
  <c r="AF135" i="5"/>
  <c r="AE135" i="5" s="1"/>
  <c r="AE45" i="5" s="1"/>
  <c r="AG134" i="5"/>
  <c r="AF134" i="5"/>
  <c r="AE134" i="5" s="1"/>
  <c r="AE44" i="5" s="1"/>
  <c r="AG133" i="5"/>
  <c r="AF133" i="5"/>
  <c r="AG132" i="5"/>
  <c r="AF132" i="5"/>
  <c r="AG131" i="5"/>
  <c r="AF131" i="5"/>
  <c r="AG130" i="5"/>
  <c r="AF130" i="5"/>
  <c r="AG129" i="5"/>
  <c r="AF129" i="5"/>
  <c r="AG128" i="5"/>
  <c r="AF128" i="5"/>
  <c r="AG127" i="5"/>
  <c r="AF127" i="5"/>
  <c r="AG126" i="5"/>
  <c r="AF126" i="5"/>
  <c r="AG125" i="5"/>
  <c r="AF125" i="5"/>
  <c r="AE125" i="5" s="1"/>
  <c r="AE35" i="5" s="1"/>
  <c r="AG124" i="5"/>
  <c r="AF124" i="5"/>
  <c r="AE124" i="5" s="1"/>
  <c r="AE34" i="5" s="1"/>
  <c r="AG123" i="5"/>
  <c r="AF123" i="5"/>
  <c r="AE123" i="5" s="1"/>
  <c r="AE33" i="5" s="1"/>
  <c r="AG122" i="5"/>
  <c r="AF122" i="5"/>
  <c r="AG121" i="5"/>
  <c r="AE121" i="5" s="1"/>
  <c r="AE31" i="5" s="1"/>
  <c r="AF121" i="5"/>
  <c r="AG120" i="5"/>
  <c r="AF120" i="5"/>
  <c r="AG119" i="5"/>
  <c r="AF119" i="5"/>
  <c r="AE119" i="5" s="1"/>
  <c r="AE29" i="5" s="1"/>
  <c r="AG118" i="5"/>
  <c r="AF118" i="5"/>
  <c r="AG117" i="5"/>
  <c r="AE117" i="5" s="1"/>
  <c r="AE27" i="5" s="1"/>
  <c r="AF117" i="5"/>
  <c r="AG116" i="5"/>
  <c r="AF116" i="5"/>
  <c r="AG115" i="5"/>
  <c r="AF115" i="5"/>
  <c r="AG114" i="5"/>
  <c r="AF114" i="5"/>
  <c r="AG113" i="5"/>
  <c r="AF113" i="5"/>
  <c r="AE113" i="5" s="1"/>
  <c r="AE23" i="5" s="1"/>
  <c r="AG112" i="5"/>
  <c r="AF112" i="5"/>
  <c r="AE112" i="5" s="1"/>
  <c r="AE22" i="5" s="1"/>
  <c r="AG111" i="5"/>
  <c r="AF111" i="5"/>
  <c r="AG110" i="5"/>
  <c r="AF110" i="5"/>
  <c r="AG109" i="5"/>
  <c r="AF109" i="5"/>
  <c r="AG108" i="5"/>
  <c r="AF108" i="5"/>
  <c r="AG107" i="5"/>
  <c r="AF107" i="5"/>
  <c r="AG106" i="5"/>
  <c r="AF106" i="5"/>
  <c r="AG105" i="5"/>
  <c r="AF105" i="5"/>
  <c r="AE105" i="5" s="1"/>
  <c r="AE15" i="5" s="1"/>
  <c r="AG104" i="5"/>
  <c r="AF104" i="5"/>
  <c r="AE104" i="5" s="1"/>
  <c r="AE14" i="5" s="1"/>
  <c r="AG103" i="5"/>
  <c r="AF103" i="5"/>
  <c r="AE103" i="5" s="1"/>
  <c r="AE13" i="5" s="1"/>
  <c r="AG102" i="5"/>
  <c r="AF102" i="5"/>
  <c r="AE102" i="5" s="1"/>
  <c r="AE12" i="5" s="1"/>
  <c r="AG101" i="5"/>
  <c r="AF101" i="5"/>
  <c r="AE101" i="5" s="1"/>
  <c r="AE11" i="5" s="1"/>
  <c r="AG100" i="5"/>
  <c r="AF100" i="5"/>
  <c r="AG99" i="5"/>
  <c r="AF99" i="5"/>
  <c r="AE99" i="5" s="1"/>
  <c r="AE9" i="5" s="1"/>
  <c r="AG98" i="5"/>
  <c r="AF98" i="5"/>
  <c r="AE98" i="5" s="1"/>
  <c r="AE8" i="5" s="1"/>
  <c r="AG97" i="5"/>
  <c r="AE97" i="5" s="1"/>
  <c r="AE7" i="5" s="1"/>
  <c r="AF97" i="5"/>
  <c r="AA176" i="5"/>
  <c r="AA175" i="5"/>
  <c r="AA174" i="5"/>
  <c r="AA173" i="5"/>
  <c r="AA172" i="5"/>
  <c r="AA171" i="5"/>
  <c r="AA170" i="5"/>
  <c r="AA169" i="5"/>
  <c r="AA168" i="5"/>
  <c r="AA167" i="5"/>
  <c r="AA166" i="5"/>
  <c r="AA165" i="5"/>
  <c r="AA164" i="5"/>
  <c r="AA163" i="5"/>
  <c r="AA162" i="5"/>
  <c r="AA161" i="5"/>
  <c r="AA160" i="5"/>
  <c r="AA159" i="5"/>
  <c r="AA158" i="5"/>
  <c r="AA157" i="5"/>
  <c r="AA156" i="5"/>
  <c r="AA155" i="5"/>
  <c r="AA154" i="5"/>
  <c r="AA153" i="5"/>
  <c r="AA152" i="5"/>
  <c r="AA151" i="5"/>
  <c r="AA150" i="5"/>
  <c r="AA149" i="5"/>
  <c r="AA148" i="5"/>
  <c r="AA147" i="5"/>
  <c r="AA146" i="5"/>
  <c r="AA145" i="5"/>
  <c r="AA144" i="5"/>
  <c r="AA143" i="5"/>
  <c r="AA142" i="5"/>
  <c r="AA141" i="5"/>
  <c r="AA140" i="5"/>
  <c r="AA139" i="5"/>
  <c r="AA138" i="5"/>
  <c r="AA137" i="5"/>
  <c r="AA136" i="5"/>
  <c r="AA135" i="5"/>
  <c r="AA134" i="5"/>
  <c r="AA133" i="5"/>
  <c r="AA132" i="5"/>
  <c r="AA131" i="5"/>
  <c r="AA130" i="5"/>
  <c r="AA129" i="5"/>
  <c r="AA128" i="5"/>
  <c r="AA127" i="5"/>
  <c r="AA126" i="5"/>
  <c r="AA125" i="5"/>
  <c r="AA124" i="5"/>
  <c r="AA123" i="5"/>
  <c r="AA122" i="5"/>
  <c r="AA121" i="5"/>
  <c r="AA120" i="5"/>
  <c r="AA119" i="5"/>
  <c r="AA118" i="5"/>
  <c r="AA117" i="5"/>
  <c r="AA116" i="5"/>
  <c r="AA115" i="5"/>
  <c r="AA114" i="5"/>
  <c r="AA113" i="5"/>
  <c r="AA112" i="5"/>
  <c r="AA111" i="5"/>
  <c r="AA110" i="5"/>
  <c r="AA109" i="5"/>
  <c r="AA108" i="5"/>
  <c r="AA107" i="5"/>
  <c r="AA106" i="5"/>
  <c r="AA105" i="5"/>
  <c r="AA104" i="5"/>
  <c r="AA103" i="5"/>
  <c r="AA102" i="5"/>
  <c r="AA101" i="5"/>
  <c r="AA100" i="5"/>
  <c r="AA99" i="5"/>
  <c r="AA98" i="5"/>
  <c r="AA97" i="5"/>
  <c r="U176" i="5"/>
  <c r="T176" i="5"/>
  <c r="S176" i="5"/>
  <c r="U175" i="5"/>
  <c r="T175" i="5"/>
  <c r="S175" i="5"/>
  <c r="U174" i="5"/>
  <c r="T174" i="5"/>
  <c r="S174" i="5"/>
  <c r="R174" i="5" s="1"/>
  <c r="R84" i="5" s="1"/>
  <c r="U173" i="5"/>
  <c r="T173" i="5"/>
  <c r="S173" i="5"/>
  <c r="U172" i="5"/>
  <c r="T172" i="5"/>
  <c r="S172" i="5"/>
  <c r="U171" i="5"/>
  <c r="T171" i="5"/>
  <c r="S171" i="5"/>
  <c r="U170" i="5"/>
  <c r="T170" i="5"/>
  <c r="S170" i="5"/>
  <c r="U169" i="5"/>
  <c r="T169" i="5"/>
  <c r="S169" i="5"/>
  <c r="R169" i="5" s="1"/>
  <c r="R79" i="5" s="1"/>
  <c r="U168" i="5"/>
  <c r="T168" i="5"/>
  <c r="S168" i="5"/>
  <c r="R168" i="5" s="1"/>
  <c r="R78" i="5" s="1"/>
  <c r="U167" i="5"/>
  <c r="T167" i="5"/>
  <c r="S167" i="5"/>
  <c r="R167" i="5" s="1"/>
  <c r="R77" i="5" s="1"/>
  <c r="U166" i="5"/>
  <c r="T166" i="5"/>
  <c r="S166" i="5"/>
  <c r="U165" i="5"/>
  <c r="T165" i="5"/>
  <c r="S165" i="5"/>
  <c r="R165" i="5" s="1"/>
  <c r="R75" i="5" s="1"/>
  <c r="U164" i="5"/>
  <c r="T164" i="5"/>
  <c r="S164" i="5"/>
  <c r="R164" i="5" s="1"/>
  <c r="R74" i="5" s="1"/>
  <c r="U163" i="5"/>
  <c r="T163" i="5"/>
  <c r="S163" i="5"/>
  <c r="U162" i="5"/>
  <c r="T162" i="5"/>
  <c r="S162" i="5"/>
  <c r="U161" i="5"/>
  <c r="T161" i="5"/>
  <c r="S161" i="5"/>
  <c r="R161" i="5" s="1"/>
  <c r="R71" i="5" s="1"/>
  <c r="U160" i="5"/>
  <c r="T160" i="5"/>
  <c r="S160" i="5"/>
  <c r="R160" i="5" s="1"/>
  <c r="R70" i="5" s="1"/>
  <c r="U159" i="5"/>
  <c r="T159" i="5"/>
  <c r="S159" i="5"/>
  <c r="U158" i="5"/>
  <c r="T158" i="5"/>
  <c r="S158" i="5"/>
  <c r="U157" i="5"/>
  <c r="T157" i="5"/>
  <c r="R157" i="5" s="1"/>
  <c r="R67" i="5" s="1"/>
  <c r="S157" i="5"/>
  <c r="U156" i="5"/>
  <c r="T156" i="5"/>
  <c r="S156" i="5"/>
  <c r="R156" i="5" s="1"/>
  <c r="R66" i="5" s="1"/>
  <c r="U155" i="5"/>
  <c r="T155" i="5"/>
  <c r="S155" i="5"/>
  <c r="U154" i="5"/>
  <c r="T154" i="5"/>
  <c r="S154" i="5"/>
  <c r="R154" i="5" s="1"/>
  <c r="R64" i="5" s="1"/>
  <c r="U153" i="5"/>
  <c r="T153" i="5"/>
  <c r="S153" i="5"/>
  <c r="U152" i="5"/>
  <c r="T152" i="5"/>
  <c r="S152" i="5"/>
  <c r="U151" i="5"/>
  <c r="T151" i="5"/>
  <c r="S151" i="5"/>
  <c r="U150" i="5"/>
  <c r="T150" i="5"/>
  <c r="S150" i="5"/>
  <c r="U149" i="5"/>
  <c r="T149" i="5"/>
  <c r="S149" i="5"/>
  <c r="R149" i="5" s="1"/>
  <c r="R59" i="5" s="1"/>
  <c r="U148" i="5"/>
  <c r="T148" i="5"/>
  <c r="S148" i="5"/>
  <c r="R148" i="5" s="1"/>
  <c r="R58" i="5" s="1"/>
  <c r="U147" i="5"/>
  <c r="T147" i="5"/>
  <c r="S147" i="5"/>
  <c r="R147" i="5" s="1"/>
  <c r="R57" i="5" s="1"/>
  <c r="U146" i="5"/>
  <c r="T146" i="5"/>
  <c r="S146" i="5"/>
  <c r="U145" i="5"/>
  <c r="T145" i="5"/>
  <c r="S145" i="5"/>
  <c r="R145" i="5" s="1"/>
  <c r="R55" i="5" s="1"/>
  <c r="U144" i="5"/>
  <c r="T144" i="5"/>
  <c r="S144" i="5"/>
  <c r="R144" i="5" s="1"/>
  <c r="R54" i="5" s="1"/>
  <c r="U143" i="5"/>
  <c r="T143" i="5"/>
  <c r="S143" i="5"/>
  <c r="R143" i="5" s="1"/>
  <c r="R53" i="5" s="1"/>
  <c r="U142" i="5"/>
  <c r="T142" i="5"/>
  <c r="S142" i="5"/>
  <c r="U141" i="5"/>
  <c r="T141" i="5"/>
  <c r="S141" i="5"/>
  <c r="R141" i="5" s="1"/>
  <c r="R51" i="5" s="1"/>
  <c r="U140" i="5"/>
  <c r="T140" i="5"/>
  <c r="S140" i="5"/>
  <c r="R140" i="5" s="1"/>
  <c r="R50" i="5" s="1"/>
  <c r="U139" i="5"/>
  <c r="T139" i="5"/>
  <c r="S139" i="5"/>
  <c r="U138" i="5"/>
  <c r="T138" i="5"/>
  <c r="S138" i="5"/>
  <c r="U137" i="5"/>
  <c r="T137" i="5"/>
  <c r="R137" i="5" s="1"/>
  <c r="R47" i="5" s="1"/>
  <c r="S137" i="5"/>
  <c r="U136" i="5"/>
  <c r="T136" i="5"/>
  <c r="S136" i="5"/>
  <c r="R136" i="5" s="1"/>
  <c r="R46" i="5" s="1"/>
  <c r="U135" i="5"/>
  <c r="T135" i="5"/>
  <c r="S135" i="5"/>
  <c r="U134" i="5"/>
  <c r="T134" i="5"/>
  <c r="S134" i="5"/>
  <c r="R134" i="5" s="1"/>
  <c r="R44" i="5" s="1"/>
  <c r="U133" i="5"/>
  <c r="T133" i="5"/>
  <c r="S133" i="5"/>
  <c r="U132" i="5"/>
  <c r="T132" i="5"/>
  <c r="S132" i="5"/>
  <c r="U131" i="5"/>
  <c r="T131" i="5"/>
  <c r="S131" i="5"/>
  <c r="U130" i="5"/>
  <c r="T130" i="5"/>
  <c r="S130" i="5"/>
  <c r="U129" i="5"/>
  <c r="T129" i="5"/>
  <c r="S129" i="5"/>
  <c r="R129" i="5" s="1"/>
  <c r="R39" i="5" s="1"/>
  <c r="U128" i="5"/>
  <c r="T128" i="5"/>
  <c r="S128" i="5"/>
  <c r="R128" i="5" s="1"/>
  <c r="R38" i="5" s="1"/>
  <c r="U127" i="5"/>
  <c r="T127" i="5"/>
  <c r="S127" i="5"/>
  <c r="R127" i="5" s="1"/>
  <c r="R37" i="5" s="1"/>
  <c r="U126" i="5"/>
  <c r="T126" i="5"/>
  <c r="S126" i="5"/>
  <c r="U125" i="5"/>
  <c r="T125" i="5"/>
  <c r="S125" i="5"/>
  <c r="R125" i="5" s="1"/>
  <c r="R35" i="5" s="1"/>
  <c r="U124" i="5"/>
  <c r="T124" i="5"/>
  <c r="S124" i="5"/>
  <c r="U123" i="5"/>
  <c r="T123" i="5"/>
  <c r="S123" i="5"/>
  <c r="R123" i="5" s="1"/>
  <c r="R33" i="5" s="1"/>
  <c r="U122" i="5"/>
  <c r="T122" i="5"/>
  <c r="S122" i="5"/>
  <c r="U121" i="5"/>
  <c r="T121" i="5"/>
  <c r="S121" i="5"/>
  <c r="R121" i="5" s="1"/>
  <c r="R31" i="5" s="1"/>
  <c r="U120" i="5"/>
  <c r="T120" i="5"/>
  <c r="S120" i="5"/>
  <c r="R120" i="5" s="1"/>
  <c r="R30" i="5" s="1"/>
  <c r="U119" i="5"/>
  <c r="T119" i="5"/>
  <c r="S119" i="5"/>
  <c r="U118" i="5"/>
  <c r="T118" i="5"/>
  <c r="S118" i="5"/>
  <c r="U117" i="5"/>
  <c r="T117" i="5"/>
  <c r="R117" i="5" s="1"/>
  <c r="R27" i="5" s="1"/>
  <c r="S117" i="5"/>
  <c r="U116" i="5"/>
  <c r="T116" i="5"/>
  <c r="S116" i="5"/>
  <c r="R116" i="5" s="1"/>
  <c r="R26" i="5" s="1"/>
  <c r="U115" i="5"/>
  <c r="T115" i="5"/>
  <c r="S115" i="5"/>
  <c r="U114" i="5"/>
  <c r="T114" i="5"/>
  <c r="S114" i="5"/>
  <c r="R114" i="5" s="1"/>
  <c r="R24" i="5" s="1"/>
  <c r="U113" i="5"/>
  <c r="T113" i="5"/>
  <c r="S113" i="5"/>
  <c r="U112" i="5"/>
  <c r="T112" i="5"/>
  <c r="S112" i="5"/>
  <c r="U111" i="5"/>
  <c r="T111" i="5"/>
  <c r="S111" i="5"/>
  <c r="U110" i="5"/>
  <c r="T110" i="5"/>
  <c r="S110" i="5"/>
  <c r="U109" i="5"/>
  <c r="T109" i="5"/>
  <c r="S109" i="5"/>
  <c r="R109" i="5" s="1"/>
  <c r="R19" i="5" s="1"/>
  <c r="U108" i="5"/>
  <c r="T108" i="5"/>
  <c r="S108" i="5"/>
  <c r="R108" i="5" s="1"/>
  <c r="R18" i="5" s="1"/>
  <c r="U107" i="5"/>
  <c r="T107" i="5"/>
  <c r="S107" i="5"/>
  <c r="R107" i="5" s="1"/>
  <c r="R17" i="5" s="1"/>
  <c r="U106" i="5"/>
  <c r="T106" i="5"/>
  <c r="S106" i="5"/>
  <c r="U105" i="5"/>
  <c r="T105" i="5"/>
  <c r="S105" i="5"/>
  <c r="R105" i="5" s="1"/>
  <c r="R15" i="5" s="1"/>
  <c r="U104" i="5"/>
  <c r="T104" i="5"/>
  <c r="S104" i="5"/>
  <c r="R104" i="5" s="1"/>
  <c r="R14" i="5" s="1"/>
  <c r="U103" i="5"/>
  <c r="T103" i="5"/>
  <c r="S103" i="5"/>
  <c r="R103" i="5" s="1"/>
  <c r="R13" i="5" s="1"/>
  <c r="U102" i="5"/>
  <c r="T102" i="5"/>
  <c r="S102" i="5"/>
  <c r="U101" i="5"/>
  <c r="T101" i="5"/>
  <c r="S101" i="5"/>
  <c r="R101" i="5" s="1"/>
  <c r="R11" i="5" s="1"/>
  <c r="U100" i="5"/>
  <c r="T100" i="5"/>
  <c r="S100" i="5"/>
  <c r="R100" i="5" s="1"/>
  <c r="R10" i="5" s="1"/>
  <c r="U99" i="5"/>
  <c r="T99" i="5"/>
  <c r="S99" i="5"/>
  <c r="U98" i="5"/>
  <c r="T98" i="5"/>
  <c r="S98" i="5"/>
  <c r="U97" i="5"/>
  <c r="T97" i="5"/>
  <c r="S97" i="5"/>
  <c r="L176" i="5"/>
  <c r="K176" i="5" s="1"/>
  <c r="K86" i="5" s="1"/>
  <c r="L175" i="5"/>
  <c r="K175" i="5" s="1"/>
  <c r="K85" i="5" s="1"/>
  <c r="L174" i="5"/>
  <c r="K174" i="5" s="1"/>
  <c r="K84" i="5" s="1"/>
  <c r="L173" i="5"/>
  <c r="K173" i="5" s="1"/>
  <c r="K83" i="5" s="1"/>
  <c r="L172" i="5"/>
  <c r="K172" i="5" s="1"/>
  <c r="K82" i="5" s="1"/>
  <c r="L171" i="5"/>
  <c r="K171" i="5" s="1"/>
  <c r="K81" i="5" s="1"/>
  <c r="L170" i="5"/>
  <c r="K170" i="5" s="1"/>
  <c r="K80" i="5" s="1"/>
  <c r="L169" i="5"/>
  <c r="K169" i="5" s="1"/>
  <c r="K79" i="5" s="1"/>
  <c r="L168" i="5"/>
  <c r="K168" i="5" s="1"/>
  <c r="K78" i="5" s="1"/>
  <c r="L167" i="5"/>
  <c r="K167" i="5" s="1"/>
  <c r="K77" i="5" s="1"/>
  <c r="L166" i="5"/>
  <c r="K166" i="5" s="1"/>
  <c r="K76" i="5" s="1"/>
  <c r="L165" i="5"/>
  <c r="L164" i="5"/>
  <c r="L163" i="5"/>
  <c r="K163" i="5" s="1"/>
  <c r="K73" i="5" s="1"/>
  <c r="L162" i="5"/>
  <c r="K162" i="5" s="1"/>
  <c r="K72" i="5" s="1"/>
  <c r="L161" i="5"/>
  <c r="K161" i="5" s="1"/>
  <c r="K71" i="5" s="1"/>
  <c r="L160" i="5"/>
  <c r="K160" i="5" s="1"/>
  <c r="K70" i="5" s="1"/>
  <c r="L159" i="5"/>
  <c r="K159" i="5" s="1"/>
  <c r="K69" i="5" s="1"/>
  <c r="L158" i="5"/>
  <c r="K158" i="5" s="1"/>
  <c r="K68" i="5" s="1"/>
  <c r="L157" i="5"/>
  <c r="K157" i="5" s="1"/>
  <c r="K67" i="5" s="1"/>
  <c r="L156" i="5"/>
  <c r="K156" i="5" s="1"/>
  <c r="K66" i="5" s="1"/>
  <c r="L155" i="5"/>
  <c r="K155" i="5" s="1"/>
  <c r="K65" i="5" s="1"/>
  <c r="L154" i="5"/>
  <c r="K154" i="5" s="1"/>
  <c r="K64" i="5" s="1"/>
  <c r="L153" i="5"/>
  <c r="L152" i="5"/>
  <c r="L151" i="5"/>
  <c r="K151" i="5" s="1"/>
  <c r="K61" i="5" s="1"/>
  <c r="L150" i="5"/>
  <c r="K150" i="5" s="1"/>
  <c r="K60" i="5" s="1"/>
  <c r="L149" i="5"/>
  <c r="K149" i="5" s="1"/>
  <c r="K59" i="5" s="1"/>
  <c r="L148" i="5"/>
  <c r="K148" i="5" s="1"/>
  <c r="K58" i="5" s="1"/>
  <c r="L147" i="5"/>
  <c r="K147" i="5" s="1"/>
  <c r="K57" i="5" s="1"/>
  <c r="L146" i="5"/>
  <c r="K146" i="5" s="1"/>
  <c r="K56" i="5" s="1"/>
  <c r="L145" i="5"/>
  <c r="K145" i="5" s="1"/>
  <c r="K55" i="5" s="1"/>
  <c r="L144" i="5"/>
  <c r="K144" i="5" s="1"/>
  <c r="K54" i="5" s="1"/>
  <c r="L143" i="5"/>
  <c r="K143" i="5" s="1"/>
  <c r="K53" i="5" s="1"/>
  <c r="L142" i="5"/>
  <c r="K142" i="5" s="1"/>
  <c r="K52" i="5" s="1"/>
  <c r="L141" i="5"/>
  <c r="K141" i="5" s="1"/>
  <c r="K51" i="5" s="1"/>
  <c r="L140" i="5"/>
  <c r="K140" i="5" s="1"/>
  <c r="K50" i="5" s="1"/>
  <c r="L139" i="5"/>
  <c r="K139" i="5" s="1"/>
  <c r="K49" i="5" s="1"/>
  <c r="L138" i="5"/>
  <c r="K138" i="5" s="1"/>
  <c r="K48" i="5" s="1"/>
  <c r="L137" i="5"/>
  <c r="K137" i="5" s="1"/>
  <c r="K47" i="5" s="1"/>
  <c r="L136" i="5"/>
  <c r="K136" i="5" s="1"/>
  <c r="K46" i="5" s="1"/>
  <c r="L135" i="5"/>
  <c r="K135" i="5" s="1"/>
  <c r="K45" i="5" s="1"/>
  <c r="L134" i="5"/>
  <c r="K134" i="5" s="1"/>
  <c r="K44" i="5" s="1"/>
  <c r="L133" i="5"/>
  <c r="K133" i="5" s="1"/>
  <c r="K43" i="5" s="1"/>
  <c r="L132" i="5"/>
  <c r="K132" i="5" s="1"/>
  <c r="K42" i="5" s="1"/>
  <c r="L131" i="5"/>
  <c r="K131" i="5" s="1"/>
  <c r="K41" i="5" s="1"/>
  <c r="L130" i="5"/>
  <c r="K130" i="5" s="1"/>
  <c r="K40" i="5" s="1"/>
  <c r="L129" i="5"/>
  <c r="K129" i="5" s="1"/>
  <c r="K39" i="5" s="1"/>
  <c r="L128" i="5"/>
  <c r="K128" i="5" s="1"/>
  <c r="K38" i="5" s="1"/>
  <c r="L127" i="5"/>
  <c r="K127" i="5" s="1"/>
  <c r="K37" i="5" s="1"/>
  <c r="L126" i="5"/>
  <c r="K126" i="5" s="1"/>
  <c r="K36" i="5" s="1"/>
  <c r="L125" i="5"/>
  <c r="K125" i="5" s="1"/>
  <c r="K35" i="5" s="1"/>
  <c r="L124" i="5"/>
  <c r="L123" i="5"/>
  <c r="K123" i="5" s="1"/>
  <c r="K33" i="5" s="1"/>
  <c r="L122" i="5"/>
  <c r="K122" i="5" s="1"/>
  <c r="K32" i="5" s="1"/>
  <c r="L121" i="5"/>
  <c r="K121" i="5" s="1"/>
  <c r="K31" i="5" s="1"/>
  <c r="L120" i="5"/>
  <c r="K120" i="5" s="1"/>
  <c r="K30" i="5" s="1"/>
  <c r="L119" i="5"/>
  <c r="K119" i="5" s="1"/>
  <c r="K29" i="5" s="1"/>
  <c r="L118" i="5"/>
  <c r="K118" i="5" s="1"/>
  <c r="K28" i="5" s="1"/>
  <c r="L117" i="5"/>
  <c r="K117" i="5" s="1"/>
  <c r="K27" i="5" s="1"/>
  <c r="L116" i="5"/>
  <c r="K116" i="5" s="1"/>
  <c r="K26" i="5" s="1"/>
  <c r="L115" i="5"/>
  <c r="K115" i="5" s="1"/>
  <c r="K25" i="5" s="1"/>
  <c r="L114" i="5"/>
  <c r="K114" i="5" s="1"/>
  <c r="K24" i="5" s="1"/>
  <c r="L113" i="5"/>
  <c r="L112" i="5"/>
  <c r="L111" i="5"/>
  <c r="L110" i="5"/>
  <c r="K110" i="5" s="1"/>
  <c r="K20" i="5" s="1"/>
  <c r="L109" i="5"/>
  <c r="K109" i="5" s="1"/>
  <c r="K19" i="5" s="1"/>
  <c r="L108" i="5"/>
  <c r="K108" i="5" s="1"/>
  <c r="K18" i="5" s="1"/>
  <c r="L107" i="5"/>
  <c r="K107" i="5" s="1"/>
  <c r="K17" i="5" s="1"/>
  <c r="L106" i="5"/>
  <c r="K106" i="5" s="1"/>
  <c r="K16" i="5" s="1"/>
  <c r="L105" i="5"/>
  <c r="K105" i="5" s="1"/>
  <c r="K15" i="5" s="1"/>
  <c r="L104" i="5"/>
  <c r="K104" i="5" s="1"/>
  <c r="K14" i="5" s="1"/>
  <c r="L103" i="5"/>
  <c r="K103" i="5" s="1"/>
  <c r="K13" i="5" s="1"/>
  <c r="L102" i="5"/>
  <c r="K102" i="5" s="1"/>
  <c r="K12" i="5" s="1"/>
  <c r="L101" i="5"/>
  <c r="K101" i="5" s="1"/>
  <c r="K11" i="5" s="1"/>
  <c r="L100" i="5"/>
  <c r="K100" i="5" s="1"/>
  <c r="K10" i="5" s="1"/>
  <c r="L99" i="5"/>
  <c r="K99" i="5" s="1"/>
  <c r="K9" i="5" s="1"/>
  <c r="L98" i="5"/>
  <c r="K98" i="5" s="1"/>
  <c r="K8" i="5" s="1"/>
  <c r="L97" i="5"/>
  <c r="K97" i="5" s="1"/>
  <c r="K7" i="5" s="1"/>
  <c r="I176" i="5"/>
  <c r="I175" i="5"/>
  <c r="I174" i="5"/>
  <c r="I173" i="5"/>
  <c r="I172" i="5"/>
  <c r="I171" i="5"/>
  <c r="I170" i="5"/>
  <c r="I169" i="5"/>
  <c r="I168" i="5"/>
  <c r="I167" i="5"/>
  <c r="I166" i="5"/>
  <c r="I165" i="5"/>
  <c r="I164" i="5"/>
  <c r="G164" i="5" s="1"/>
  <c r="G74" i="5" s="1"/>
  <c r="I163" i="5"/>
  <c r="I162" i="5"/>
  <c r="I161" i="5"/>
  <c r="I160" i="5"/>
  <c r="I159" i="5"/>
  <c r="I158" i="5"/>
  <c r="I157" i="5"/>
  <c r="I156" i="5"/>
  <c r="I155" i="5"/>
  <c r="I154" i="5"/>
  <c r="I153" i="5"/>
  <c r="I152" i="5"/>
  <c r="I151" i="5"/>
  <c r="I150" i="5"/>
  <c r="I149" i="5"/>
  <c r="I148" i="5"/>
  <c r="I147" i="5"/>
  <c r="I146" i="5"/>
  <c r="I145" i="5"/>
  <c r="I144" i="5"/>
  <c r="G144" i="5" s="1"/>
  <c r="G54" i="5" s="1"/>
  <c r="I143" i="5"/>
  <c r="I142" i="5"/>
  <c r="I141" i="5"/>
  <c r="I140" i="5"/>
  <c r="I139" i="5"/>
  <c r="I138" i="5"/>
  <c r="I137" i="5"/>
  <c r="I136" i="5"/>
  <c r="I135" i="5"/>
  <c r="I134" i="5"/>
  <c r="I133" i="5"/>
  <c r="I132" i="5"/>
  <c r="I131" i="5"/>
  <c r="I130" i="5"/>
  <c r="I129" i="5"/>
  <c r="I128" i="5"/>
  <c r="I127" i="5"/>
  <c r="I126" i="5"/>
  <c r="I125" i="5"/>
  <c r="I124" i="5"/>
  <c r="G124" i="5" s="1"/>
  <c r="G34" i="5" s="1"/>
  <c r="I123" i="5"/>
  <c r="I122" i="5"/>
  <c r="I121" i="5"/>
  <c r="I120" i="5"/>
  <c r="I119" i="5"/>
  <c r="I118" i="5"/>
  <c r="I117" i="5"/>
  <c r="I116" i="5"/>
  <c r="I115" i="5"/>
  <c r="I114" i="5"/>
  <c r="I113" i="5"/>
  <c r="I112" i="5"/>
  <c r="I111" i="5"/>
  <c r="I110" i="5"/>
  <c r="I109" i="5"/>
  <c r="I108" i="5"/>
  <c r="I107" i="5"/>
  <c r="I106" i="5"/>
  <c r="I105" i="5"/>
  <c r="I104" i="5"/>
  <c r="G104" i="5" s="1"/>
  <c r="G14" i="5" s="1"/>
  <c r="I103" i="5"/>
  <c r="I102" i="5"/>
  <c r="I101" i="5"/>
  <c r="I100" i="5"/>
  <c r="I99" i="5"/>
  <c r="I98" i="5"/>
  <c r="I97" i="5"/>
  <c r="H98" i="5"/>
  <c r="H99" i="5"/>
  <c r="H100" i="5"/>
  <c r="H101" i="5"/>
  <c r="H102" i="5"/>
  <c r="H103" i="5"/>
  <c r="H104" i="5"/>
  <c r="H105" i="5"/>
  <c r="G105" i="5" s="1"/>
  <c r="G15" i="5" s="1"/>
  <c r="H106" i="5"/>
  <c r="G106" i="5" s="1"/>
  <c r="G16" i="5" s="1"/>
  <c r="H107" i="5"/>
  <c r="G107" i="5" s="1"/>
  <c r="G17" i="5" s="1"/>
  <c r="H108" i="5"/>
  <c r="G108" i="5" s="1"/>
  <c r="G18" i="5" s="1"/>
  <c r="H109" i="5"/>
  <c r="H110" i="5"/>
  <c r="G110" i="5" s="1"/>
  <c r="G20" i="5" s="1"/>
  <c r="H111" i="5"/>
  <c r="H112" i="5"/>
  <c r="H113" i="5"/>
  <c r="H114" i="5"/>
  <c r="H115" i="5"/>
  <c r="G115" i="5" s="1"/>
  <c r="G25" i="5" s="1"/>
  <c r="H116" i="5"/>
  <c r="G116" i="5" s="1"/>
  <c r="G26" i="5" s="1"/>
  <c r="H117" i="5"/>
  <c r="G117" i="5" s="1"/>
  <c r="G27" i="5" s="1"/>
  <c r="H118" i="5"/>
  <c r="H119" i="5"/>
  <c r="H120" i="5"/>
  <c r="H121" i="5"/>
  <c r="H122" i="5"/>
  <c r="H123" i="5"/>
  <c r="H124" i="5"/>
  <c r="H125" i="5"/>
  <c r="G125" i="5" s="1"/>
  <c r="G35" i="5" s="1"/>
  <c r="H126" i="5"/>
  <c r="G126" i="5" s="1"/>
  <c r="G36" i="5" s="1"/>
  <c r="H127" i="5"/>
  <c r="G127" i="5" s="1"/>
  <c r="G37" i="5" s="1"/>
  <c r="H128" i="5"/>
  <c r="G128" i="5" s="1"/>
  <c r="G38" i="5" s="1"/>
  <c r="H129" i="5"/>
  <c r="H130" i="5"/>
  <c r="G130" i="5" s="1"/>
  <c r="G40" i="5" s="1"/>
  <c r="H131" i="5"/>
  <c r="H132" i="5"/>
  <c r="H133" i="5"/>
  <c r="H134" i="5"/>
  <c r="H135" i="5"/>
  <c r="G135" i="5" s="1"/>
  <c r="G45" i="5" s="1"/>
  <c r="H136" i="5"/>
  <c r="G136" i="5" s="1"/>
  <c r="G46" i="5" s="1"/>
  <c r="H137" i="5"/>
  <c r="G137" i="5" s="1"/>
  <c r="G47" i="5" s="1"/>
  <c r="H138" i="5"/>
  <c r="H139" i="5"/>
  <c r="H140" i="5"/>
  <c r="H141" i="5"/>
  <c r="H142" i="5"/>
  <c r="H143" i="5"/>
  <c r="H144" i="5"/>
  <c r="H145" i="5"/>
  <c r="G145" i="5" s="1"/>
  <c r="G55" i="5" s="1"/>
  <c r="H146" i="5"/>
  <c r="G146" i="5" s="1"/>
  <c r="G56" i="5" s="1"/>
  <c r="H147" i="5"/>
  <c r="G147" i="5" s="1"/>
  <c r="G57" i="5" s="1"/>
  <c r="H148" i="5"/>
  <c r="G148" i="5" s="1"/>
  <c r="G58" i="5" s="1"/>
  <c r="H149" i="5"/>
  <c r="H150" i="5"/>
  <c r="G150" i="5" s="1"/>
  <c r="G60" i="5" s="1"/>
  <c r="H151" i="5"/>
  <c r="H152" i="5"/>
  <c r="H153" i="5"/>
  <c r="H154" i="5"/>
  <c r="H155" i="5"/>
  <c r="G155" i="5" s="1"/>
  <c r="G65" i="5" s="1"/>
  <c r="H156" i="5"/>
  <c r="G156" i="5" s="1"/>
  <c r="G66" i="5" s="1"/>
  <c r="H157" i="5"/>
  <c r="G157" i="5" s="1"/>
  <c r="G67" i="5" s="1"/>
  <c r="H158" i="5"/>
  <c r="G158" i="5" s="1"/>
  <c r="G68" i="5" s="1"/>
  <c r="H159" i="5"/>
  <c r="H160" i="5"/>
  <c r="H161" i="5"/>
  <c r="G161" i="5" s="1"/>
  <c r="G71" i="5" s="1"/>
  <c r="H162" i="5"/>
  <c r="H163" i="5"/>
  <c r="H164" i="5"/>
  <c r="H165" i="5"/>
  <c r="G165" i="5" s="1"/>
  <c r="G75" i="5" s="1"/>
  <c r="H166" i="5"/>
  <c r="G166" i="5" s="1"/>
  <c r="G76" i="5" s="1"/>
  <c r="H167" i="5"/>
  <c r="G167" i="5" s="1"/>
  <c r="G77" i="5" s="1"/>
  <c r="H168" i="5"/>
  <c r="G168" i="5" s="1"/>
  <c r="G78" i="5" s="1"/>
  <c r="H169" i="5"/>
  <c r="H170" i="5"/>
  <c r="G170" i="5" s="1"/>
  <c r="G80" i="5" s="1"/>
  <c r="H171" i="5"/>
  <c r="H172" i="5"/>
  <c r="H173" i="5"/>
  <c r="H174" i="5"/>
  <c r="H175" i="5"/>
  <c r="G175" i="5" s="1"/>
  <c r="G85" i="5" s="1"/>
  <c r="H176" i="5"/>
  <c r="G176" i="5" s="1"/>
  <c r="G86" i="5" s="1"/>
  <c r="AY92" i="5"/>
  <c r="AM92" i="5"/>
  <c r="AL92" i="5"/>
  <c r="AK92" i="5"/>
  <c r="AH92" i="5"/>
  <c r="AG92" i="5"/>
  <c r="AF92" i="5"/>
  <c r="AC92" i="5"/>
  <c r="AB92" i="5"/>
  <c r="AA92" i="5"/>
  <c r="X92" i="5"/>
  <c r="U92" i="5"/>
  <c r="T92" i="5"/>
  <c r="S92" i="5"/>
  <c r="P92" i="5"/>
  <c r="O92" i="5"/>
  <c r="L92" i="5"/>
  <c r="I92" i="5"/>
  <c r="H92" i="5"/>
  <c r="AY91" i="5"/>
  <c r="AM91" i="5"/>
  <c r="AL91" i="5"/>
  <c r="AK91" i="5"/>
  <c r="AH91" i="5"/>
  <c r="AG91" i="5"/>
  <c r="AF91" i="5"/>
  <c r="AC91" i="5"/>
  <c r="AB91" i="5"/>
  <c r="AA91" i="5"/>
  <c r="X91" i="5"/>
  <c r="U91" i="5"/>
  <c r="T91" i="5"/>
  <c r="S91" i="5"/>
  <c r="P91" i="5"/>
  <c r="O91" i="5"/>
  <c r="L91" i="5"/>
  <c r="I91" i="5"/>
  <c r="H91" i="5"/>
  <c r="AX92" i="4"/>
  <c r="K92" i="4"/>
  <c r="AB92" i="4"/>
  <c r="AA92" i="4"/>
  <c r="Z92" i="4"/>
  <c r="H92" i="4"/>
  <c r="G92" i="4"/>
  <c r="F92" i="4"/>
  <c r="T92" i="4"/>
  <c r="S92" i="4"/>
  <c r="R92" i="4"/>
  <c r="AL92" i="4"/>
  <c r="AK92" i="4"/>
  <c r="AJ92" i="4"/>
  <c r="W92" i="4"/>
  <c r="AG92" i="4"/>
  <c r="AF92" i="4"/>
  <c r="AE92" i="4"/>
  <c r="O92" i="4"/>
  <c r="N92" i="4"/>
  <c r="AX91" i="4"/>
  <c r="AX150" i="4" s="1"/>
  <c r="K91" i="4"/>
  <c r="AB91" i="4"/>
  <c r="AA91" i="4"/>
  <c r="AA117" i="4" s="1"/>
  <c r="Z91" i="4"/>
  <c r="H91" i="4"/>
  <c r="G91" i="4"/>
  <c r="G138" i="4" s="1"/>
  <c r="F91" i="4"/>
  <c r="T91" i="4"/>
  <c r="S91" i="4"/>
  <c r="R91" i="4"/>
  <c r="AL91" i="4"/>
  <c r="AK91" i="4"/>
  <c r="AJ91" i="4"/>
  <c r="W91" i="4"/>
  <c r="AG91" i="4"/>
  <c r="AF91" i="4"/>
  <c r="AE91" i="4"/>
  <c r="O91" i="4"/>
  <c r="N91" i="4"/>
  <c r="I101" i="3"/>
  <c r="I103" i="3"/>
  <c r="I105" i="3"/>
  <c r="I106" i="3"/>
  <c r="I107" i="3"/>
  <c r="I108" i="3"/>
  <c r="I109" i="3"/>
  <c r="I110" i="3"/>
  <c r="I111" i="3"/>
  <c r="I112" i="3"/>
  <c r="I113" i="3"/>
  <c r="I114" i="3"/>
  <c r="I115" i="3"/>
  <c r="I116" i="3"/>
  <c r="I121" i="3"/>
  <c r="I123" i="3"/>
  <c r="I125" i="3"/>
  <c r="I126" i="3"/>
  <c r="I127" i="3"/>
  <c r="I128" i="3"/>
  <c r="I129" i="3"/>
  <c r="I130" i="3"/>
  <c r="I131" i="3"/>
  <c r="I132" i="3"/>
  <c r="I133" i="3"/>
  <c r="I134" i="3"/>
  <c r="I135" i="3"/>
  <c r="I136" i="3"/>
  <c r="I141" i="3"/>
  <c r="I142" i="3"/>
  <c r="I143" i="3"/>
  <c r="I144" i="3"/>
  <c r="I145" i="3"/>
  <c r="I146" i="3"/>
  <c r="I147" i="3"/>
  <c r="I148" i="3"/>
  <c r="I149" i="3"/>
  <c r="I150" i="3"/>
  <c r="I151" i="3"/>
  <c r="I152" i="3"/>
  <c r="I153" i="3"/>
  <c r="I154" i="3"/>
  <c r="I155" i="3"/>
  <c r="I156" i="3"/>
  <c r="I161" i="3"/>
  <c r="I162" i="3"/>
  <c r="I163" i="3"/>
  <c r="I164" i="3"/>
  <c r="I165" i="3"/>
  <c r="I166" i="3"/>
  <c r="I167" i="3"/>
  <c r="I168" i="3"/>
  <c r="I169" i="3"/>
  <c r="I170" i="3"/>
  <c r="I171" i="3"/>
  <c r="I172" i="3"/>
  <c r="I173" i="3"/>
  <c r="I174" i="3"/>
  <c r="I175" i="3"/>
  <c r="I176" i="3"/>
  <c r="H91" i="3"/>
  <c r="I91" i="3"/>
  <c r="I97" i="3" s="1"/>
  <c r="H92" i="3"/>
  <c r="I92" i="3"/>
  <c r="H9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U161" i="3"/>
  <c r="U159" i="3"/>
  <c r="T159" i="3"/>
  <c r="S159" i="3"/>
  <c r="U149" i="3"/>
  <c r="V144" i="3"/>
  <c r="U144" i="3"/>
  <c r="U131" i="3"/>
  <c r="S131" i="3"/>
  <c r="V119" i="3"/>
  <c r="U119" i="3"/>
  <c r="S117" i="3"/>
  <c r="V108" i="3"/>
  <c r="W104" i="3"/>
  <c r="V104" i="3"/>
  <c r="U104" i="3"/>
  <c r="V103" i="3"/>
  <c r="X92" i="3"/>
  <c r="W92" i="3"/>
  <c r="V92" i="3"/>
  <c r="V132" i="3" s="1"/>
  <c r="U92" i="3"/>
  <c r="U101" i="3" s="1"/>
  <c r="T92" i="3"/>
  <c r="T163" i="3" s="1"/>
  <c r="S92" i="3"/>
  <c r="S163" i="3" s="1"/>
  <c r="R92" i="3"/>
  <c r="R126" i="3" s="1"/>
  <c r="Q92" i="3"/>
  <c r="Q162" i="3" s="1"/>
  <c r="P92" i="3"/>
  <c r="P101" i="3" s="1"/>
  <c r="O92" i="3"/>
  <c r="N92" i="3"/>
  <c r="M92" i="3"/>
  <c r="L92" i="3"/>
  <c r="K92" i="3"/>
  <c r="K146" i="3" s="1"/>
  <c r="J92" i="3"/>
  <c r="G92" i="3"/>
  <c r="F92" i="3"/>
  <c r="E92" i="3"/>
  <c r="E114" i="3" s="1"/>
  <c r="X91" i="3"/>
  <c r="X154" i="3" s="1"/>
  <c r="W91" i="3"/>
  <c r="W111" i="3" s="1"/>
  <c r="V91" i="3"/>
  <c r="V168" i="3" s="1"/>
  <c r="U91" i="3"/>
  <c r="U128" i="3" s="1"/>
  <c r="T91" i="3"/>
  <c r="T141" i="3" s="1"/>
  <c r="S91" i="3"/>
  <c r="S168" i="3" s="1"/>
  <c r="R91" i="3"/>
  <c r="R171" i="3" s="1"/>
  <c r="Q91" i="3"/>
  <c r="P91" i="3"/>
  <c r="P109" i="3" s="1"/>
  <c r="O91" i="3"/>
  <c r="O156" i="3" s="1"/>
  <c r="N91" i="3"/>
  <c r="N108" i="3" s="1"/>
  <c r="M91" i="3"/>
  <c r="M145" i="3" s="1"/>
  <c r="L91" i="3"/>
  <c r="L138" i="3" s="1"/>
  <c r="K91" i="3"/>
  <c r="J91" i="3"/>
  <c r="J116" i="3" s="1"/>
  <c r="G91" i="3"/>
  <c r="G148" i="3" s="1"/>
  <c r="F91" i="3"/>
  <c r="E91" i="3"/>
  <c r="V98" i="2"/>
  <c r="V99" i="2"/>
  <c r="V100" i="2"/>
  <c r="V97" i="2"/>
  <c r="T97" i="2"/>
  <c r="V91" i="2"/>
  <c r="M173" i="2"/>
  <c r="L173" i="2"/>
  <c r="M172" i="2"/>
  <c r="L172" i="2"/>
  <c r="L170" i="2"/>
  <c r="L166" i="2"/>
  <c r="Q164" i="2"/>
  <c r="P164" i="2"/>
  <c r="N164" i="2"/>
  <c r="R163" i="2"/>
  <c r="Q163" i="2"/>
  <c r="P163" i="2"/>
  <c r="M159" i="2"/>
  <c r="L153" i="2"/>
  <c r="M152" i="2"/>
  <c r="L152" i="2"/>
  <c r="P150" i="2"/>
  <c r="O150" i="2"/>
  <c r="P147" i="2"/>
  <c r="M146" i="2"/>
  <c r="L146" i="2"/>
  <c r="R144" i="2"/>
  <c r="Q144" i="2"/>
  <c r="P144" i="2"/>
  <c r="N133" i="2"/>
  <c r="L133" i="2"/>
  <c r="O132" i="2"/>
  <c r="N132" i="2"/>
  <c r="M132" i="2"/>
  <c r="L132" i="2"/>
  <c r="L129" i="2"/>
  <c r="N126" i="2"/>
  <c r="M126" i="2"/>
  <c r="L126" i="2"/>
  <c r="L123" i="2"/>
  <c r="L122" i="2"/>
  <c r="M116" i="2"/>
  <c r="N115" i="2"/>
  <c r="N113" i="2"/>
  <c r="M113" i="2"/>
  <c r="M110" i="2"/>
  <c r="L110" i="2"/>
  <c r="L109" i="2"/>
  <c r="Q108" i="2"/>
  <c r="Q107" i="2"/>
  <c r="P107" i="2"/>
  <c r="O107" i="2"/>
  <c r="Q104" i="2"/>
  <c r="N97" i="2"/>
  <c r="I162" i="2"/>
  <c r="J135" i="2"/>
  <c r="I114" i="2"/>
  <c r="I113" i="2"/>
  <c r="E106" i="2"/>
  <c r="E111" i="2"/>
  <c r="E150" i="2"/>
  <c r="E152" i="2"/>
  <c r="E92" i="2"/>
  <c r="E103" i="2" s="1"/>
  <c r="F91" i="2"/>
  <c r="F130" i="2" s="1"/>
  <c r="G91" i="2"/>
  <c r="G151" i="2" s="1"/>
  <c r="H91" i="2"/>
  <c r="I91" i="2"/>
  <c r="I161" i="2" s="1"/>
  <c r="J91" i="2"/>
  <c r="J161" i="2" s="1"/>
  <c r="K91" i="2"/>
  <c r="K161" i="2" s="1"/>
  <c r="L91" i="2"/>
  <c r="L141" i="2" s="1"/>
  <c r="M91" i="2"/>
  <c r="M170" i="2" s="1"/>
  <c r="N91" i="2"/>
  <c r="N174" i="2" s="1"/>
  <c r="O91" i="2"/>
  <c r="O152" i="2" s="1"/>
  <c r="P91" i="2"/>
  <c r="P169" i="2" s="1"/>
  <c r="Q91" i="2"/>
  <c r="Q154" i="2" s="1"/>
  <c r="R91" i="2"/>
  <c r="R121" i="2" s="1"/>
  <c r="S91" i="2"/>
  <c r="S118" i="2" s="1"/>
  <c r="T91" i="2"/>
  <c r="T101" i="2" s="1"/>
  <c r="U91" i="2"/>
  <c r="U168" i="2" s="1"/>
  <c r="F92" i="2"/>
  <c r="G92" i="2"/>
  <c r="H92" i="2"/>
  <c r="I92" i="2"/>
  <c r="I100" i="2" s="1"/>
  <c r="J92" i="2"/>
  <c r="J166" i="2" s="1"/>
  <c r="K92" i="2"/>
  <c r="K108" i="2" s="1"/>
  <c r="V92" i="2"/>
  <c r="L92" i="2"/>
  <c r="M92" i="2"/>
  <c r="N92" i="2"/>
  <c r="O92" i="2"/>
  <c r="P92" i="2"/>
  <c r="Q92" i="2"/>
  <c r="R92" i="2"/>
  <c r="S92" i="2"/>
  <c r="T92" i="2"/>
  <c r="U92" i="2"/>
  <c r="V107" i="2"/>
  <c r="V112" i="2"/>
  <c r="V131" i="2"/>
  <c r="V167" i="2"/>
  <c r="E91" i="2"/>
  <c r="E113" i="2" s="1"/>
  <c r="R106" i="5" l="1"/>
  <c r="R16" i="5" s="1"/>
  <c r="R126" i="5"/>
  <c r="R36" i="5" s="1"/>
  <c r="R146" i="5"/>
  <c r="R56" i="5" s="1"/>
  <c r="R166" i="5"/>
  <c r="R76" i="5" s="1"/>
  <c r="AJ106" i="5"/>
  <c r="AJ16" i="5" s="1"/>
  <c r="AJ126" i="5"/>
  <c r="AJ36" i="5" s="1"/>
  <c r="AJ146" i="5"/>
  <c r="AJ56" i="5" s="1"/>
  <c r="AJ166" i="5"/>
  <c r="AJ76" i="5" s="1"/>
  <c r="G169" i="5"/>
  <c r="G79" i="5" s="1"/>
  <c r="G149" i="5"/>
  <c r="G59" i="5" s="1"/>
  <c r="G129" i="5"/>
  <c r="G39" i="5" s="1"/>
  <c r="G109" i="5"/>
  <c r="G19" i="5" s="1"/>
  <c r="R113" i="5"/>
  <c r="R23" i="5" s="1"/>
  <c r="R133" i="5"/>
  <c r="R43" i="5" s="1"/>
  <c r="R153" i="5"/>
  <c r="R63" i="5" s="1"/>
  <c r="R173" i="5"/>
  <c r="R83" i="5" s="1"/>
  <c r="N169" i="5"/>
  <c r="N79" i="5" s="1"/>
  <c r="N149" i="5"/>
  <c r="N59" i="5" s="1"/>
  <c r="N129" i="5"/>
  <c r="N39" i="5" s="1"/>
  <c r="N109" i="5"/>
  <c r="N19" i="5" s="1"/>
  <c r="AE173" i="5"/>
  <c r="AE83" i="5" s="1"/>
  <c r="AJ115" i="5"/>
  <c r="AJ25" i="5" s="1"/>
  <c r="AJ175" i="5"/>
  <c r="AJ85" i="5" s="1"/>
  <c r="AE131" i="5"/>
  <c r="AE41" i="5" s="1"/>
  <c r="R135" i="5"/>
  <c r="R45" i="5" s="1"/>
  <c r="G98" i="5"/>
  <c r="G8" i="5" s="1"/>
  <c r="AB102" i="5"/>
  <c r="R115" i="5"/>
  <c r="R25" i="5" s="1"/>
  <c r="AJ157" i="5"/>
  <c r="AJ67" i="5" s="1"/>
  <c r="AB103" i="5"/>
  <c r="G138" i="5"/>
  <c r="G48" i="5" s="1"/>
  <c r="AE157" i="5"/>
  <c r="AE67" i="5" s="1"/>
  <c r="N116" i="5"/>
  <c r="N26" i="5" s="1"/>
  <c r="N98" i="5"/>
  <c r="N8" i="5" s="1"/>
  <c r="N138" i="5"/>
  <c r="N48" i="5" s="1"/>
  <c r="AB104" i="5"/>
  <c r="R162" i="5"/>
  <c r="R72" i="5" s="1"/>
  <c r="G99" i="5"/>
  <c r="G9" i="5" s="1"/>
  <c r="G139" i="5"/>
  <c r="G49" i="5" s="1"/>
  <c r="G159" i="5"/>
  <c r="G69" i="5" s="1"/>
  <c r="N155" i="5"/>
  <c r="N65" i="5" s="1"/>
  <c r="N115" i="5"/>
  <c r="N25" i="5" s="1"/>
  <c r="N99" i="5"/>
  <c r="N9" i="5" s="1"/>
  <c r="AB105" i="5"/>
  <c r="G174" i="5"/>
  <c r="G84" i="5" s="1"/>
  <c r="G154" i="5"/>
  <c r="G64" i="5" s="1"/>
  <c r="G134" i="5"/>
  <c r="G44" i="5" s="1"/>
  <c r="G114" i="5"/>
  <c r="G24" i="5" s="1"/>
  <c r="G100" i="5"/>
  <c r="G10" i="5" s="1"/>
  <c r="G120" i="5"/>
  <c r="G30" i="5" s="1"/>
  <c r="G140" i="5"/>
  <c r="G50" i="5" s="1"/>
  <c r="G160" i="5"/>
  <c r="G70" i="5" s="1"/>
  <c r="R98" i="5"/>
  <c r="R8" i="5" s="1"/>
  <c r="R118" i="5"/>
  <c r="R28" i="5" s="1"/>
  <c r="R124" i="5"/>
  <c r="R34" i="5" s="1"/>
  <c r="R138" i="5"/>
  <c r="R48" i="5" s="1"/>
  <c r="R158" i="5"/>
  <c r="R68" i="5" s="1"/>
  <c r="AJ98" i="5"/>
  <c r="AJ8" i="5" s="1"/>
  <c r="AJ118" i="5"/>
  <c r="AJ28" i="5" s="1"/>
  <c r="AJ138" i="5"/>
  <c r="AJ48" i="5" s="1"/>
  <c r="AJ158" i="5"/>
  <c r="AJ68" i="5" s="1"/>
  <c r="N174" i="5"/>
  <c r="N84" i="5" s="1"/>
  <c r="N154" i="5"/>
  <c r="N64" i="5" s="1"/>
  <c r="N134" i="5"/>
  <c r="N44" i="5" s="1"/>
  <c r="N114" i="5"/>
  <c r="N24" i="5" s="1"/>
  <c r="AB106" i="5"/>
  <c r="G173" i="5"/>
  <c r="G83" i="5" s="1"/>
  <c r="G133" i="5"/>
  <c r="G43" i="5" s="1"/>
  <c r="G121" i="5"/>
  <c r="G31" i="5" s="1"/>
  <c r="AE129" i="5"/>
  <c r="AE39" i="5" s="1"/>
  <c r="AE149" i="5"/>
  <c r="AE59" i="5" s="1"/>
  <c r="AE169" i="5"/>
  <c r="AE79" i="5" s="1"/>
  <c r="N173" i="5"/>
  <c r="N83" i="5" s="1"/>
  <c r="N153" i="5"/>
  <c r="N63" i="5" s="1"/>
  <c r="N133" i="5"/>
  <c r="N43" i="5" s="1"/>
  <c r="N113" i="5"/>
  <c r="N23" i="5" s="1"/>
  <c r="N121" i="5"/>
  <c r="N31" i="5" s="1"/>
  <c r="N161" i="5"/>
  <c r="N71" i="5" s="1"/>
  <c r="AE111" i="5"/>
  <c r="AE21" i="5" s="1"/>
  <c r="G101" i="5"/>
  <c r="G11" i="5" s="1"/>
  <c r="G172" i="5"/>
  <c r="G82" i="5" s="1"/>
  <c r="G152" i="5"/>
  <c r="G62" i="5" s="1"/>
  <c r="G132" i="5"/>
  <c r="G42" i="5" s="1"/>
  <c r="G112" i="5"/>
  <c r="G22" i="5" s="1"/>
  <c r="G102" i="5"/>
  <c r="G12" i="5" s="1"/>
  <c r="G122" i="5"/>
  <c r="G32" i="5" s="1"/>
  <c r="G142" i="5"/>
  <c r="G52" i="5" s="1"/>
  <c r="G162" i="5"/>
  <c r="G72" i="5" s="1"/>
  <c r="R112" i="5"/>
  <c r="R22" i="5" s="1"/>
  <c r="R132" i="5"/>
  <c r="R42" i="5" s="1"/>
  <c r="R152" i="5"/>
  <c r="R62" i="5" s="1"/>
  <c r="R172" i="5"/>
  <c r="R82" i="5" s="1"/>
  <c r="AJ132" i="5"/>
  <c r="AJ42" i="5" s="1"/>
  <c r="AJ152" i="5"/>
  <c r="AJ62" i="5" s="1"/>
  <c r="AJ172" i="5"/>
  <c r="AJ82" i="5" s="1"/>
  <c r="N172" i="5"/>
  <c r="N82" i="5" s="1"/>
  <c r="N152" i="5"/>
  <c r="N62" i="5" s="1"/>
  <c r="N132" i="5"/>
  <c r="N42" i="5" s="1"/>
  <c r="N112" i="5"/>
  <c r="N22" i="5" s="1"/>
  <c r="N102" i="5"/>
  <c r="N12" i="5" s="1"/>
  <c r="N122" i="5"/>
  <c r="N32" i="5" s="1"/>
  <c r="N142" i="5"/>
  <c r="N52" i="5" s="1"/>
  <c r="N162" i="5"/>
  <c r="N72" i="5" s="1"/>
  <c r="AB108" i="5"/>
  <c r="N166" i="5"/>
  <c r="N76" i="5" s="1"/>
  <c r="N146" i="5"/>
  <c r="N56" i="5" s="1"/>
  <c r="N126" i="5"/>
  <c r="N36" i="5" s="1"/>
  <c r="N106" i="5"/>
  <c r="N16" i="5" s="1"/>
  <c r="AE151" i="5"/>
  <c r="AE61" i="5" s="1"/>
  <c r="AE171" i="5"/>
  <c r="AE81" i="5" s="1"/>
  <c r="AE132" i="5"/>
  <c r="AE42" i="5" s="1"/>
  <c r="AE172" i="5"/>
  <c r="AE82" i="5" s="1"/>
  <c r="AE133" i="5"/>
  <c r="AE43" i="5" s="1"/>
  <c r="R102" i="5"/>
  <c r="R12" i="5" s="1"/>
  <c r="R122" i="5"/>
  <c r="R32" i="5" s="1"/>
  <c r="R142" i="5"/>
  <c r="R52" i="5" s="1"/>
  <c r="R155" i="5"/>
  <c r="R65" i="5" s="1"/>
  <c r="R175" i="5"/>
  <c r="R85" i="5" s="1"/>
  <c r="G153" i="5"/>
  <c r="G63" i="5" s="1"/>
  <c r="G113" i="5"/>
  <c r="G23" i="5" s="1"/>
  <c r="G141" i="5"/>
  <c r="G51" i="5" s="1"/>
  <c r="AE109" i="5"/>
  <c r="AE19" i="5" s="1"/>
  <c r="G171" i="5"/>
  <c r="G81" i="5" s="1"/>
  <c r="G151" i="5"/>
  <c r="G61" i="5" s="1"/>
  <c r="G131" i="5"/>
  <c r="G41" i="5" s="1"/>
  <c r="G111" i="5"/>
  <c r="G21" i="5" s="1"/>
  <c r="G103" i="5"/>
  <c r="G13" i="5" s="1"/>
  <c r="G123" i="5"/>
  <c r="G33" i="5" s="1"/>
  <c r="G143" i="5"/>
  <c r="G53" i="5" s="1"/>
  <c r="G163" i="5"/>
  <c r="G73" i="5" s="1"/>
  <c r="R99" i="5"/>
  <c r="R9" i="5" s="1"/>
  <c r="R119" i="5"/>
  <c r="R29" i="5" s="1"/>
  <c r="R139" i="5"/>
  <c r="R49" i="5" s="1"/>
  <c r="R159" i="5"/>
  <c r="R69" i="5" s="1"/>
  <c r="AE100" i="5"/>
  <c r="AE10" i="5" s="1"/>
  <c r="AE120" i="5"/>
  <c r="AE30" i="5" s="1"/>
  <c r="AE160" i="5"/>
  <c r="AE70" i="5" s="1"/>
  <c r="AJ99" i="5"/>
  <c r="AJ9" i="5" s="1"/>
  <c r="AJ119" i="5"/>
  <c r="AJ29" i="5" s="1"/>
  <c r="AJ139" i="5"/>
  <c r="AJ49" i="5" s="1"/>
  <c r="AJ159" i="5"/>
  <c r="AJ69" i="5" s="1"/>
  <c r="N171" i="5"/>
  <c r="N81" i="5" s="1"/>
  <c r="N151" i="5"/>
  <c r="N61" i="5" s="1"/>
  <c r="N131" i="5"/>
  <c r="N41" i="5" s="1"/>
  <c r="N111" i="5"/>
  <c r="N21" i="5" s="1"/>
  <c r="N103" i="5"/>
  <c r="N13" i="5" s="1"/>
  <c r="N123" i="5"/>
  <c r="N33" i="5" s="1"/>
  <c r="N143" i="5"/>
  <c r="N53" i="5" s="1"/>
  <c r="N163" i="5"/>
  <c r="N73" i="5" s="1"/>
  <c r="AB120" i="5"/>
  <c r="Z97" i="5"/>
  <c r="Z7" i="5" s="1"/>
  <c r="Z101" i="5"/>
  <c r="Z11" i="5" s="1"/>
  <c r="Z136" i="5"/>
  <c r="Z46" i="5" s="1"/>
  <c r="AO46" i="5" s="1"/>
  <c r="H47" i="6" s="1"/>
  <c r="AC120" i="5"/>
  <c r="Z120" i="5" s="1"/>
  <c r="Z30" i="5" s="1"/>
  <c r="G7" i="5"/>
  <c r="C97" i="5"/>
  <c r="W171" i="5" s="1"/>
  <c r="W81" i="5" s="1"/>
  <c r="R97" i="5"/>
  <c r="R7" i="5" s="1"/>
  <c r="AE107" i="5"/>
  <c r="AE17" i="5" s="1"/>
  <c r="AE127" i="5"/>
  <c r="AE37" i="5" s="1"/>
  <c r="AE147" i="5"/>
  <c r="AE57" i="5" s="1"/>
  <c r="AE167" i="5"/>
  <c r="AE77" i="5" s="1"/>
  <c r="AJ97" i="5"/>
  <c r="AJ7" i="5" s="1"/>
  <c r="AB101" i="5"/>
  <c r="AB142" i="5"/>
  <c r="AC142" i="5"/>
  <c r="AJ104" i="5"/>
  <c r="AJ14" i="5" s="1"/>
  <c r="AJ124" i="5"/>
  <c r="AJ34" i="5" s="1"/>
  <c r="AJ144" i="5"/>
  <c r="AJ54" i="5" s="1"/>
  <c r="AJ164" i="5"/>
  <c r="AJ74" i="5" s="1"/>
  <c r="AC143" i="5"/>
  <c r="Z143" i="5" s="1"/>
  <c r="Z53" i="5" s="1"/>
  <c r="R111" i="5"/>
  <c r="R21" i="5" s="1"/>
  <c r="R131" i="5"/>
  <c r="R41" i="5" s="1"/>
  <c r="R151" i="5"/>
  <c r="R61" i="5" s="1"/>
  <c r="R171" i="5"/>
  <c r="R81" i="5" s="1"/>
  <c r="AE108" i="5"/>
  <c r="AE18" i="5" s="1"/>
  <c r="AE118" i="5"/>
  <c r="AE28" i="5" s="1"/>
  <c r="AE128" i="5"/>
  <c r="AE38" i="5" s="1"/>
  <c r="AE138" i="5"/>
  <c r="AE48" i="5" s="1"/>
  <c r="AE148" i="5"/>
  <c r="AE58" i="5" s="1"/>
  <c r="AE158" i="5"/>
  <c r="AE68" i="5" s="1"/>
  <c r="AE168" i="5"/>
  <c r="AE78" i="5" s="1"/>
  <c r="AJ111" i="5"/>
  <c r="AJ21" i="5" s="1"/>
  <c r="AJ131" i="5"/>
  <c r="AJ41" i="5" s="1"/>
  <c r="AJ151" i="5"/>
  <c r="AJ61" i="5" s="1"/>
  <c r="AJ171" i="5"/>
  <c r="AJ81" i="5" s="1"/>
  <c r="AB159" i="5"/>
  <c r="AB160" i="5"/>
  <c r="AB135" i="5"/>
  <c r="AB112" i="5"/>
  <c r="AB157" i="5"/>
  <c r="Z157" i="5" s="1"/>
  <c r="Z67" i="5" s="1"/>
  <c r="AB133" i="5"/>
  <c r="AB111" i="5"/>
  <c r="Z111" i="5" s="1"/>
  <c r="Z21" i="5" s="1"/>
  <c r="AB156" i="5"/>
  <c r="AB132" i="5"/>
  <c r="AB110" i="5"/>
  <c r="AB155" i="5"/>
  <c r="AB131" i="5"/>
  <c r="AB109" i="5"/>
  <c r="AB164" i="5"/>
  <c r="AB141" i="5"/>
  <c r="Z141" i="5" s="1"/>
  <c r="Z51" i="5" s="1"/>
  <c r="AO51" i="5" s="1"/>
  <c r="H52" i="6" s="1"/>
  <c r="AB116" i="5"/>
  <c r="Z116" i="5" s="1"/>
  <c r="Z26" i="5" s="1"/>
  <c r="AB163" i="5"/>
  <c r="AB140" i="5"/>
  <c r="AB115" i="5"/>
  <c r="Z115" i="5" s="1"/>
  <c r="Z25" i="5" s="1"/>
  <c r="AB162" i="5"/>
  <c r="AB137" i="5"/>
  <c r="Z137" i="5" s="1"/>
  <c r="Z47" i="5" s="1"/>
  <c r="AO47" i="5" s="1"/>
  <c r="H48" i="6" s="1"/>
  <c r="AB114" i="5"/>
  <c r="AB161" i="5"/>
  <c r="AB136" i="5"/>
  <c r="AB113" i="5"/>
  <c r="Z113" i="5" s="1"/>
  <c r="Z23" i="5" s="1"/>
  <c r="AC144" i="5"/>
  <c r="Z144" i="5" s="1"/>
  <c r="Z54" i="5" s="1"/>
  <c r="AO54" i="5" s="1"/>
  <c r="H55" i="6" s="1"/>
  <c r="Z147" i="5"/>
  <c r="Z57" i="5" s="1"/>
  <c r="AC109" i="5"/>
  <c r="AE110" i="5"/>
  <c r="AE20" i="5" s="1"/>
  <c r="AE130" i="5"/>
  <c r="AE40" i="5" s="1"/>
  <c r="AE150" i="5"/>
  <c r="AE60" i="5" s="1"/>
  <c r="AE170" i="5"/>
  <c r="AE80" i="5" s="1"/>
  <c r="AC110" i="5"/>
  <c r="AC148" i="5"/>
  <c r="AC111" i="5"/>
  <c r="AC149" i="5"/>
  <c r="Z149" i="5" s="1"/>
  <c r="Z59" i="5" s="1"/>
  <c r="AB117" i="5"/>
  <c r="Z117" i="5" s="1"/>
  <c r="Z27" i="5" s="1"/>
  <c r="AO27" i="5" s="1"/>
  <c r="H28" i="6" s="1"/>
  <c r="AB150" i="5"/>
  <c r="AC112" i="5"/>
  <c r="AC163" i="5"/>
  <c r="AC121" i="5"/>
  <c r="Z121" i="5" s="1"/>
  <c r="Z31" i="5" s="1"/>
  <c r="AB124" i="5"/>
  <c r="AB166" i="5"/>
  <c r="Z166" i="5" s="1"/>
  <c r="Z76" i="5" s="1"/>
  <c r="AC122" i="5"/>
  <c r="AC168" i="5"/>
  <c r="AB123" i="5"/>
  <c r="AB165" i="5"/>
  <c r="AB125" i="5"/>
  <c r="AB167" i="5"/>
  <c r="AC123" i="5"/>
  <c r="Z123" i="5" s="1"/>
  <c r="Z33" i="5" s="1"/>
  <c r="AC169" i="5"/>
  <c r="AB127" i="5"/>
  <c r="Z127" i="5" s="1"/>
  <c r="Z37" i="5" s="1"/>
  <c r="AB169" i="5"/>
  <c r="AC133" i="5"/>
  <c r="AC171" i="5"/>
  <c r="N160" i="5"/>
  <c r="N70" i="5" s="1"/>
  <c r="N140" i="5"/>
  <c r="N50" i="5" s="1"/>
  <c r="N120" i="5"/>
  <c r="N30" i="5" s="1"/>
  <c r="AB128" i="5"/>
  <c r="Z128" i="5" s="1"/>
  <c r="Z38" i="5" s="1"/>
  <c r="AB170" i="5"/>
  <c r="AC135" i="5"/>
  <c r="AC159" i="5"/>
  <c r="Z159" i="5" s="1"/>
  <c r="Z69" i="5" s="1"/>
  <c r="AC153" i="5"/>
  <c r="AC128" i="5"/>
  <c r="AC103" i="5"/>
  <c r="AC152" i="5"/>
  <c r="AC127" i="5"/>
  <c r="AC102" i="5"/>
  <c r="AC151" i="5"/>
  <c r="Z151" i="5" s="1"/>
  <c r="Z61" i="5" s="1"/>
  <c r="AC126" i="5"/>
  <c r="AC101" i="5"/>
  <c r="AC150" i="5"/>
  <c r="AC125" i="5"/>
  <c r="AC100" i="5"/>
  <c r="AC162" i="5"/>
  <c r="AC132" i="5"/>
  <c r="AC107" i="5"/>
  <c r="Z107" i="5" s="1"/>
  <c r="Z17" i="5" s="1"/>
  <c r="AC161" i="5"/>
  <c r="AC131" i="5"/>
  <c r="AC106" i="5"/>
  <c r="Z106" i="5" s="1"/>
  <c r="Z16" i="5" s="1"/>
  <c r="AC160" i="5"/>
  <c r="Z160" i="5" s="1"/>
  <c r="Z70" i="5" s="1"/>
  <c r="AC130" i="5"/>
  <c r="Z130" i="5" s="1"/>
  <c r="Z40" i="5" s="1"/>
  <c r="AC105" i="5"/>
  <c r="Z105" i="5" s="1"/>
  <c r="Z15" i="5" s="1"/>
  <c r="AO15" i="5" s="1"/>
  <c r="H16" i="6" s="1"/>
  <c r="AC155" i="5"/>
  <c r="AC129" i="5"/>
  <c r="AC104" i="5"/>
  <c r="AC145" i="5"/>
  <c r="Z145" i="5" s="1"/>
  <c r="Z55" i="5" s="1"/>
  <c r="AO55" i="5" s="1"/>
  <c r="H56" i="6" s="1"/>
  <c r="AC108" i="5"/>
  <c r="AC146" i="5"/>
  <c r="AC147" i="5"/>
  <c r="Z104" i="5"/>
  <c r="Z14" i="5" s="1"/>
  <c r="AO14" i="5" s="1"/>
  <c r="H15" i="6" s="1"/>
  <c r="Z146" i="5"/>
  <c r="Z56" i="5" s="1"/>
  <c r="AO56" i="5" s="1"/>
  <c r="H57" i="6" s="1"/>
  <c r="AC113" i="5"/>
  <c r="AC164" i="5"/>
  <c r="Z152" i="5"/>
  <c r="Z62" i="5" s="1"/>
  <c r="AC115" i="5"/>
  <c r="AC165" i="5"/>
  <c r="Z108" i="5"/>
  <c r="Z18" i="5" s="1"/>
  <c r="Z148" i="5"/>
  <c r="Z58" i="5" s="1"/>
  <c r="AB122" i="5"/>
  <c r="AB153" i="5"/>
  <c r="AC166" i="5"/>
  <c r="AC167" i="5"/>
  <c r="AB126" i="5"/>
  <c r="AB168" i="5"/>
  <c r="Z168" i="5" s="1"/>
  <c r="Z78" i="5" s="1"/>
  <c r="AO78" i="5" s="1"/>
  <c r="H79" i="6" s="1"/>
  <c r="AC124" i="5"/>
  <c r="AC170" i="5"/>
  <c r="Z170" i="5" s="1"/>
  <c r="Z80" i="5" s="1"/>
  <c r="AE106" i="5"/>
  <c r="AE16" i="5" s="1"/>
  <c r="AE126" i="5"/>
  <c r="AE36" i="5" s="1"/>
  <c r="AE146" i="5"/>
  <c r="AE56" i="5" s="1"/>
  <c r="AE166" i="5"/>
  <c r="AE76" i="5" s="1"/>
  <c r="AJ123" i="5"/>
  <c r="AJ33" i="5" s="1"/>
  <c r="AJ143" i="5"/>
  <c r="AJ53" i="5" s="1"/>
  <c r="AJ163" i="5"/>
  <c r="AJ73" i="5" s="1"/>
  <c r="AB129" i="5"/>
  <c r="Z129" i="5" s="1"/>
  <c r="Z39" i="5" s="1"/>
  <c r="AB171" i="5"/>
  <c r="Z171" i="5" s="1"/>
  <c r="Z81" i="5" s="1"/>
  <c r="AC140" i="5"/>
  <c r="Z140" i="5" s="1"/>
  <c r="Z50" i="5" s="1"/>
  <c r="AC173" i="5"/>
  <c r="Z173" i="5" s="1"/>
  <c r="Z83" i="5" s="1"/>
  <c r="R110" i="5"/>
  <c r="R20" i="5" s="1"/>
  <c r="R130" i="5"/>
  <c r="R40" i="5" s="1"/>
  <c r="R150" i="5"/>
  <c r="R60" i="5" s="1"/>
  <c r="R170" i="5"/>
  <c r="R80" i="5" s="1"/>
  <c r="AJ110" i="5"/>
  <c r="AJ20" i="5" s="1"/>
  <c r="AJ130" i="5"/>
  <c r="AJ40" i="5" s="1"/>
  <c r="AJ150" i="5"/>
  <c r="AJ60" i="5" s="1"/>
  <c r="AJ170" i="5"/>
  <c r="AJ80" i="5" s="1"/>
  <c r="AB100" i="5"/>
  <c r="Z100" i="5" s="1"/>
  <c r="Z10" i="5" s="1"/>
  <c r="AB130" i="5"/>
  <c r="AB172" i="5"/>
  <c r="Z172" i="5" s="1"/>
  <c r="Z82" i="5" s="1"/>
  <c r="AC141" i="5"/>
  <c r="AC175" i="5"/>
  <c r="Z175" i="5" s="1"/>
  <c r="Z85" i="5" s="1"/>
  <c r="AB134" i="5"/>
  <c r="AB154" i="5"/>
  <c r="AB174" i="5"/>
  <c r="AC114" i="5"/>
  <c r="AC134" i="5"/>
  <c r="AC154" i="5"/>
  <c r="AC174" i="5"/>
  <c r="AC116" i="5"/>
  <c r="AC136" i="5"/>
  <c r="AC156" i="5"/>
  <c r="AC176" i="5"/>
  <c r="AC117" i="5"/>
  <c r="AC137" i="5"/>
  <c r="AC157" i="5"/>
  <c r="AB97" i="5"/>
  <c r="AB98" i="5"/>
  <c r="Z98" i="5" s="1"/>
  <c r="Z8" i="5" s="1"/>
  <c r="AB118" i="5"/>
  <c r="AB138" i="5"/>
  <c r="AB158" i="5"/>
  <c r="AC98" i="5"/>
  <c r="AC118" i="5"/>
  <c r="AC138" i="5"/>
  <c r="AC158" i="5"/>
  <c r="AC97" i="5"/>
  <c r="AY176" i="5"/>
  <c r="AB99" i="5"/>
  <c r="Z99" i="5" s="1"/>
  <c r="Z9" i="5" s="1"/>
  <c r="AB119" i="5"/>
  <c r="Z119" i="5" s="1"/>
  <c r="Z29" i="5" s="1"/>
  <c r="AB139" i="5"/>
  <c r="AC99" i="5"/>
  <c r="AC119" i="5"/>
  <c r="AC139" i="5"/>
  <c r="Z139" i="5" s="1"/>
  <c r="Z49" i="5" s="1"/>
  <c r="AB176" i="5"/>
  <c r="AY97" i="5"/>
  <c r="AY98" i="5"/>
  <c r="AY99" i="5"/>
  <c r="AY100" i="5"/>
  <c r="AY101" i="5"/>
  <c r="AY102" i="5"/>
  <c r="AY103" i="5"/>
  <c r="AY104" i="5"/>
  <c r="AY105" i="5"/>
  <c r="AY106" i="5"/>
  <c r="AY107" i="5"/>
  <c r="AY108" i="5"/>
  <c r="AY109" i="5"/>
  <c r="AY110" i="5"/>
  <c r="AY111" i="5"/>
  <c r="AY112" i="5"/>
  <c r="AY113" i="5"/>
  <c r="AY114" i="5"/>
  <c r="AY115" i="5"/>
  <c r="AY116" i="5"/>
  <c r="AY117" i="5"/>
  <c r="AY118" i="5"/>
  <c r="AY119" i="5"/>
  <c r="AY120" i="5"/>
  <c r="AY121" i="5"/>
  <c r="AY122" i="5"/>
  <c r="AY123" i="5"/>
  <c r="AY124" i="5"/>
  <c r="AY125" i="5"/>
  <c r="AY126" i="5"/>
  <c r="AY127" i="5"/>
  <c r="AY128" i="5"/>
  <c r="AY129" i="5"/>
  <c r="AY130" i="5"/>
  <c r="AY131" i="5"/>
  <c r="AY132" i="5"/>
  <c r="AY133" i="5"/>
  <c r="AY134" i="5"/>
  <c r="AY135" i="5"/>
  <c r="AY136" i="5"/>
  <c r="AY137" i="5"/>
  <c r="AY138" i="5"/>
  <c r="AY139" i="5"/>
  <c r="AY140" i="5"/>
  <c r="AY141" i="5"/>
  <c r="AY142" i="5"/>
  <c r="AY143" i="5"/>
  <c r="AY144" i="5"/>
  <c r="AY145" i="5"/>
  <c r="AY146" i="5"/>
  <c r="AY147" i="5"/>
  <c r="AY148" i="5"/>
  <c r="AY149" i="5"/>
  <c r="AY150" i="5"/>
  <c r="AY151" i="5"/>
  <c r="AY152" i="5"/>
  <c r="AY153" i="5"/>
  <c r="AY154" i="5"/>
  <c r="AY155" i="5"/>
  <c r="AY156" i="5"/>
  <c r="AY157" i="5"/>
  <c r="AY158" i="5"/>
  <c r="AY159" i="5"/>
  <c r="AY160" i="5"/>
  <c r="AY161" i="5"/>
  <c r="AY162" i="5"/>
  <c r="AY163" i="5"/>
  <c r="AY164" i="5"/>
  <c r="AY165" i="5"/>
  <c r="AY166" i="5"/>
  <c r="AY167" i="5"/>
  <c r="AY168" i="5"/>
  <c r="AY169" i="5"/>
  <c r="AY170" i="5"/>
  <c r="AY171" i="5"/>
  <c r="AY172" i="5"/>
  <c r="AY173" i="5"/>
  <c r="AY174" i="5"/>
  <c r="AY175" i="5"/>
  <c r="S169" i="4"/>
  <c r="AL158" i="4"/>
  <c r="AG97" i="4"/>
  <c r="W152" i="4"/>
  <c r="AE142" i="4"/>
  <c r="AF100" i="4"/>
  <c r="AE115" i="4"/>
  <c r="AJ136" i="4"/>
  <c r="AF115" i="4"/>
  <c r="H167" i="4"/>
  <c r="N98" i="4"/>
  <c r="AX120" i="4"/>
  <c r="AK174" i="4"/>
  <c r="R166" i="4"/>
  <c r="AA97" i="4"/>
  <c r="AF129" i="4"/>
  <c r="AX142" i="4"/>
  <c r="AL104" i="4"/>
  <c r="AJ129" i="4"/>
  <c r="T104" i="4"/>
  <c r="AJ151" i="4"/>
  <c r="AA151" i="4"/>
  <c r="S143" i="4"/>
  <c r="T99" i="4"/>
  <c r="S102" i="4"/>
  <c r="S158" i="4"/>
  <c r="AJ121" i="4"/>
  <c r="AJ152" i="4"/>
  <c r="H103" i="4"/>
  <c r="AJ159" i="4"/>
  <c r="Z176" i="4"/>
  <c r="AA103" i="4"/>
  <c r="AA160" i="4"/>
  <c r="AJ122" i="4"/>
  <c r="AJ104" i="4"/>
  <c r="AX166" i="4"/>
  <c r="R143" i="4"/>
  <c r="AA144" i="4"/>
  <c r="AF110" i="4"/>
  <c r="AE168" i="4"/>
  <c r="AK129" i="4"/>
  <c r="S145" i="4"/>
  <c r="AL129" i="4"/>
  <c r="AK104" i="4"/>
  <c r="T166" i="4"/>
  <c r="S135" i="4"/>
  <c r="AK110" i="4"/>
  <c r="AL123" i="4"/>
  <c r="AJ137" i="4"/>
  <c r="AK153" i="4"/>
  <c r="AF168" i="4"/>
  <c r="R129" i="4"/>
  <c r="AL135" i="4"/>
  <c r="S152" i="4"/>
  <c r="AL110" i="4"/>
  <c r="R123" i="4"/>
  <c r="AL153" i="4"/>
  <c r="W168" i="4"/>
  <c r="AK115" i="4"/>
  <c r="T117" i="4"/>
  <c r="S133" i="4"/>
  <c r="W97" i="4"/>
  <c r="R110" i="4"/>
  <c r="S123" i="4"/>
  <c r="AA138" i="4"/>
  <c r="R153" i="4"/>
  <c r="AJ168" i="4"/>
  <c r="R115" i="4"/>
  <c r="F104" i="4"/>
  <c r="R130" i="4"/>
  <c r="S109" i="4"/>
  <c r="AK123" i="4"/>
  <c r="AA98" i="4"/>
  <c r="S110" i="4"/>
  <c r="AJ127" i="4"/>
  <c r="AJ139" i="4"/>
  <c r="S154" i="4"/>
  <c r="R169" i="4"/>
  <c r="G140" i="4"/>
  <c r="AK99" i="4"/>
  <c r="H111" i="4"/>
  <c r="R127" i="4"/>
  <c r="AK139" i="4"/>
  <c r="AA154" i="4"/>
  <c r="AL169" i="4"/>
  <c r="S166" i="4"/>
  <c r="T149" i="4"/>
  <c r="R160" i="4"/>
  <c r="S129" i="4"/>
  <c r="R104" i="4"/>
  <c r="AK121" i="4"/>
  <c r="R135" i="4"/>
  <c r="AL99" i="4"/>
  <c r="AA111" i="4"/>
  <c r="S127" i="4"/>
  <c r="AL139" i="4"/>
  <c r="AF158" i="4"/>
  <c r="AL170" i="4"/>
  <c r="AK159" i="4"/>
  <c r="S160" i="4"/>
  <c r="S130" i="4"/>
  <c r="R167" i="4"/>
  <c r="R99" i="4"/>
  <c r="R112" i="4"/>
  <c r="H128" i="4"/>
  <c r="S139" i="4"/>
  <c r="AJ158" i="4"/>
  <c r="S170" i="4"/>
  <c r="S144" i="4"/>
  <c r="S115" i="4"/>
  <c r="R145" i="4"/>
  <c r="S163" i="4"/>
  <c r="S104" i="4"/>
  <c r="R152" i="4"/>
  <c r="S99" i="4"/>
  <c r="S112" i="4"/>
  <c r="AA128" i="4"/>
  <c r="AA142" i="4"/>
  <c r="AK158" i="4"/>
  <c r="S173" i="4"/>
  <c r="K176" i="4"/>
  <c r="AX115" i="4"/>
  <c r="AX152" i="4"/>
  <c r="AX117" i="4"/>
  <c r="AF118" i="4"/>
  <c r="AJ106" i="4"/>
  <c r="AK124" i="4"/>
  <c r="AK148" i="4"/>
  <c r="AK100" i="4"/>
  <c r="AL118" i="4"/>
  <c r="W161" i="4"/>
  <c r="AJ101" i="4"/>
  <c r="AE113" i="4"/>
  <c r="R118" i="4"/>
  <c r="R124" i="4"/>
  <c r="AK140" i="4"/>
  <c r="R148" i="4"/>
  <c r="AE155" i="4"/>
  <c r="T161" i="4"/>
  <c r="AK171" i="4"/>
  <c r="AF139" i="4"/>
  <c r="W124" i="4"/>
  <c r="AK106" i="4"/>
  <c r="AJ171" i="4"/>
  <c r="R107" i="4"/>
  <c r="AK101" i="4"/>
  <c r="S107" i="4"/>
  <c r="AF113" i="4"/>
  <c r="S118" i="4"/>
  <c r="AA125" i="4"/>
  <c r="AE132" i="4"/>
  <c r="AL140" i="4"/>
  <c r="S148" i="4"/>
  <c r="AK155" i="4"/>
  <c r="AK163" i="4"/>
  <c r="AK173" i="4"/>
  <c r="AG124" i="4"/>
  <c r="AE146" i="4"/>
  <c r="W106" i="4"/>
  <c r="AJ148" i="4"/>
  <c r="AX160" i="4"/>
  <c r="T101" i="4"/>
  <c r="AK113" i="4"/>
  <c r="AF119" i="4"/>
  <c r="AX125" i="4"/>
  <c r="AF132" i="4"/>
  <c r="AJ141" i="4"/>
  <c r="AJ149" i="4"/>
  <c r="AL155" i="4"/>
  <c r="AL163" i="4"/>
  <c r="AL173" i="4"/>
  <c r="R102" i="4"/>
  <c r="AA108" i="4"/>
  <c r="AL113" i="4"/>
  <c r="AJ119" i="4"/>
  <c r="W126" i="4"/>
  <c r="AJ132" i="4"/>
  <c r="AA141" i="4"/>
  <c r="AK149" i="4"/>
  <c r="S155" i="4"/>
  <c r="R163" i="4"/>
  <c r="R173" i="4"/>
  <c r="AB176" i="4"/>
  <c r="AJ112" i="4"/>
  <c r="AL148" i="4"/>
  <c r="AJ126" i="4"/>
  <c r="T102" i="4"/>
  <c r="AK109" i="4"/>
  <c r="S114" i="4"/>
  <c r="AF120" i="4"/>
  <c r="AK126" i="4"/>
  <c r="S132" i="4"/>
  <c r="AF142" i="4"/>
  <c r="R149" i="4"/>
  <c r="AA157" i="4"/>
  <c r="R164" i="4"/>
  <c r="AE153" i="4"/>
  <c r="AX111" i="4"/>
  <c r="AK172" i="4"/>
  <c r="AK118" i="4"/>
  <c r="AL124" i="4"/>
  <c r="AJ109" i="4"/>
  <c r="R113" i="4"/>
  <c r="AK119" i="4"/>
  <c r="AL149" i="4"/>
  <c r="AX155" i="4"/>
  <c r="AX102" i="4"/>
  <c r="AL109" i="4"/>
  <c r="H114" i="4"/>
  <c r="R120" i="4"/>
  <c r="AA126" i="4"/>
  <c r="AX132" i="4"/>
  <c r="AJ142" i="4"/>
  <c r="S149" i="4"/>
  <c r="AX157" i="4"/>
  <c r="S164" i="4"/>
  <c r="R174" i="4"/>
  <c r="AE126" i="4"/>
  <c r="AE106" i="4"/>
  <c r="AJ124" i="4"/>
  <c r="AX107" i="4"/>
  <c r="R132" i="4"/>
  <c r="G103" i="4"/>
  <c r="R109" i="4"/>
  <c r="AA114" i="4"/>
  <c r="S120" i="4"/>
  <c r="AF127" i="4"/>
  <c r="R133" i="4"/>
  <c r="R142" i="4"/>
  <c r="AE151" i="4"/>
  <c r="AE158" i="4"/>
  <c r="AJ166" i="4"/>
  <c r="S174" i="4"/>
  <c r="H138" i="4"/>
  <c r="H141" i="4"/>
  <c r="H144" i="4"/>
  <c r="G154" i="4"/>
  <c r="F166" i="4"/>
  <c r="G101" i="4"/>
  <c r="G135" i="4"/>
  <c r="H101" i="4"/>
  <c r="F106" i="4"/>
  <c r="AA120" i="4"/>
  <c r="H123" i="4"/>
  <c r="H135" i="4"/>
  <c r="H163" i="4"/>
  <c r="AA166" i="4"/>
  <c r="AA169" i="4"/>
  <c r="H173" i="4"/>
  <c r="AA101" i="4"/>
  <c r="H106" i="4"/>
  <c r="AA123" i="4"/>
  <c r="F126" i="4"/>
  <c r="AA132" i="4"/>
  <c r="AA135" i="4"/>
  <c r="H145" i="4"/>
  <c r="H148" i="4"/>
  <c r="AE161" i="4"/>
  <c r="AA163" i="4"/>
  <c r="AE170" i="4"/>
  <c r="AE174" i="4"/>
  <c r="F99" i="4"/>
  <c r="AE102" i="4"/>
  <c r="AA106" i="4"/>
  <c r="H109" i="4"/>
  <c r="AA112" i="4"/>
  <c r="AE121" i="4"/>
  <c r="AF124" i="4"/>
  <c r="G126" i="4"/>
  <c r="AE136" i="4"/>
  <c r="AA145" i="4"/>
  <c r="AA148" i="4"/>
  <c r="AF164" i="4"/>
  <c r="G99" i="4"/>
  <c r="AF102" i="4"/>
  <c r="AX106" i="4"/>
  <c r="AA109" i="4"/>
  <c r="AX112" i="4"/>
  <c r="H126" i="4"/>
  <c r="AK136" i="4"/>
  <c r="R139" i="4"/>
  <c r="S142" i="4"/>
  <c r="AX145" i="4"/>
  <c r="AF149" i="4"/>
  <c r="AA152" i="4"/>
  <c r="R155" i="4"/>
  <c r="R158" i="4"/>
  <c r="AJ161" i="4"/>
  <c r="AL164" i="4"/>
  <c r="S167" i="4"/>
  <c r="R170" i="4"/>
  <c r="AL174" i="4"/>
  <c r="H120" i="4"/>
  <c r="H118" i="4"/>
  <c r="H129" i="4"/>
  <c r="AA167" i="4"/>
  <c r="H154" i="4"/>
  <c r="H166" i="4"/>
  <c r="H161" i="4"/>
  <c r="AA158" i="4"/>
  <c r="AF98" i="4"/>
  <c r="AL100" i="4"/>
  <c r="AE103" i="4"/>
  <c r="AK105" i="4"/>
  <c r="AF108" i="4"/>
  <c r="G110" i="4"/>
  <c r="S113" i="4"/>
  <c r="AK116" i="4"/>
  <c r="AL119" i="4"/>
  <c r="R122" i="4"/>
  <c r="S124" i="4"/>
  <c r="AA127" i="4"/>
  <c r="AA130" i="4"/>
  <c r="AJ134" i="4"/>
  <c r="R137" i="4"/>
  <c r="R140" i="4"/>
  <c r="H143" i="4"/>
  <c r="AJ147" i="4"/>
  <c r="H149" i="4"/>
  <c r="S153" i="4"/>
  <c r="AJ156" i="4"/>
  <c r="AL159" i="4"/>
  <c r="R162" i="4"/>
  <c r="AK165" i="4"/>
  <c r="AK168" i="4"/>
  <c r="F171" i="4"/>
  <c r="AJ175" i="4"/>
  <c r="H160" i="4"/>
  <c r="H155" i="4"/>
  <c r="AF175" i="4"/>
  <c r="AJ98" i="4"/>
  <c r="R100" i="4"/>
  <c r="AF103" i="4"/>
  <c r="AL105" i="4"/>
  <c r="AJ108" i="4"/>
  <c r="H110" i="4"/>
  <c r="H113" i="4"/>
  <c r="H116" i="4"/>
  <c r="R119" i="4"/>
  <c r="S122" i="4"/>
  <c r="H124" i="4"/>
  <c r="AE128" i="4"/>
  <c r="AX130" i="4"/>
  <c r="AK134" i="4"/>
  <c r="S137" i="4"/>
  <c r="S140" i="4"/>
  <c r="AA143" i="4"/>
  <c r="R147" i="4"/>
  <c r="AA149" i="4"/>
  <c r="H153" i="4"/>
  <c r="F156" i="4"/>
  <c r="R159" i="4"/>
  <c r="S162" i="4"/>
  <c r="AL165" i="4"/>
  <c r="AL168" i="4"/>
  <c r="G171" i="4"/>
  <c r="AK175" i="4"/>
  <c r="H151" i="4"/>
  <c r="H158" i="4"/>
  <c r="AA161" i="4"/>
  <c r="H104" i="4"/>
  <c r="AE162" i="4"/>
  <c r="AE165" i="4"/>
  <c r="AK98" i="4"/>
  <c r="S100" i="4"/>
  <c r="AJ103" i="4"/>
  <c r="R105" i="4"/>
  <c r="AK108" i="4"/>
  <c r="AA110" i="4"/>
  <c r="AA113" i="4"/>
  <c r="AA116" i="4"/>
  <c r="S119" i="4"/>
  <c r="AA122" i="4"/>
  <c r="AA124" i="4"/>
  <c r="AF128" i="4"/>
  <c r="AE131" i="4"/>
  <c r="AL134" i="4"/>
  <c r="AA137" i="4"/>
  <c r="F140" i="4"/>
  <c r="AF144" i="4"/>
  <c r="S147" i="4"/>
  <c r="R150" i="4"/>
  <c r="AA153" i="4"/>
  <c r="H156" i="4"/>
  <c r="S159" i="4"/>
  <c r="AA162" i="4"/>
  <c r="R165" i="4"/>
  <c r="R168" i="4"/>
  <c r="H171" i="4"/>
  <c r="AL175" i="4"/>
  <c r="H169" i="4"/>
  <c r="O175" i="4"/>
  <c r="AA99" i="4"/>
  <c r="AA118" i="4"/>
  <c r="G133" i="4"/>
  <c r="F170" i="4"/>
  <c r="AE100" i="4"/>
  <c r="H121" i="4"/>
  <c r="H146" i="4"/>
  <c r="H174" i="4"/>
  <c r="AA121" i="4"/>
  <c r="AA133" i="4"/>
  <c r="AA164" i="4"/>
  <c r="AG167" i="4"/>
  <c r="H130" i="4"/>
  <c r="AL98" i="4"/>
  <c r="H100" i="4"/>
  <c r="AK103" i="4"/>
  <c r="S105" i="4"/>
  <c r="AL108" i="4"/>
  <c r="AX110" i="4"/>
  <c r="AJ114" i="4"/>
  <c r="AX116" i="4"/>
  <c r="F119" i="4"/>
  <c r="AX122" i="4"/>
  <c r="R125" i="4"/>
  <c r="AJ128" i="4"/>
  <c r="AK131" i="4"/>
  <c r="R134" i="4"/>
  <c r="AX137" i="4"/>
  <c r="AJ144" i="4"/>
  <c r="AA147" i="4"/>
  <c r="S150" i="4"/>
  <c r="AJ154" i="4"/>
  <c r="AA156" i="4"/>
  <c r="H159" i="4"/>
  <c r="AX162" i="4"/>
  <c r="S165" i="4"/>
  <c r="S168" i="4"/>
  <c r="AX171" i="4"/>
  <c r="H175" i="4"/>
  <c r="G166" i="4"/>
  <c r="H99" i="4"/>
  <c r="F115" i="4"/>
  <c r="H136" i="4"/>
  <c r="H115" i="4"/>
  <c r="AA129" i="4"/>
  <c r="F146" i="4"/>
  <c r="AF172" i="4"/>
  <c r="AA102" i="4"/>
  <c r="AF137" i="4"/>
  <c r="AE98" i="4"/>
  <c r="AE116" i="4"/>
  <c r="G143" i="4"/>
  <c r="AF162" i="4"/>
  <c r="R98" i="4"/>
  <c r="AA100" i="4"/>
  <c r="AL103" i="4"/>
  <c r="H105" i="4"/>
  <c r="R108" i="4"/>
  <c r="AE111" i="4"/>
  <c r="AK114" i="4"/>
  <c r="AJ117" i="4"/>
  <c r="H119" i="4"/>
  <c r="AE123" i="4"/>
  <c r="S125" i="4"/>
  <c r="AK128" i="4"/>
  <c r="T131" i="4"/>
  <c r="S134" i="4"/>
  <c r="AF138" i="4"/>
  <c r="H140" i="4"/>
  <c r="AK144" i="4"/>
  <c r="AX147" i="4"/>
  <c r="H150" i="4"/>
  <c r="AK154" i="4"/>
  <c r="AX156" i="4"/>
  <c r="AA159" i="4"/>
  <c r="AE163" i="4"/>
  <c r="H165" i="4"/>
  <c r="H168" i="4"/>
  <c r="AE172" i="4"/>
  <c r="AA175" i="4"/>
  <c r="G169" i="4"/>
  <c r="H139" i="4"/>
  <c r="G97" i="4"/>
  <c r="G104" i="4"/>
  <c r="AA115" i="4"/>
  <c r="H133" i="4"/>
  <c r="AA139" i="4"/>
  <c r="AA155" i="4"/>
  <c r="H170" i="4"/>
  <c r="AA146" i="4"/>
  <c r="AE175" i="4"/>
  <c r="AA104" i="4"/>
  <c r="AF134" i="4"/>
  <c r="AF147" i="4"/>
  <c r="AE156" i="4"/>
  <c r="S98" i="4"/>
  <c r="AX100" i="4"/>
  <c r="R103" i="4"/>
  <c r="AA105" i="4"/>
  <c r="S108" i="4"/>
  <c r="AJ111" i="4"/>
  <c r="AL114" i="4"/>
  <c r="R117" i="4"/>
  <c r="AA119" i="4"/>
  <c r="AF123" i="4"/>
  <c r="G125" i="4"/>
  <c r="R128" i="4"/>
  <c r="H131" i="4"/>
  <c r="H134" i="4"/>
  <c r="R138" i="4"/>
  <c r="AA140" i="4"/>
  <c r="AL144" i="4"/>
  <c r="AE148" i="4"/>
  <c r="AA150" i="4"/>
  <c r="AL154" i="4"/>
  <c r="R157" i="4"/>
  <c r="AK160" i="4"/>
  <c r="AF163" i="4"/>
  <c r="AA165" i="4"/>
  <c r="AA168" i="4"/>
  <c r="AL172" i="4"/>
  <c r="AX175" i="4"/>
  <c r="G121" i="4"/>
  <c r="AA136" i="4"/>
  <c r="AA107" i="4"/>
  <c r="AE137" i="4"/>
  <c r="H164" i="4"/>
  <c r="AE108" i="4"/>
  <c r="H98" i="4"/>
  <c r="AE101" i="4"/>
  <c r="S103" i="4"/>
  <c r="AX105" i="4"/>
  <c r="H108" i="4"/>
  <c r="AK111" i="4"/>
  <c r="R114" i="4"/>
  <c r="S117" i="4"/>
  <c r="AE120" i="4"/>
  <c r="AJ123" i="4"/>
  <c r="H125" i="4"/>
  <c r="S128" i="4"/>
  <c r="AA131" i="4"/>
  <c r="AA134" i="4"/>
  <c r="S138" i="4"/>
  <c r="AX140" i="4"/>
  <c r="R144" i="4"/>
  <c r="AF148" i="4"/>
  <c r="R154" i="4"/>
  <c r="S157" i="4"/>
  <c r="AL160" i="4"/>
  <c r="AJ163" i="4"/>
  <c r="AE166" i="4"/>
  <c r="AF169" i="4"/>
  <c r="AJ173" i="4"/>
  <c r="S176" i="4"/>
  <c r="O113" i="4"/>
  <c r="O174" i="4"/>
  <c r="O156" i="4"/>
  <c r="AG129" i="4"/>
  <c r="W134" i="4"/>
  <c r="W139" i="4"/>
  <c r="W149" i="4"/>
  <c r="AG98" i="4"/>
  <c r="W109" i="4"/>
  <c r="W129" i="4"/>
  <c r="W98" i="4"/>
  <c r="W111" i="4"/>
  <c r="G115" i="4"/>
  <c r="T122" i="4"/>
  <c r="T124" i="4"/>
  <c r="AG127" i="4"/>
  <c r="O137" i="4"/>
  <c r="O142" i="4"/>
  <c r="AG147" i="4"/>
  <c r="O173" i="4"/>
  <c r="O169" i="4"/>
  <c r="O164" i="4"/>
  <c r="O159" i="4"/>
  <c r="O154" i="4"/>
  <c r="O149" i="4"/>
  <c r="O144" i="4"/>
  <c r="O139" i="4"/>
  <c r="O134" i="4"/>
  <c r="O129" i="4"/>
  <c r="O124" i="4"/>
  <c r="O119" i="4"/>
  <c r="O114" i="4"/>
  <c r="O109" i="4"/>
  <c r="O104" i="4"/>
  <c r="O99" i="4"/>
  <c r="O132" i="4"/>
  <c r="O112" i="4"/>
  <c r="O147" i="4"/>
  <c r="O127" i="4"/>
  <c r="O171" i="4"/>
  <c r="O140" i="4"/>
  <c r="O122" i="4"/>
  <c r="O152" i="4"/>
  <c r="O145" i="4"/>
  <c r="O135" i="4"/>
  <c r="O117" i="4"/>
  <c r="O130" i="4"/>
  <c r="O157" i="4"/>
  <c r="O150" i="4"/>
  <c r="O125" i="4"/>
  <c r="O162" i="4"/>
  <c r="O155" i="4"/>
  <c r="O115" i="4"/>
  <c r="O138" i="4"/>
  <c r="O110" i="4"/>
  <c r="O176" i="4"/>
  <c r="O167" i="4"/>
  <c r="O160" i="4"/>
  <c r="O143" i="4"/>
  <c r="O141" i="4"/>
  <c r="O133" i="4"/>
  <c r="O105" i="4"/>
  <c r="O97" i="4"/>
  <c r="O165" i="4"/>
  <c r="O148" i="4"/>
  <c r="O146" i="4"/>
  <c r="O131" i="4"/>
  <c r="O123" i="4"/>
  <c r="O106" i="4"/>
  <c r="O136" i="4"/>
  <c r="O151" i="4"/>
  <c r="AG154" i="4"/>
  <c r="W174" i="4"/>
  <c r="W170" i="4"/>
  <c r="W165" i="4"/>
  <c r="W160" i="4"/>
  <c r="W155" i="4"/>
  <c r="W150" i="4"/>
  <c r="W145" i="4"/>
  <c r="W140" i="4"/>
  <c r="W135" i="4"/>
  <c r="W130" i="4"/>
  <c r="W125" i="4"/>
  <c r="W120" i="4"/>
  <c r="W115" i="4"/>
  <c r="W110" i="4"/>
  <c r="W105" i="4"/>
  <c r="W100" i="4"/>
  <c r="W175" i="4"/>
  <c r="W171" i="4"/>
  <c r="W173" i="4"/>
  <c r="W159" i="4"/>
  <c r="W112" i="4"/>
  <c r="W104" i="4"/>
  <c r="W157" i="4"/>
  <c r="W107" i="4"/>
  <c r="W99" i="4"/>
  <c r="W164" i="4"/>
  <c r="W102" i="4"/>
  <c r="W162" i="4"/>
  <c r="W169" i="4"/>
  <c r="W138" i="4"/>
  <c r="W176" i="4"/>
  <c r="W167" i="4"/>
  <c r="W143" i="4"/>
  <c r="W133" i="4"/>
  <c r="W148" i="4"/>
  <c r="W141" i="4"/>
  <c r="W123" i="4"/>
  <c r="W136" i="4"/>
  <c r="W118" i="4"/>
  <c r="W172" i="4"/>
  <c r="W153" i="4"/>
  <c r="W146" i="4"/>
  <c r="W131" i="4"/>
  <c r="W113" i="4"/>
  <c r="W158" i="4"/>
  <c r="W151" i="4"/>
  <c r="W121" i="4"/>
  <c r="W103" i="4"/>
  <c r="O98" i="4"/>
  <c r="AG113" i="4"/>
  <c r="W122" i="4"/>
  <c r="W166" i="4"/>
  <c r="AG144" i="4"/>
  <c r="AG132" i="4"/>
  <c r="T154" i="4"/>
  <c r="T159" i="4"/>
  <c r="T164" i="4"/>
  <c r="F167" i="4"/>
  <c r="F162" i="4"/>
  <c r="F157" i="4"/>
  <c r="F152" i="4"/>
  <c r="F147" i="4"/>
  <c r="F142" i="4"/>
  <c r="F137" i="4"/>
  <c r="F132" i="4"/>
  <c r="F127" i="4"/>
  <c r="F122" i="4"/>
  <c r="F117" i="4"/>
  <c r="F112" i="4"/>
  <c r="F107" i="4"/>
  <c r="F102" i="4"/>
  <c r="F168" i="4"/>
  <c r="F163" i="4"/>
  <c r="F158" i="4"/>
  <c r="F153" i="4"/>
  <c r="F148" i="4"/>
  <c r="F143" i="4"/>
  <c r="F138" i="4"/>
  <c r="F133" i="4"/>
  <c r="F128" i="4"/>
  <c r="F123" i="4"/>
  <c r="F118" i="4"/>
  <c r="F113" i="4"/>
  <c r="F108" i="4"/>
  <c r="F103" i="4"/>
  <c r="F98" i="4"/>
  <c r="F176" i="4"/>
  <c r="F155" i="4"/>
  <c r="F110" i="4"/>
  <c r="F97" i="4"/>
  <c r="F105" i="4"/>
  <c r="F172" i="4"/>
  <c r="F160" i="4"/>
  <c r="F100" i="4"/>
  <c r="F174" i="4"/>
  <c r="F165" i="4"/>
  <c r="F141" i="4"/>
  <c r="F136" i="4"/>
  <c r="F131" i="4"/>
  <c r="F144" i="4"/>
  <c r="F134" i="4"/>
  <c r="F121" i="4"/>
  <c r="F151" i="4"/>
  <c r="F129" i="4"/>
  <c r="F116" i="4"/>
  <c r="F149" i="4"/>
  <c r="F124" i="4"/>
  <c r="F111" i="4"/>
  <c r="F154" i="4"/>
  <c r="F114" i="4"/>
  <c r="F101" i="4"/>
  <c r="F161" i="4"/>
  <c r="T111" i="4"/>
  <c r="AG114" i="4"/>
  <c r="F120" i="4"/>
  <c r="W132" i="4"/>
  <c r="AG137" i="4"/>
  <c r="AG142" i="4"/>
  <c r="F159" i="4"/>
  <c r="F164" i="4"/>
  <c r="T169" i="4"/>
  <c r="AG172" i="4"/>
  <c r="G172" i="4"/>
  <c r="G167" i="4"/>
  <c r="G162" i="4"/>
  <c r="G157" i="4"/>
  <c r="G152" i="4"/>
  <c r="G147" i="4"/>
  <c r="G142" i="4"/>
  <c r="G137" i="4"/>
  <c r="G132" i="4"/>
  <c r="G127" i="4"/>
  <c r="G122" i="4"/>
  <c r="G117" i="4"/>
  <c r="G112" i="4"/>
  <c r="G107" i="4"/>
  <c r="G102" i="4"/>
  <c r="G176" i="4"/>
  <c r="G98" i="4"/>
  <c r="G175" i="4"/>
  <c r="G128" i="4"/>
  <c r="G105" i="4"/>
  <c r="G160" i="4"/>
  <c r="G148" i="4"/>
  <c r="G123" i="4"/>
  <c r="G100" i="4"/>
  <c r="G170" i="4"/>
  <c r="G174" i="4"/>
  <c r="G118" i="4"/>
  <c r="G165" i="4"/>
  <c r="G153" i="4"/>
  <c r="G141" i="4"/>
  <c r="G136" i="4"/>
  <c r="G113" i="4"/>
  <c r="G131" i="4"/>
  <c r="G108" i="4"/>
  <c r="G158" i="4"/>
  <c r="G146" i="4"/>
  <c r="G139" i="4"/>
  <c r="G163" i="4"/>
  <c r="G151" i="4"/>
  <c r="G129" i="4"/>
  <c r="G116" i="4"/>
  <c r="G149" i="4"/>
  <c r="G124" i="4"/>
  <c r="G111" i="4"/>
  <c r="G168" i="4"/>
  <c r="G156" i="4"/>
  <c r="G119" i="4"/>
  <c r="G106" i="4"/>
  <c r="G161" i="4"/>
  <c r="G109" i="4"/>
  <c r="G173" i="4"/>
  <c r="G159" i="4"/>
  <c r="O103" i="4"/>
  <c r="W114" i="4"/>
  <c r="O116" i="4"/>
  <c r="G120" i="4"/>
  <c r="G134" i="4"/>
  <c r="W137" i="4"/>
  <c r="F139" i="4"/>
  <c r="W142" i="4"/>
  <c r="G144" i="4"/>
  <c r="G164" i="4"/>
  <c r="F169" i="4"/>
  <c r="O161" i="4"/>
  <c r="AG174" i="4"/>
  <c r="AG170" i="4"/>
  <c r="AG165" i="4"/>
  <c r="AG160" i="4"/>
  <c r="AG155" i="4"/>
  <c r="AG150" i="4"/>
  <c r="AG145" i="4"/>
  <c r="AG140" i="4"/>
  <c r="AG135" i="4"/>
  <c r="AG130" i="4"/>
  <c r="AG125" i="4"/>
  <c r="AG120" i="4"/>
  <c r="AG115" i="4"/>
  <c r="AG110" i="4"/>
  <c r="AG105" i="4"/>
  <c r="AG100" i="4"/>
  <c r="AG166" i="4"/>
  <c r="AG161" i="4"/>
  <c r="AG156" i="4"/>
  <c r="AG151" i="4"/>
  <c r="AG146" i="4"/>
  <c r="AG141" i="4"/>
  <c r="AG136" i="4"/>
  <c r="AG131" i="4"/>
  <c r="AG126" i="4"/>
  <c r="AG121" i="4"/>
  <c r="AG116" i="4"/>
  <c r="AG111" i="4"/>
  <c r="AG106" i="4"/>
  <c r="AG101" i="4"/>
  <c r="AG175" i="4"/>
  <c r="AG171" i="4"/>
  <c r="AG152" i="4"/>
  <c r="AG117" i="4"/>
  <c r="AG109" i="4"/>
  <c r="AG173" i="4"/>
  <c r="AG159" i="4"/>
  <c r="AG112" i="4"/>
  <c r="AG104" i="4"/>
  <c r="AG157" i="4"/>
  <c r="AG107" i="4"/>
  <c r="AG99" i="4"/>
  <c r="AG164" i="4"/>
  <c r="AG102" i="4"/>
  <c r="AG162" i="4"/>
  <c r="AG169" i="4"/>
  <c r="AG138" i="4"/>
  <c r="AG128" i="4"/>
  <c r="AG148" i="4"/>
  <c r="AG123" i="4"/>
  <c r="AG118" i="4"/>
  <c r="AG108" i="4"/>
  <c r="AG158" i="4"/>
  <c r="O100" i="4"/>
  <c r="AG139" i="4"/>
  <c r="W156" i="4"/>
  <c r="T175" i="4"/>
  <c r="T171" i="4"/>
  <c r="T167" i="4"/>
  <c r="T162" i="4"/>
  <c r="T157" i="4"/>
  <c r="T152" i="4"/>
  <c r="T147" i="4"/>
  <c r="T142" i="4"/>
  <c r="T168" i="4"/>
  <c r="T163" i="4"/>
  <c r="T158" i="4"/>
  <c r="T153" i="4"/>
  <c r="T148" i="4"/>
  <c r="T143" i="4"/>
  <c r="T138" i="4"/>
  <c r="T133" i="4"/>
  <c r="T128" i="4"/>
  <c r="T123" i="4"/>
  <c r="T118" i="4"/>
  <c r="T113" i="4"/>
  <c r="T108" i="4"/>
  <c r="T103" i="4"/>
  <c r="T115" i="4"/>
  <c r="T176" i="4"/>
  <c r="T155" i="4"/>
  <c r="T110" i="4"/>
  <c r="T97" i="4"/>
  <c r="T105" i="4"/>
  <c r="T174" i="4"/>
  <c r="T172" i="4"/>
  <c r="T160" i="4"/>
  <c r="T100" i="4"/>
  <c r="T165" i="4"/>
  <c r="T141" i="4"/>
  <c r="T136" i="4"/>
  <c r="T170" i="4"/>
  <c r="T146" i="4"/>
  <c r="T139" i="4"/>
  <c r="T126" i="4"/>
  <c r="T98" i="4"/>
  <c r="T144" i="4"/>
  <c r="T134" i="4"/>
  <c r="T121" i="4"/>
  <c r="T151" i="4"/>
  <c r="T129" i="4"/>
  <c r="T116" i="4"/>
  <c r="T156" i="4"/>
  <c r="T137" i="4"/>
  <c r="T119" i="4"/>
  <c r="T106" i="4"/>
  <c r="T125" i="4"/>
  <c r="F125" i="4"/>
  <c r="T132" i="4"/>
  <c r="O108" i="4"/>
  <c r="W119" i="4"/>
  <c r="O121" i="4"/>
  <c r="AG153" i="4"/>
  <c r="O168" i="4"/>
  <c r="O170" i="4"/>
  <c r="AG134" i="4"/>
  <c r="O111" i="4"/>
  <c r="W147" i="4"/>
  <c r="T107" i="4"/>
  <c r="F109" i="4"/>
  <c r="W116" i="4"/>
  <c r="O153" i="4"/>
  <c r="O163" i="4"/>
  <c r="W101" i="4"/>
  <c r="T130" i="4"/>
  <c r="T145" i="4"/>
  <c r="T150" i="4"/>
  <c r="AG163" i="4"/>
  <c r="O166" i="4"/>
  <c r="AG149" i="4"/>
  <c r="O118" i="4"/>
  <c r="W127" i="4"/>
  <c r="O107" i="4"/>
  <c r="O101" i="4"/>
  <c r="AG119" i="4"/>
  <c r="O128" i="4"/>
  <c r="T112" i="4"/>
  <c r="T114" i="4"/>
  <c r="W128" i="4"/>
  <c r="F130" i="4"/>
  <c r="AG133" i="4"/>
  <c r="T135" i="4"/>
  <c r="AG143" i="4"/>
  <c r="F145" i="4"/>
  <c r="F150" i="4"/>
  <c r="W163" i="4"/>
  <c r="T173" i="4"/>
  <c r="AG176" i="4"/>
  <c r="AG122" i="4"/>
  <c r="O102" i="4"/>
  <c r="W154" i="4"/>
  <c r="O120" i="4"/>
  <c r="W144" i="4"/>
  <c r="O172" i="4"/>
  <c r="T120" i="4"/>
  <c r="T109" i="4"/>
  <c r="T127" i="4"/>
  <c r="F175" i="4"/>
  <c r="AG103" i="4"/>
  <c r="O158"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7" i="4"/>
  <c r="W108" i="4"/>
  <c r="G114" i="4"/>
  <c r="W117" i="4"/>
  <c r="O126" i="4"/>
  <c r="G130" i="4"/>
  <c r="F135" i="4"/>
  <c r="T140" i="4"/>
  <c r="G145" i="4"/>
  <c r="G150" i="4"/>
  <c r="G155" i="4"/>
  <c r="AG168" i="4"/>
  <c r="F173" i="4"/>
  <c r="AX176" i="4"/>
  <c r="AX97" i="4"/>
  <c r="AX172" i="4"/>
  <c r="AX168" i="4"/>
  <c r="AX163" i="4"/>
  <c r="AX158" i="4"/>
  <c r="AX153" i="4"/>
  <c r="AX148" i="4"/>
  <c r="AX143" i="4"/>
  <c r="AX138" i="4"/>
  <c r="AX133" i="4"/>
  <c r="AX128" i="4"/>
  <c r="AX123" i="4"/>
  <c r="AX118" i="4"/>
  <c r="AX113" i="4"/>
  <c r="AX108" i="4"/>
  <c r="AX103" i="4"/>
  <c r="AX173" i="4"/>
  <c r="AX169" i="4"/>
  <c r="AX164" i="4"/>
  <c r="AX159" i="4"/>
  <c r="AX154" i="4"/>
  <c r="AX149" i="4"/>
  <c r="AX144" i="4"/>
  <c r="AX139" i="4"/>
  <c r="AX134" i="4"/>
  <c r="AX129" i="4"/>
  <c r="AX124" i="4"/>
  <c r="AX119" i="4"/>
  <c r="AX114" i="4"/>
  <c r="AX109" i="4"/>
  <c r="AX104" i="4"/>
  <c r="AX99" i="4"/>
  <c r="AJ116" i="4"/>
  <c r="AE118" i="4"/>
  <c r="AX127" i="4"/>
  <c r="AX135" i="4"/>
  <c r="AF153" i="4"/>
  <c r="AK170" i="4"/>
  <c r="AE169" i="4"/>
  <c r="AE164" i="4"/>
  <c r="AE159" i="4"/>
  <c r="AE154" i="4"/>
  <c r="AE149" i="4"/>
  <c r="AE144" i="4"/>
  <c r="AE139" i="4"/>
  <c r="AE134" i="4"/>
  <c r="AE129" i="4"/>
  <c r="AE124" i="4"/>
  <c r="AE119" i="4"/>
  <c r="AE114" i="4"/>
  <c r="AE109" i="4"/>
  <c r="AE104" i="4"/>
  <c r="AE99" i="4"/>
  <c r="AE97" i="4"/>
  <c r="AE105" i="4"/>
  <c r="AJ113" i="4"/>
  <c r="AJ131" i="4"/>
  <c r="AE133" i="4"/>
  <c r="AE141" i="4"/>
  <c r="AE143" i="4"/>
  <c r="AJ146" i="4"/>
  <c r="AJ153" i="4"/>
  <c r="AE160" i="4"/>
  <c r="AX161" i="4"/>
  <c r="AE167" i="4"/>
  <c r="AJ172" i="4"/>
  <c r="AE176" i="4"/>
  <c r="AF174" i="4"/>
  <c r="AF170" i="4"/>
  <c r="AF165" i="4"/>
  <c r="AF160" i="4"/>
  <c r="AF155" i="4"/>
  <c r="AF150" i="4"/>
  <c r="AF145" i="4"/>
  <c r="AF166" i="4"/>
  <c r="AF161" i="4"/>
  <c r="AF156" i="4"/>
  <c r="AF151" i="4"/>
  <c r="AF146" i="4"/>
  <c r="AF141" i="4"/>
  <c r="AF136" i="4"/>
  <c r="AF131" i="4"/>
  <c r="AF126" i="4"/>
  <c r="AF121" i="4"/>
  <c r="AF116" i="4"/>
  <c r="AF111" i="4"/>
  <c r="AF106" i="4"/>
  <c r="AF101" i="4"/>
  <c r="AF97" i="4"/>
  <c r="AX101" i="4"/>
  <c r="AF105" i="4"/>
  <c r="AE110" i="4"/>
  <c r="AJ118" i="4"/>
  <c r="AF133" i="4"/>
  <c r="AE138" i="4"/>
  <c r="AF143" i="4"/>
  <c r="AF167" i="4"/>
  <c r="AF176" i="4"/>
  <c r="AJ174" i="4"/>
  <c r="AJ170" i="4"/>
  <c r="AJ165" i="4"/>
  <c r="AJ160" i="4"/>
  <c r="AJ155" i="4"/>
  <c r="AJ150" i="4"/>
  <c r="AJ145" i="4"/>
  <c r="AJ140" i="4"/>
  <c r="AJ135" i="4"/>
  <c r="AJ130" i="4"/>
  <c r="AJ125" i="4"/>
  <c r="AJ120" i="4"/>
  <c r="AJ115" i="4"/>
  <c r="AJ110" i="4"/>
  <c r="AJ105" i="4"/>
  <c r="AJ100" i="4"/>
  <c r="AJ97" i="4"/>
  <c r="AX98" i="4"/>
  <c r="AE107" i="4"/>
  <c r="AE125" i="4"/>
  <c r="AJ133" i="4"/>
  <c r="AJ143" i="4"/>
  <c r="AE150" i="4"/>
  <c r="AX151" i="4"/>
  <c r="AE157" i="4"/>
  <c r="AJ167" i="4"/>
  <c r="AK166" i="4"/>
  <c r="AK161" i="4"/>
  <c r="AK156" i="4"/>
  <c r="AK151" i="4"/>
  <c r="AK146" i="4"/>
  <c r="AK141" i="4"/>
  <c r="AK167" i="4"/>
  <c r="AK162" i="4"/>
  <c r="AK157" i="4"/>
  <c r="AK152" i="4"/>
  <c r="AK147" i="4"/>
  <c r="AK142" i="4"/>
  <c r="AK137" i="4"/>
  <c r="AK132" i="4"/>
  <c r="AK127" i="4"/>
  <c r="AK122" i="4"/>
  <c r="AK117" i="4"/>
  <c r="AK112" i="4"/>
  <c r="AK107" i="4"/>
  <c r="AK102" i="4"/>
  <c r="AK97" i="4"/>
  <c r="AF99" i="4"/>
  <c r="AF107" i="4"/>
  <c r="AE112" i="4"/>
  <c r="AL115" i="4"/>
  <c r="AK120" i="4"/>
  <c r="AX121" i="4"/>
  <c r="AF125" i="4"/>
  <c r="AL128" i="4"/>
  <c r="AE130" i="4"/>
  <c r="AK133" i="4"/>
  <c r="AJ138" i="4"/>
  <c r="AK143" i="4"/>
  <c r="AK150" i="4"/>
  <c r="AF157" i="4"/>
  <c r="AJ169" i="4"/>
  <c r="AX170" i="4"/>
  <c r="AE173" i="4"/>
  <c r="AK176" i="4"/>
  <c r="AL97" i="4"/>
  <c r="AF104" i="4"/>
  <c r="AF112" i="4"/>
  <c r="AE117" i="4"/>
  <c r="AL120" i="4"/>
  <c r="AK125" i="4"/>
  <c r="AX126" i="4"/>
  <c r="AF130" i="4"/>
  <c r="AL133" i="4"/>
  <c r="AE135" i="4"/>
  <c r="AK138" i="4"/>
  <c r="AL143" i="4"/>
  <c r="AE145" i="4"/>
  <c r="AX146" i="4"/>
  <c r="AL150" i="4"/>
  <c r="AE152" i="4"/>
  <c r="AF159" i="4"/>
  <c r="AJ162" i="4"/>
  <c r="AK169" i="4"/>
  <c r="AF173" i="4"/>
  <c r="AJ102" i="4"/>
  <c r="AF109" i="4"/>
  <c r="AF117" i="4"/>
  <c r="AE122" i="4"/>
  <c r="AL125" i="4"/>
  <c r="AK130" i="4"/>
  <c r="AX131" i="4"/>
  <c r="AF135" i="4"/>
  <c r="AL138" i="4"/>
  <c r="AE140" i="4"/>
  <c r="AK145" i="4"/>
  <c r="AF152" i="4"/>
  <c r="AJ164" i="4"/>
  <c r="AE171" i="4"/>
  <c r="AJ176" i="4"/>
  <c r="AL171" i="4"/>
  <c r="AL166" i="4"/>
  <c r="AL161" i="4"/>
  <c r="AL156" i="4"/>
  <c r="AL151" i="4"/>
  <c r="AL146" i="4"/>
  <c r="AL141" i="4"/>
  <c r="AL136" i="4"/>
  <c r="AL131" i="4"/>
  <c r="AL126" i="4"/>
  <c r="AL121" i="4"/>
  <c r="AL116" i="4"/>
  <c r="AL111" i="4"/>
  <c r="AL106" i="4"/>
  <c r="AL101" i="4"/>
  <c r="AL167" i="4"/>
  <c r="AL162" i="4"/>
  <c r="AL157" i="4"/>
  <c r="AL152" i="4"/>
  <c r="AL147" i="4"/>
  <c r="AL142" i="4"/>
  <c r="AL137" i="4"/>
  <c r="AL132" i="4"/>
  <c r="AL127" i="4"/>
  <c r="AL122" i="4"/>
  <c r="AL117" i="4"/>
  <c r="AL112" i="4"/>
  <c r="AL107" i="4"/>
  <c r="AL102" i="4"/>
  <c r="AL176" i="4"/>
  <c r="AJ99" i="4"/>
  <c r="AJ107" i="4"/>
  <c r="AF114" i="4"/>
  <c r="AF122" i="4"/>
  <c r="AE127" i="4"/>
  <c r="AL130" i="4"/>
  <c r="AK135" i="4"/>
  <c r="AX136" i="4"/>
  <c r="AF140" i="4"/>
  <c r="AX141" i="4"/>
  <c r="AL145" i="4"/>
  <c r="AE147" i="4"/>
  <c r="AF154" i="4"/>
  <c r="AJ157" i="4"/>
  <c r="AK164" i="4"/>
  <c r="AX165" i="4"/>
  <c r="AX167" i="4"/>
  <c r="AF171" i="4"/>
  <c r="AX174" i="4"/>
  <c r="R97" i="4"/>
  <c r="R172" i="4"/>
  <c r="S97" i="4"/>
  <c r="S172" i="4"/>
  <c r="R176" i="4"/>
  <c r="H97" i="4"/>
  <c r="R171" i="4"/>
  <c r="H172" i="4"/>
  <c r="R175" i="4"/>
  <c r="R101" i="4"/>
  <c r="R106" i="4"/>
  <c r="R111" i="4"/>
  <c r="R116" i="4"/>
  <c r="R121" i="4"/>
  <c r="R126" i="4"/>
  <c r="R131" i="4"/>
  <c r="R136" i="4"/>
  <c r="R141" i="4"/>
  <c r="R146" i="4"/>
  <c r="R151" i="4"/>
  <c r="R156" i="4"/>
  <c r="R161" i="4"/>
  <c r="S171" i="4"/>
  <c r="S175" i="4"/>
  <c r="H176" i="4"/>
  <c r="AA176" i="4"/>
  <c r="AA173" i="4"/>
  <c r="AA172" i="4"/>
  <c r="AA171" i="4"/>
  <c r="AA170" i="4"/>
  <c r="AA174" i="4"/>
  <c r="S101" i="4"/>
  <c r="H102" i="4"/>
  <c r="S106" i="4"/>
  <c r="H107" i="4"/>
  <c r="S111" i="4"/>
  <c r="H112" i="4"/>
  <c r="S116" i="4"/>
  <c r="H117" i="4"/>
  <c r="S121" i="4"/>
  <c r="H122" i="4"/>
  <c r="S126" i="4"/>
  <c r="H127" i="4"/>
  <c r="S131" i="4"/>
  <c r="H132" i="4"/>
  <c r="S136" i="4"/>
  <c r="H137" i="4"/>
  <c r="S141" i="4"/>
  <c r="H142" i="4"/>
  <c r="S146" i="4"/>
  <c r="H147" i="4"/>
  <c r="S151" i="4"/>
  <c r="H152" i="4"/>
  <c r="S156" i="4"/>
  <c r="H157" i="4"/>
  <c r="S161" i="4"/>
  <c r="H162"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I124" i="3"/>
  <c r="I104" i="3"/>
  <c r="I122" i="3"/>
  <c r="I102" i="3"/>
  <c r="I160" i="3"/>
  <c r="I140" i="3"/>
  <c r="I120" i="3"/>
  <c r="I100" i="3"/>
  <c r="I159" i="3"/>
  <c r="I139" i="3"/>
  <c r="I119" i="3"/>
  <c r="I99" i="3"/>
  <c r="I158" i="3"/>
  <c r="I138" i="3"/>
  <c r="I118" i="3"/>
  <c r="I98" i="3"/>
  <c r="I157" i="3"/>
  <c r="I137" i="3"/>
  <c r="I117" i="3"/>
  <c r="P131" i="3"/>
  <c r="V109" i="3"/>
  <c r="Q158" i="3"/>
  <c r="T131" i="3"/>
  <c r="U162" i="3"/>
  <c r="S153" i="3"/>
  <c r="S97" i="3"/>
  <c r="U111" i="3"/>
  <c r="R138" i="3"/>
  <c r="V111" i="3"/>
  <c r="U153" i="3"/>
  <c r="T123" i="3"/>
  <c r="X111" i="3"/>
  <c r="R168" i="3"/>
  <c r="U98" i="3"/>
  <c r="Q112" i="3"/>
  <c r="V123" i="3"/>
  <c r="Q141" i="3"/>
  <c r="V154" i="3"/>
  <c r="P149" i="3"/>
  <c r="S151" i="3"/>
  <c r="O137" i="3"/>
  <c r="P137" i="3"/>
  <c r="S122" i="3"/>
  <c r="T137" i="3"/>
  <c r="U154" i="3"/>
  <c r="F143" i="3"/>
  <c r="V98" i="3"/>
  <c r="R112" i="3"/>
  <c r="U124" i="3"/>
  <c r="R141" i="3"/>
  <c r="W154" i="3"/>
  <c r="U168" i="3"/>
  <c r="P117" i="3"/>
  <c r="R122" i="3"/>
  <c r="U109" i="3"/>
  <c r="U122" i="3"/>
  <c r="S100" i="3"/>
  <c r="S112" i="3"/>
  <c r="T127" i="3"/>
  <c r="S141" i="3"/>
  <c r="Q131" i="3"/>
  <c r="T117" i="3"/>
  <c r="T119" i="3"/>
  <c r="T109" i="3"/>
  <c r="V143" i="3"/>
  <c r="V122" i="3"/>
  <c r="S138" i="3"/>
  <c r="U123" i="3"/>
  <c r="T100" i="3"/>
  <c r="T112" i="3"/>
  <c r="R128" i="3"/>
  <c r="R158" i="3"/>
  <c r="S149" i="3"/>
  <c r="T139" i="3"/>
  <c r="T152" i="3"/>
  <c r="V152" i="3"/>
  <c r="W143" i="3"/>
  <c r="T153" i="3"/>
  <c r="T97" i="3"/>
  <c r="T167" i="3"/>
  <c r="U100" i="3"/>
  <c r="U112" i="3"/>
  <c r="T128" i="3"/>
  <c r="U141" i="3"/>
  <c r="S158" i="3"/>
  <c r="S171" i="3"/>
  <c r="T161" i="3"/>
  <c r="S152" i="3"/>
  <c r="T162" i="3"/>
  <c r="S137" i="3"/>
  <c r="V162" i="3"/>
  <c r="X113" i="3"/>
  <c r="Q167" i="3"/>
  <c r="S98" i="3"/>
  <c r="U140" i="3"/>
  <c r="T98" i="3"/>
  <c r="V140" i="3"/>
  <c r="N104" i="3"/>
  <c r="V100" i="3"/>
  <c r="V112" i="3"/>
  <c r="W141" i="3"/>
  <c r="V158" i="3"/>
  <c r="T171" i="3"/>
  <c r="P141" i="3"/>
  <c r="R170" i="3"/>
  <c r="S162" i="3"/>
  <c r="U151" i="3"/>
  <c r="W162" i="3"/>
  <c r="S123" i="3"/>
  <c r="V153" i="3"/>
  <c r="O138" i="3"/>
  <c r="U103" i="3"/>
  <c r="O116" i="3"/>
  <c r="V128" i="3"/>
  <c r="X143" i="3"/>
  <c r="P159" i="3"/>
  <c r="U171" i="3"/>
  <c r="P171" i="3"/>
  <c r="K164" i="3"/>
  <c r="M136" i="3"/>
  <c r="R98" i="3"/>
  <c r="M104" i="3"/>
  <c r="S109" i="3"/>
  <c r="Q116" i="3"/>
  <c r="T122" i="3"/>
  <c r="S128" i="3"/>
  <c r="R131" i="3"/>
  <c r="Q137" i="3"/>
  <c r="T149" i="3"/>
  <c r="U152" i="3"/>
  <c r="U158" i="3"/>
  <c r="R162" i="3"/>
  <c r="S167" i="3"/>
  <c r="Q171" i="3"/>
  <c r="K116" i="3"/>
  <c r="J146" i="3"/>
  <c r="M146" i="3"/>
  <c r="P172" i="3"/>
  <c r="R132" i="3"/>
  <c r="L99" i="3"/>
  <c r="S132" i="3"/>
  <c r="R172" i="3"/>
  <c r="T101" i="3"/>
  <c r="U120" i="3"/>
  <c r="V138" i="3"/>
  <c r="U163" i="3"/>
  <c r="Q118" i="3"/>
  <c r="U172" i="3"/>
  <c r="O157" i="3"/>
  <c r="P120" i="3"/>
  <c r="N150" i="3"/>
  <c r="K99" i="3"/>
  <c r="K118" i="3"/>
  <c r="Q150" i="3"/>
  <c r="L118" i="3"/>
  <c r="Q160" i="3"/>
  <c r="Q110" i="3"/>
  <c r="K148" i="3"/>
  <c r="V163" i="3"/>
  <c r="Q99" i="3"/>
  <c r="T110" i="3"/>
  <c r="Q121" i="3"/>
  <c r="V129" i="3"/>
  <c r="Q139" i="3"/>
  <c r="N148" i="3"/>
  <c r="V160" i="3"/>
  <c r="V164" i="3"/>
  <c r="S173" i="3"/>
  <c r="G97" i="3"/>
  <c r="T99" i="3"/>
  <c r="S102" i="3"/>
  <c r="O108" i="3"/>
  <c r="U110" i="3"/>
  <c r="T118" i="3"/>
  <c r="R121" i="3"/>
  <c r="W125" i="3"/>
  <c r="P130" i="3"/>
  <c r="U133" i="3"/>
  <c r="S139" i="3"/>
  <c r="V142" i="3"/>
  <c r="O148" i="3"/>
  <c r="R151" i="3"/>
  <c r="P157" i="3"/>
  <c r="W160" i="3"/>
  <c r="G165" i="3"/>
  <c r="T169" i="3"/>
  <c r="T173" i="3"/>
  <c r="N106" i="3"/>
  <c r="N129" i="3"/>
  <c r="S101" i="3"/>
  <c r="N169" i="3"/>
  <c r="R118" i="3"/>
  <c r="U164" i="3"/>
  <c r="R102" i="3"/>
  <c r="S118" i="3"/>
  <c r="O125" i="3"/>
  <c r="T133" i="3"/>
  <c r="U142" i="3"/>
  <c r="P151" i="3"/>
  <c r="S169" i="3"/>
  <c r="X151" i="3"/>
  <c r="J97" i="3"/>
  <c r="U99" i="3"/>
  <c r="T102" i="3"/>
  <c r="Q108" i="3"/>
  <c r="V110" i="3"/>
  <c r="U114" i="3"/>
  <c r="U118" i="3"/>
  <c r="S121" i="3"/>
  <c r="X125" i="3"/>
  <c r="R130" i="3"/>
  <c r="V133" i="3"/>
  <c r="S143" i="3"/>
  <c r="Q148" i="3"/>
  <c r="Q157" i="3"/>
  <c r="O161" i="3"/>
  <c r="K165" i="3"/>
  <c r="U169" i="3"/>
  <c r="U173" i="3"/>
  <c r="G146" i="3"/>
  <c r="M169" i="3"/>
  <c r="L158" i="3"/>
  <c r="O101" i="3"/>
  <c r="Q120" i="3"/>
  <c r="R101" i="3"/>
  <c r="P150" i="3"/>
  <c r="T138" i="3"/>
  <c r="S147" i="3"/>
  <c r="P160" i="3"/>
  <c r="S174" i="3"/>
  <c r="S107" i="3"/>
  <c r="V124" i="3"/>
  <c r="R142" i="3"/>
  <c r="R160" i="3"/>
  <c r="T174" i="3"/>
  <c r="T107" i="3"/>
  <c r="V120" i="3"/>
  <c r="U150" i="3"/>
  <c r="U113" i="3"/>
  <c r="M125" i="3"/>
  <c r="P139" i="3"/>
  <c r="T142" i="3"/>
  <c r="V150" i="3"/>
  <c r="Q169" i="3"/>
  <c r="S99" i="3"/>
  <c r="V113" i="3"/>
  <c r="V99" i="3"/>
  <c r="P111" i="3"/>
  <c r="T121" i="3"/>
  <c r="U134" i="3"/>
  <c r="R148" i="3"/>
  <c r="P161" i="3"/>
  <c r="P170" i="3"/>
  <c r="F157" i="3"/>
  <c r="L97" i="3"/>
  <c r="P100" i="3"/>
  <c r="V102" i="3"/>
  <c r="S108" i="3"/>
  <c r="R111" i="3"/>
  <c r="F116" i="3"/>
  <c r="P119" i="3"/>
  <c r="U121" i="3"/>
  <c r="P127" i="3"/>
  <c r="U130" i="3"/>
  <c r="V134" i="3"/>
  <c r="P140" i="3"/>
  <c r="U143" i="3"/>
  <c r="S148" i="3"/>
  <c r="T157" i="3"/>
  <c r="Q161" i="3"/>
  <c r="M165" i="3"/>
  <c r="W173" i="3"/>
  <c r="N120" i="3"/>
  <c r="O117" i="3"/>
  <c r="M110" i="3"/>
  <c r="G118" i="3"/>
  <c r="Q132" i="3"/>
  <c r="O106" i="3"/>
  <c r="N110" i="3"/>
  <c r="R120" i="3"/>
  <c r="O129" i="3"/>
  <c r="P147" i="3"/>
  <c r="Q172" i="3"/>
  <c r="Q106" i="3"/>
  <c r="P129" i="3"/>
  <c r="R173" i="3"/>
  <c r="P107" i="3"/>
  <c r="T132" i="3"/>
  <c r="Q142" i="3"/>
  <c r="R150" i="3"/>
  <c r="S172" i="3"/>
  <c r="O99" i="3"/>
  <c r="S113" i="3"/>
  <c r="U132" i="3"/>
  <c r="T172" i="3"/>
  <c r="V101" i="3"/>
  <c r="T113" i="3"/>
  <c r="T129" i="3"/>
  <c r="O139" i="3"/>
  <c r="S160" i="3"/>
  <c r="U175" i="3"/>
  <c r="Q102" i="3"/>
  <c r="S110" i="3"/>
  <c r="P121" i="3"/>
  <c r="S133" i="3"/>
  <c r="M148" i="3"/>
  <c r="V172" i="3"/>
  <c r="R108" i="3"/>
  <c r="V118" i="3"/>
  <c r="S130" i="3"/>
  <c r="T151" i="3"/>
  <c r="V173" i="3"/>
  <c r="E137" i="3"/>
  <c r="G112" i="3"/>
  <c r="P97" i="3"/>
  <c r="Q100" i="3"/>
  <c r="S103" i="3"/>
  <c r="T108" i="3"/>
  <c r="S111" i="3"/>
  <c r="G116" i="3"/>
  <c r="Q119" i="3"/>
  <c r="V121" i="3"/>
  <c r="Q127" i="3"/>
  <c r="V130" i="3"/>
  <c r="W135" i="3"/>
  <c r="R140" i="3"/>
  <c r="U148" i="3"/>
  <c r="Q152" i="3"/>
  <c r="O158" i="3"/>
  <c r="R161" i="3"/>
  <c r="M167" i="3"/>
  <c r="S170" i="3"/>
  <c r="X173" i="3"/>
  <c r="O120" i="3"/>
  <c r="M150" i="3"/>
  <c r="Q101" i="3"/>
  <c r="O150" i="3"/>
  <c r="J118" i="3"/>
  <c r="O110" i="3"/>
  <c r="S120" i="3"/>
  <c r="N99" i="3"/>
  <c r="P110" i="3"/>
  <c r="T120" i="3"/>
  <c r="Q129" i="3"/>
  <c r="U138" i="3"/>
  <c r="T147" i="3"/>
  <c r="O118" i="3"/>
  <c r="S129" i="3"/>
  <c r="S150" i="3"/>
  <c r="O169" i="3"/>
  <c r="P99" i="3"/>
  <c r="R110" i="3"/>
  <c r="L125" i="3"/>
  <c r="S142" i="3"/>
  <c r="L148" i="3"/>
  <c r="P169" i="3"/>
  <c r="L108" i="3"/>
  <c r="U129" i="3"/>
  <c r="U160" i="3"/>
  <c r="V175" i="3"/>
  <c r="K97" i="3"/>
  <c r="U102" i="3"/>
  <c r="V114" i="3"/>
  <c r="O127" i="3"/>
  <c r="U139" i="3"/>
  <c r="T143" i="3"/>
  <c r="S157" i="3"/>
  <c r="L165" i="3"/>
  <c r="J176" i="3"/>
  <c r="Q97" i="3"/>
  <c r="R100" i="3"/>
  <c r="T103" i="3"/>
  <c r="U108" i="3"/>
  <c r="T111" i="3"/>
  <c r="S119" i="3"/>
  <c r="Q122" i="3"/>
  <c r="S127" i="3"/>
  <c r="O131" i="3"/>
  <c r="X135" i="3"/>
  <c r="S140" i="3"/>
  <c r="V148" i="3"/>
  <c r="R152" i="3"/>
  <c r="S161" i="3"/>
  <c r="O167" i="3"/>
  <c r="U170" i="3"/>
  <c r="U174" i="3"/>
  <c r="P167" i="3"/>
  <c r="V170" i="3"/>
  <c r="V174" i="3"/>
  <c r="F136" i="3"/>
  <c r="W139" i="3"/>
  <c r="W176" i="3"/>
  <c r="W166" i="3"/>
  <c r="W156" i="3"/>
  <c r="W146" i="3"/>
  <c r="W136" i="3"/>
  <c r="W126" i="3"/>
  <c r="W116" i="3"/>
  <c r="W106" i="3"/>
  <c r="W129" i="3"/>
  <c r="W167" i="3"/>
  <c r="W157" i="3"/>
  <c r="W147" i="3"/>
  <c r="W137" i="3"/>
  <c r="W127" i="3"/>
  <c r="W117" i="3"/>
  <c r="W107" i="3"/>
  <c r="W97" i="3"/>
  <c r="W168" i="3"/>
  <c r="W158" i="3"/>
  <c r="W148" i="3"/>
  <c r="W138" i="3"/>
  <c r="W128" i="3"/>
  <c r="W118" i="3"/>
  <c r="W108" i="3"/>
  <c r="W98" i="3"/>
  <c r="W169" i="3"/>
  <c r="W159" i="3"/>
  <c r="W149" i="3"/>
  <c r="W172" i="3"/>
  <c r="W175" i="3"/>
  <c r="E97" i="3"/>
  <c r="G102" i="3"/>
  <c r="J104" i="3"/>
  <c r="K106" i="3"/>
  <c r="X115" i="3"/>
  <c r="G123" i="3"/>
  <c r="K125" i="3"/>
  <c r="M127" i="3"/>
  <c r="L129" i="3"/>
  <c r="E131" i="3"/>
  <c r="G133" i="3"/>
  <c r="L135" i="3"/>
  <c r="M139" i="3"/>
  <c r="E146" i="3"/>
  <c r="J154" i="3"/>
  <c r="N156" i="3"/>
  <c r="E165" i="3"/>
  <c r="K167" i="3"/>
  <c r="K169" i="3"/>
  <c r="O171" i="3"/>
  <c r="X176" i="3"/>
  <c r="X166" i="3"/>
  <c r="X156" i="3"/>
  <c r="X146" i="3"/>
  <c r="X136" i="3"/>
  <c r="X126" i="3"/>
  <c r="X116" i="3"/>
  <c r="X106" i="3"/>
  <c r="X99" i="3"/>
  <c r="X149" i="3"/>
  <c r="X167" i="3"/>
  <c r="X157" i="3"/>
  <c r="X147" i="3"/>
  <c r="X137" i="3"/>
  <c r="X127" i="3"/>
  <c r="X117" i="3"/>
  <c r="X107" i="3"/>
  <c r="X97" i="3"/>
  <c r="X139" i="3"/>
  <c r="X129" i="3"/>
  <c r="X109" i="3"/>
  <c r="X168" i="3"/>
  <c r="X158" i="3"/>
  <c r="X148" i="3"/>
  <c r="X138" i="3"/>
  <c r="X128" i="3"/>
  <c r="X118" i="3"/>
  <c r="X108" i="3"/>
  <c r="X98" i="3"/>
  <c r="X169" i="3"/>
  <c r="X159" i="3"/>
  <c r="X119" i="3"/>
  <c r="X170" i="3"/>
  <c r="X160" i="3"/>
  <c r="X150" i="3"/>
  <c r="X140" i="3"/>
  <c r="X130" i="3"/>
  <c r="X120" i="3"/>
  <c r="X110" i="3"/>
  <c r="X100" i="3"/>
  <c r="X172" i="3"/>
  <c r="X162" i="3"/>
  <c r="X152" i="3"/>
  <c r="X142" i="3"/>
  <c r="X132" i="3"/>
  <c r="X122" i="3"/>
  <c r="X112" i="3"/>
  <c r="X102" i="3"/>
  <c r="X175" i="3"/>
  <c r="F97" i="3"/>
  <c r="K104" i="3"/>
  <c r="M106" i="3"/>
  <c r="M108" i="3"/>
  <c r="W109" i="3"/>
  <c r="W113" i="3"/>
  <c r="E116" i="3"/>
  <c r="K123" i="3"/>
  <c r="M129" i="3"/>
  <c r="K133" i="3"/>
  <c r="M135" i="3"/>
  <c r="N139" i="3"/>
  <c r="F146" i="3"/>
  <c r="J148" i="3"/>
  <c r="E152" i="3"/>
  <c r="K154" i="3"/>
  <c r="F165" i="3"/>
  <c r="L167" i="3"/>
  <c r="L169" i="3"/>
  <c r="E163" i="3"/>
  <c r="G169" i="3"/>
  <c r="G159" i="3"/>
  <c r="G149" i="3"/>
  <c r="G139" i="3"/>
  <c r="G129" i="3"/>
  <c r="G119" i="3"/>
  <c r="G109" i="3"/>
  <c r="G99" i="3"/>
  <c r="G142" i="3"/>
  <c r="G170" i="3"/>
  <c r="G160" i="3"/>
  <c r="G150" i="3"/>
  <c r="G140" i="3"/>
  <c r="G130" i="3"/>
  <c r="G120" i="3"/>
  <c r="G110" i="3"/>
  <c r="G100" i="3"/>
  <c r="G171" i="3"/>
  <c r="G161" i="3"/>
  <c r="G151" i="3"/>
  <c r="G141" i="3"/>
  <c r="G131" i="3"/>
  <c r="G121" i="3"/>
  <c r="G111" i="3"/>
  <c r="G101" i="3"/>
  <c r="G172" i="3"/>
  <c r="G162" i="3"/>
  <c r="G152" i="3"/>
  <c r="G132" i="3"/>
  <c r="G173" i="3"/>
  <c r="G175" i="3"/>
  <c r="M97" i="3"/>
  <c r="X104" i="3"/>
  <c r="F107" i="3"/>
  <c r="K114" i="3"/>
  <c r="M116" i="3"/>
  <c r="M118" i="3"/>
  <c r="W119" i="3"/>
  <c r="W123" i="3"/>
  <c r="E126" i="3"/>
  <c r="G128" i="3"/>
  <c r="W133" i="3"/>
  <c r="G136" i="3"/>
  <c r="J138" i="3"/>
  <c r="X141" i="3"/>
  <c r="J144" i="3"/>
  <c r="N146" i="3"/>
  <c r="E155" i="3"/>
  <c r="K157" i="3"/>
  <c r="K159" i="3"/>
  <c r="W165" i="3"/>
  <c r="J169" i="3"/>
  <c r="O97" i="3"/>
  <c r="M99" i="3"/>
  <c r="W100" i="3"/>
  <c r="W102" i="3"/>
  <c r="E105" i="3"/>
  <c r="G107" i="3"/>
  <c r="M114" i="3"/>
  <c r="N116" i="3"/>
  <c r="N118" i="3"/>
  <c r="M120" i="3"/>
  <c r="W121" i="3"/>
  <c r="X123" i="3"/>
  <c r="F126" i="3"/>
  <c r="J128" i="3"/>
  <c r="X133" i="3"/>
  <c r="J136" i="3"/>
  <c r="K138" i="3"/>
  <c r="E142" i="3"/>
  <c r="K144" i="3"/>
  <c r="O146" i="3"/>
  <c r="F155" i="3"/>
  <c r="L157" i="3"/>
  <c r="L159" i="3"/>
  <c r="X165" i="3"/>
  <c r="W171" i="3"/>
  <c r="E166" i="3"/>
  <c r="G105" i="3"/>
  <c r="M138" i="3"/>
  <c r="F166" i="3"/>
  <c r="K105" i="3"/>
  <c r="L155" i="3"/>
  <c r="X163" i="3"/>
  <c r="J166" i="3"/>
  <c r="L168" i="3"/>
  <c r="F175" i="3"/>
  <c r="J174" i="3"/>
  <c r="N159" i="3"/>
  <c r="E157" i="3"/>
  <c r="E103" i="3"/>
  <c r="G166" i="3"/>
  <c r="X144" i="3"/>
  <c r="K166" i="3"/>
  <c r="J98" i="3"/>
  <c r="O105" i="3"/>
  <c r="N109" i="3"/>
  <c r="E111" i="3"/>
  <c r="E113" i="3"/>
  <c r="F115" i="3"/>
  <c r="J117" i="3"/>
  <c r="O126" i="3"/>
  <c r="Q128" i="3"/>
  <c r="F145" i="3"/>
  <c r="L147" i="3"/>
  <c r="L149" i="3"/>
  <c r="X155" i="3"/>
  <c r="W161" i="3"/>
  <c r="G164" i="3"/>
  <c r="M166" i="3"/>
  <c r="N168" i="3"/>
  <c r="L175" i="3"/>
  <c r="G138" i="3"/>
  <c r="X131" i="3"/>
  <c r="E168" i="3"/>
  <c r="E158" i="3"/>
  <c r="E148" i="3"/>
  <c r="E138" i="3"/>
  <c r="E128" i="3"/>
  <c r="E118" i="3"/>
  <c r="E108" i="3"/>
  <c r="E98" i="3"/>
  <c r="E169" i="3"/>
  <c r="E159" i="3"/>
  <c r="E149" i="3"/>
  <c r="E139" i="3"/>
  <c r="E129" i="3"/>
  <c r="E119" i="3"/>
  <c r="E109" i="3"/>
  <c r="E99" i="3"/>
  <c r="E170" i="3"/>
  <c r="E160" i="3"/>
  <c r="E150" i="3"/>
  <c r="E140" i="3"/>
  <c r="E130" i="3"/>
  <c r="E120" i="3"/>
  <c r="E110" i="3"/>
  <c r="E100" i="3"/>
  <c r="E171" i="3"/>
  <c r="E161" i="3"/>
  <c r="E151" i="3"/>
  <c r="E141" i="3"/>
  <c r="E174" i="3"/>
  <c r="J157" i="3"/>
  <c r="E101" i="3"/>
  <c r="G155" i="3"/>
  <c r="W163" i="3"/>
  <c r="L105" i="3"/>
  <c r="W150" i="3"/>
  <c r="Q159" i="3"/>
  <c r="K117" i="3"/>
  <c r="N166" i="3"/>
  <c r="K119" i="3"/>
  <c r="X134" i="3"/>
  <c r="G137" i="3"/>
  <c r="E143" i="3"/>
  <c r="K145" i="3"/>
  <c r="O147" i="3"/>
  <c r="N149" i="3"/>
  <c r="F156" i="3"/>
  <c r="J158" i="3"/>
  <c r="E162" i="3"/>
  <c r="O166" i="3"/>
  <c r="Q168" i="3"/>
  <c r="F176" i="3"/>
  <c r="G114" i="3"/>
  <c r="J114" i="3"/>
  <c r="G163" i="3"/>
  <c r="K170" i="3"/>
  <c r="K160" i="3"/>
  <c r="K150" i="3"/>
  <c r="K140" i="3"/>
  <c r="K130" i="3"/>
  <c r="K120" i="3"/>
  <c r="K110" i="3"/>
  <c r="K100" i="3"/>
  <c r="K171" i="3"/>
  <c r="K161" i="3"/>
  <c r="K151" i="3"/>
  <c r="K141" i="3"/>
  <c r="K131" i="3"/>
  <c r="K121" i="3"/>
  <c r="K111" i="3"/>
  <c r="K101" i="3"/>
  <c r="K172" i="3"/>
  <c r="K162" i="3"/>
  <c r="K152" i="3"/>
  <c r="K142" i="3"/>
  <c r="K132" i="3"/>
  <c r="K122" i="3"/>
  <c r="K112" i="3"/>
  <c r="K102" i="3"/>
  <c r="K173" i="3"/>
  <c r="K163" i="3"/>
  <c r="K153" i="3"/>
  <c r="K143" i="3"/>
  <c r="K174" i="3"/>
  <c r="K176" i="3"/>
  <c r="F105" i="3"/>
  <c r="G126" i="3"/>
  <c r="K128" i="3"/>
  <c r="E134" i="3"/>
  <c r="M140" i="3"/>
  <c r="W152" i="3"/>
  <c r="M159" i="3"/>
  <c r="W174" i="3"/>
  <c r="K107" i="3"/>
  <c r="E122" i="3"/>
  <c r="G124" i="3"/>
  <c r="G103" i="3"/>
  <c r="W114" i="3"/>
  <c r="J124" i="3"/>
  <c r="M128" i="3"/>
  <c r="N136" i="3"/>
  <c r="N138" i="3"/>
  <c r="O159" i="3"/>
  <c r="E175" i="3"/>
  <c r="M107" i="3"/>
  <c r="K124" i="3"/>
  <c r="O136" i="3"/>
  <c r="M155" i="3"/>
  <c r="N170" i="3"/>
  <c r="G98" i="3"/>
  <c r="W110" i="3"/>
  <c r="N126" i="3"/>
  <c r="Q138" i="3"/>
  <c r="O111" i="3"/>
  <c r="F137" i="3"/>
  <c r="G145" i="3"/>
  <c r="Q151" i="3"/>
  <c r="J164" i="3"/>
  <c r="O168" i="3"/>
  <c r="L117" i="3"/>
  <c r="F127" i="3"/>
  <c r="M98" i="3"/>
  <c r="W99" i="3"/>
  <c r="W103" i="3"/>
  <c r="E106" i="3"/>
  <c r="Q109" i="3"/>
  <c r="Q111" i="3"/>
  <c r="K113" i="3"/>
  <c r="L115" i="3"/>
  <c r="M117" i="3"/>
  <c r="L119" i="3"/>
  <c r="X124" i="3"/>
  <c r="G127" i="3"/>
  <c r="E135" i="3"/>
  <c r="J137" i="3"/>
  <c r="L145" i="3"/>
  <c r="O149" i="3"/>
  <c r="W153" i="3"/>
  <c r="G156" i="3"/>
  <c r="K158" i="3"/>
  <c r="M160" i="3"/>
  <c r="E167" i="3"/>
  <c r="E173" i="3"/>
  <c r="G176" i="3"/>
  <c r="E144" i="3"/>
  <c r="F163" i="3"/>
  <c r="F168" i="3"/>
  <c r="F158" i="3"/>
  <c r="F148" i="3"/>
  <c r="F138" i="3"/>
  <c r="F128" i="3"/>
  <c r="F118" i="3"/>
  <c r="F108" i="3"/>
  <c r="F98" i="3"/>
  <c r="F111" i="3"/>
  <c r="F169" i="3"/>
  <c r="F159" i="3"/>
  <c r="F149" i="3"/>
  <c r="F139" i="3"/>
  <c r="F129" i="3"/>
  <c r="F119" i="3"/>
  <c r="F109" i="3"/>
  <c r="F99" i="3"/>
  <c r="F151" i="3"/>
  <c r="F121" i="3"/>
  <c r="F101" i="3"/>
  <c r="F170" i="3"/>
  <c r="F160" i="3"/>
  <c r="F150" i="3"/>
  <c r="F140" i="3"/>
  <c r="F130" i="3"/>
  <c r="F120" i="3"/>
  <c r="F110" i="3"/>
  <c r="F100" i="3"/>
  <c r="F171" i="3"/>
  <c r="F161" i="3"/>
  <c r="F141" i="3"/>
  <c r="F131" i="3"/>
  <c r="F172" i="3"/>
  <c r="F162" i="3"/>
  <c r="F152" i="3"/>
  <c r="F142" i="3"/>
  <c r="F132" i="3"/>
  <c r="F122" i="3"/>
  <c r="F112" i="3"/>
  <c r="F102" i="3"/>
  <c r="F174" i="3"/>
  <c r="F164" i="3"/>
  <c r="F154" i="3"/>
  <c r="F144" i="3"/>
  <c r="F134" i="3"/>
  <c r="F124" i="3"/>
  <c r="F114" i="3"/>
  <c r="F104" i="3"/>
  <c r="G144" i="3"/>
  <c r="E124" i="3"/>
  <c r="K136" i="3"/>
  <c r="M157" i="3"/>
  <c r="X171" i="3"/>
  <c r="G134" i="3"/>
  <c r="K155" i="3"/>
  <c r="E172" i="3"/>
  <c r="K109" i="3"/>
  <c r="E117" i="3"/>
  <c r="M130" i="3"/>
  <c r="K103" i="3"/>
  <c r="X114" i="3"/>
  <c r="N130" i="3"/>
  <c r="Q126" i="3"/>
  <c r="Q176" i="3"/>
  <c r="Q166" i="3"/>
  <c r="Q156" i="3"/>
  <c r="Q146" i="3"/>
  <c r="O107" i="3"/>
  <c r="W112" i="3"/>
  <c r="G117" i="3"/>
  <c r="M124" i="3"/>
  <c r="O130" i="3"/>
  <c r="E145" i="3"/>
  <c r="K149" i="3"/>
  <c r="W155" i="3"/>
  <c r="E164" i="3"/>
  <c r="O170" i="3"/>
  <c r="Q173" i="3"/>
  <c r="K98" i="3"/>
  <c r="W105" i="3"/>
  <c r="F113" i="3"/>
  <c r="Q130" i="3"/>
  <c r="M147" i="3"/>
  <c r="G158" i="3"/>
  <c r="E176" i="3"/>
  <c r="W124" i="3"/>
  <c r="N98" i="3"/>
  <c r="M100" i="3"/>
  <c r="W101" i="3"/>
  <c r="X103" i="3"/>
  <c r="F106" i="3"/>
  <c r="G108" i="3"/>
  <c r="M115" i="3"/>
  <c r="M119" i="3"/>
  <c r="W120" i="3"/>
  <c r="W122" i="3"/>
  <c r="E125" i="3"/>
  <c r="J127" i="3"/>
  <c r="W132" i="3"/>
  <c r="F135" i="3"/>
  <c r="K137" i="3"/>
  <c r="W140" i="3"/>
  <c r="G143" i="3"/>
  <c r="Q147" i="3"/>
  <c r="X153" i="3"/>
  <c r="J156" i="3"/>
  <c r="N160" i="3"/>
  <c r="F167" i="3"/>
  <c r="F173" i="3"/>
  <c r="E112" i="3"/>
  <c r="J122" i="3"/>
  <c r="J112" i="3"/>
  <c r="J102" i="3"/>
  <c r="X121" i="3"/>
  <c r="E147" i="3"/>
  <c r="L170" i="3"/>
  <c r="L160" i="3"/>
  <c r="L150" i="3"/>
  <c r="L140" i="3"/>
  <c r="L130" i="3"/>
  <c r="L120" i="3"/>
  <c r="L110" i="3"/>
  <c r="L100" i="3"/>
  <c r="L113" i="3"/>
  <c r="L103" i="3"/>
  <c r="L171" i="3"/>
  <c r="L161" i="3"/>
  <c r="L151" i="3"/>
  <c r="L141" i="3"/>
  <c r="L131" i="3"/>
  <c r="L121" i="3"/>
  <c r="L111" i="3"/>
  <c r="L101" i="3"/>
  <c r="L172" i="3"/>
  <c r="L162" i="3"/>
  <c r="L152" i="3"/>
  <c r="L142" i="3"/>
  <c r="L132" i="3"/>
  <c r="L122" i="3"/>
  <c r="L112" i="3"/>
  <c r="L102" i="3"/>
  <c r="L153" i="3"/>
  <c r="L123" i="3"/>
  <c r="L173" i="3"/>
  <c r="L163" i="3"/>
  <c r="L143" i="3"/>
  <c r="L133" i="3"/>
  <c r="L174" i="3"/>
  <c r="L164" i="3"/>
  <c r="L154" i="3"/>
  <c r="L144" i="3"/>
  <c r="L134" i="3"/>
  <c r="L124" i="3"/>
  <c r="L114" i="3"/>
  <c r="L104" i="3"/>
  <c r="L176" i="3"/>
  <c r="L166" i="3"/>
  <c r="L156" i="3"/>
  <c r="L146" i="3"/>
  <c r="L136" i="3"/>
  <c r="L126" i="3"/>
  <c r="L116" i="3"/>
  <c r="L106" i="3"/>
  <c r="F103" i="3"/>
  <c r="L128" i="3"/>
  <c r="N140" i="3"/>
  <c r="J168" i="3"/>
  <c r="M171" i="3"/>
  <c r="M161" i="3"/>
  <c r="M151" i="3"/>
  <c r="M141" i="3"/>
  <c r="M131" i="3"/>
  <c r="M121" i="3"/>
  <c r="M111" i="3"/>
  <c r="M101" i="3"/>
  <c r="M134" i="3"/>
  <c r="M144" i="3"/>
  <c r="M172" i="3"/>
  <c r="M162" i="3"/>
  <c r="M152" i="3"/>
  <c r="M142" i="3"/>
  <c r="M132" i="3"/>
  <c r="M122" i="3"/>
  <c r="M112" i="3"/>
  <c r="M102" i="3"/>
  <c r="M173" i="3"/>
  <c r="M163" i="3"/>
  <c r="M153" i="3"/>
  <c r="M143" i="3"/>
  <c r="M133" i="3"/>
  <c r="M123" i="3"/>
  <c r="M113" i="3"/>
  <c r="M103" i="3"/>
  <c r="M174" i="3"/>
  <c r="M164" i="3"/>
  <c r="M154" i="3"/>
  <c r="M175" i="3"/>
  <c r="L107" i="3"/>
  <c r="G122" i="3"/>
  <c r="J134" i="3"/>
  <c r="W144" i="3"/>
  <c r="K168" i="3"/>
  <c r="N171" i="3"/>
  <c r="L109" i="3"/>
  <c r="M126" i="3"/>
  <c r="O172" i="3"/>
  <c r="O162" i="3"/>
  <c r="O152" i="3"/>
  <c r="O142" i="3"/>
  <c r="O132" i="3"/>
  <c r="O122" i="3"/>
  <c r="O112" i="3"/>
  <c r="O102" i="3"/>
  <c r="O135" i="3"/>
  <c r="O173" i="3"/>
  <c r="O163" i="3"/>
  <c r="O153" i="3"/>
  <c r="O143" i="3"/>
  <c r="O133" i="3"/>
  <c r="O123" i="3"/>
  <c r="O113" i="3"/>
  <c r="O103" i="3"/>
  <c r="O174" i="3"/>
  <c r="O164" i="3"/>
  <c r="O154" i="3"/>
  <c r="O144" i="3"/>
  <c r="O134" i="3"/>
  <c r="O124" i="3"/>
  <c r="O114" i="3"/>
  <c r="O104" i="3"/>
  <c r="O175" i="3"/>
  <c r="O165" i="3"/>
  <c r="O155" i="3"/>
  <c r="O145" i="3"/>
  <c r="O176" i="3"/>
  <c r="M105" i="3"/>
  <c r="Q136" i="3"/>
  <c r="O151" i="3"/>
  <c r="M168" i="3"/>
  <c r="O109" i="3"/>
  <c r="M149" i="3"/>
  <c r="X161" i="3"/>
  <c r="Q170" i="3"/>
  <c r="G113" i="3"/>
  <c r="O98" i="3"/>
  <c r="N100" i="3"/>
  <c r="X101" i="3"/>
  <c r="G106" i="3"/>
  <c r="J108" i="3"/>
  <c r="N119" i="3"/>
  <c r="E121" i="3"/>
  <c r="F125" i="3"/>
  <c r="K127" i="3"/>
  <c r="E133" i="3"/>
  <c r="G135" i="3"/>
  <c r="L137" i="3"/>
  <c r="K139" i="3"/>
  <c r="O141" i="3"/>
  <c r="W145" i="3"/>
  <c r="Q149" i="3"/>
  <c r="E154" i="3"/>
  <c r="K156" i="3"/>
  <c r="M158" i="3"/>
  <c r="O160" i="3"/>
  <c r="W164" i="3"/>
  <c r="G167" i="3"/>
  <c r="M176" i="3"/>
  <c r="E136" i="3"/>
  <c r="G157" i="3"/>
  <c r="G174" i="3"/>
  <c r="E107" i="3"/>
  <c r="J107" i="3"/>
  <c r="W131" i="3"/>
  <c r="G168" i="3"/>
  <c r="J126" i="3"/>
  <c r="F147" i="3"/>
  <c r="E153" i="3"/>
  <c r="X174" i="3"/>
  <c r="K126" i="3"/>
  <c r="E132" i="3"/>
  <c r="O140" i="3"/>
  <c r="G147" i="3"/>
  <c r="F153" i="3"/>
  <c r="M170" i="3"/>
  <c r="F117" i="3"/>
  <c r="N128" i="3"/>
  <c r="K134" i="3"/>
  <c r="J147" i="3"/>
  <c r="G153" i="3"/>
  <c r="M109" i="3"/>
  <c r="E115" i="3"/>
  <c r="O128" i="3"/>
  <c r="Q140" i="3"/>
  <c r="K147" i="3"/>
  <c r="K175" i="3"/>
  <c r="Q107" i="3"/>
  <c r="G115" i="3"/>
  <c r="E127" i="3"/>
  <c r="W134" i="3"/>
  <c r="W142" i="3"/>
  <c r="E156" i="3"/>
  <c r="L98" i="3"/>
  <c r="X105" i="3"/>
  <c r="K115" i="3"/>
  <c r="E104" i="3"/>
  <c r="O115" i="3"/>
  <c r="E123" i="3"/>
  <c r="Q98" i="3"/>
  <c r="O100" i="3"/>
  <c r="E102" i="3"/>
  <c r="G104" i="3"/>
  <c r="J106" i="3"/>
  <c r="K108" i="3"/>
  <c r="W115" i="3"/>
  <c r="Q117" i="3"/>
  <c r="O119" i="3"/>
  <c r="O121" i="3"/>
  <c r="F123" i="3"/>
  <c r="G125" i="3"/>
  <c r="L127" i="3"/>
  <c r="K129" i="3"/>
  <c r="W130" i="3"/>
  <c r="F133" i="3"/>
  <c r="K135" i="3"/>
  <c r="M137" i="3"/>
  <c r="L139" i="3"/>
  <c r="X145" i="3"/>
  <c r="W151" i="3"/>
  <c r="G154" i="3"/>
  <c r="M156" i="3"/>
  <c r="N158" i="3"/>
  <c r="X164" i="3"/>
  <c r="J167" i="3"/>
  <c r="W170" i="3"/>
  <c r="N176" i="3"/>
  <c r="N97" i="3"/>
  <c r="P98" i="3"/>
  <c r="R99" i="3"/>
  <c r="J105" i="3"/>
  <c r="N107" i="3"/>
  <c r="P108" i="3"/>
  <c r="R109" i="3"/>
  <c r="J115" i="3"/>
  <c r="N117" i="3"/>
  <c r="P118" i="3"/>
  <c r="R119" i="3"/>
  <c r="J125" i="3"/>
  <c r="N127" i="3"/>
  <c r="P128" i="3"/>
  <c r="R129" i="3"/>
  <c r="T130" i="3"/>
  <c r="V131" i="3"/>
  <c r="J135" i="3"/>
  <c r="N137" i="3"/>
  <c r="P138" i="3"/>
  <c r="R139" i="3"/>
  <c r="T140" i="3"/>
  <c r="V141" i="3"/>
  <c r="J145" i="3"/>
  <c r="N147" i="3"/>
  <c r="P148" i="3"/>
  <c r="R149" i="3"/>
  <c r="T150" i="3"/>
  <c r="V151" i="3"/>
  <c r="J155" i="3"/>
  <c r="N157" i="3"/>
  <c r="P158" i="3"/>
  <c r="R159" i="3"/>
  <c r="T160" i="3"/>
  <c r="V161" i="3"/>
  <c r="J165" i="3"/>
  <c r="N167" i="3"/>
  <c r="P168" i="3"/>
  <c r="R169" i="3"/>
  <c r="T170" i="3"/>
  <c r="V171" i="3"/>
  <c r="J175" i="3"/>
  <c r="R97" i="3"/>
  <c r="J103" i="3"/>
  <c r="N105" i="3"/>
  <c r="P106" i="3"/>
  <c r="R107" i="3"/>
  <c r="J113" i="3"/>
  <c r="N115" i="3"/>
  <c r="P116" i="3"/>
  <c r="R117" i="3"/>
  <c r="J123" i="3"/>
  <c r="N125" i="3"/>
  <c r="P126" i="3"/>
  <c r="R127" i="3"/>
  <c r="J133" i="3"/>
  <c r="N135" i="3"/>
  <c r="P136" i="3"/>
  <c r="R137" i="3"/>
  <c r="V139" i="3"/>
  <c r="J143" i="3"/>
  <c r="N145" i="3"/>
  <c r="P146" i="3"/>
  <c r="R147" i="3"/>
  <c r="T148" i="3"/>
  <c r="V149" i="3"/>
  <c r="J153" i="3"/>
  <c r="N155" i="3"/>
  <c r="P156" i="3"/>
  <c r="R157" i="3"/>
  <c r="T158" i="3"/>
  <c r="V159" i="3"/>
  <c r="J163" i="3"/>
  <c r="N165" i="3"/>
  <c r="P166" i="3"/>
  <c r="R167" i="3"/>
  <c r="T168" i="3"/>
  <c r="V169" i="3"/>
  <c r="J173" i="3"/>
  <c r="N175" i="3"/>
  <c r="P176" i="3"/>
  <c r="P115" i="3"/>
  <c r="N124" i="3"/>
  <c r="N134" i="3"/>
  <c r="R136" i="3"/>
  <c r="J142" i="3"/>
  <c r="N144" i="3"/>
  <c r="P145" i="3"/>
  <c r="R146" i="3"/>
  <c r="R156" i="3"/>
  <c r="J162" i="3"/>
  <c r="N164" i="3"/>
  <c r="P165" i="3"/>
  <c r="R166" i="3"/>
  <c r="J172" i="3"/>
  <c r="N174" i="3"/>
  <c r="P175" i="3"/>
  <c r="R176" i="3"/>
  <c r="P155" i="3"/>
  <c r="U97" i="3"/>
  <c r="Q105" i="3"/>
  <c r="S106" i="3"/>
  <c r="U107" i="3"/>
  <c r="Q115" i="3"/>
  <c r="S116" i="3"/>
  <c r="U117" i="3"/>
  <c r="Q125" i="3"/>
  <c r="S126" i="3"/>
  <c r="U127" i="3"/>
  <c r="Q135" i="3"/>
  <c r="S136" i="3"/>
  <c r="U137" i="3"/>
  <c r="Q145" i="3"/>
  <c r="S146" i="3"/>
  <c r="U147" i="3"/>
  <c r="Q155" i="3"/>
  <c r="S156" i="3"/>
  <c r="U157" i="3"/>
  <c r="Q165" i="3"/>
  <c r="S166" i="3"/>
  <c r="U167" i="3"/>
  <c r="Q175" i="3"/>
  <c r="S176" i="3"/>
  <c r="V97" i="3"/>
  <c r="J101" i="3"/>
  <c r="N103" i="3"/>
  <c r="P104" i="3"/>
  <c r="R105" i="3"/>
  <c r="T106" i="3"/>
  <c r="V107" i="3"/>
  <c r="J111" i="3"/>
  <c r="N113" i="3"/>
  <c r="P114" i="3"/>
  <c r="R115" i="3"/>
  <c r="T116" i="3"/>
  <c r="V117" i="3"/>
  <c r="J121" i="3"/>
  <c r="N123" i="3"/>
  <c r="P124" i="3"/>
  <c r="R125" i="3"/>
  <c r="T126" i="3"/>
  <c r="V127" i="3"/>
  <c r="J131" i="3"/>
  <c r="N133" i="3"/>
  <c r="P134" i="3"/>
  <c r="R135" i="3"/>
  <c r="T136" i="3"/>
  <c r="V137" i="3"/>
  <c r="J141" i="3"/>
  <c r="N143" i="3"/>
  <c r="P144" i="3"/>
  <c r="R145" i="3"/>
  <c r="T146" i="3"/>
  <c r="V147" i="3"/>
  <c r="J151" i="3"/>
  <c r="N153" i="3"/>
  <c r="P154" i="3"/>
  <c r="R155" i="3"/>
  <c r="T156" i="3"/>
  <c r="V157" i="3"/>
  <c r="J161" i="3"/>
  <c r="N163" i="3"/>
  <c r="P164" i="3"/>
  <c r="R165" i="3"/>
  <c r="T166" i="3"/>
  <c r="V167" i="3"/>
  <c r="J171" i="3"/>
  <c r="N173" i="3"/>
  <c r="P174" i="3"/>
  <c r="R175" i="3"/>
  <c r="T176" i="3"/>
  <c r="R106" i="3"/>
  <c r="N154" i="3"/>
  <c r="Q104" i="3"/>
  <c r="S105" i="3"/>
  <c r="U106" i="3"/>
  <c r="Q114" i="3"/>
  <c r="S115" i="3"/>
  <c r="U116" i="3"/>
  <c r="Q124" i="3"/>
  <c r="S125" i="3"/>
  <c r="U126" i="3"/>
  <c r="Q134" i="3"/>
  <c r="S135" i="3"/>
  <c r="U136" i="3"/>
  <c r="Q144" i="3"/>
  <c r="S145" i="3"/>
  <c r="U146" i="3"/>
  <c r="Q154" i="3"/>
  <c r="S155" i="3"/>
  <c r="U156" i="3"/>
  <c r="Q164" i="3"/>
  <c r="S165" i="3"/>
  <c r="U166" i="3"/>
  <c r="Q174" i="3"/>
  <c r="S175" i="3"/>
  <c r="U176" i="3"/>
  <c r="P105" i="3"/>
  <c r="N114" i="3"/>
  <c r="R116" i="3"/>
  <c r="J132" i="3"/>
  <c r="P135" i="3"/>
  <c r="J100" i="3"/>
  <c r="N102" i="3"/>
  <c r="P103" i="3"/>
  <c r="R104" i="3"/>
  <c r="T105" i="3"/>
  <c r="V106" i="3"/>
  <c r="J110" i="3"/>
  <c r="N112" i="3"/>
  <c r="P113" i="3"/>
  <c r="R114" i="3"/>
  <c r="T115" i="3"/>
  <c r="V116" i="3"/>
  <c r="J120" i="3"/>
  <c r="N122" i="3"/>
  <c r="P123" i="3"/>
  <c r="R124" i="3"/>
  <c r="T125" i="3"/>
  <c r="V126" i="3"/>
  <c r="J130" i="3"/>
  <c r="N132" i="3"/>
  <c r="P133" i="3"/>
  <c r="R134" i="3"/>
  <c r="T135" i="3"/>
  <c r="V136" i="3"/>
  <c r="J140" i="3"/>
  <c r="N142" i="3"/>
  <c r="P143" i="3"/>
  <c r="R144" i="3"/>
  <c r="T145" i="3"/>
  <c r="V146" i="3"/>
  <c r="J150" i="3"/>
  <c r="N152" i="3"/>
  <c r="P153" i="3"/>
  <c r="R154" i="3"/>
  <c r="T155" i="3"/>
  <c r="V156" i="3"/>
  <c r="J160" i="3"/>
  <c r="N162" i="3"/>
  <c r="P163" i="3"/>
  <c r="R164" i="3"/>
  <c r="T165" i="3"/>
  <c r="V166" i="3"/>
  <c r="J170" i="3"/>
  <c r="N172" i="3"/>
  <c r="P173" i="3"/>
  <c r="R174" i="3"/>
  <c r="T175" i="3"/>
  <c r="V176" i="3"/>
  <c r="P125" i="3"/>
  <c r="Q103" i="3"/>
  <c r="S104" i="3"/>
  <c r="U105" i="3"/>
  <c r="Q113" i="3"/>
  <c r="S114" i="3"/>
  <c r="U115" i="3"/>
  <c r="Q123" i="3"/>
  <c r="S124" i="3"/>
  <c r="U125" i="3"/>
  <c r="Q133" i="3"/>
  <c r="S134" i="3"/>
  <c r="U135" i="3"/>
  <c r="Q143" i="3"/>
  <c r="S144" i="3"/>
  <c r="U145" i="3"/>
  <c r="Q153" i="3"/>
  <c r="S154" i="3"/>
  <c r="U155" i="3"/>
  <c r="Q163" i="3"/>
  <c r="S164" i="3"/>
  <c r="U165" i="3"/>
  <c r="J152" i="3"/>
  <c r="J99" i="3"/>
  <c r="N101" i="3"/>
  <c r="P102" i="3"/>
  <c r="R103" i="3"/>
  <c r="T104" i="3"/>
  <c r="V105" i="3"/>
  <c r="J109" i="3"/>
  <c r="N111" i="3"/>
  <c r="P112" i="3"/>
  <c r="R113" i="3"/>
  <c r="T114" i="3"/>
  <c r="V115" i="3"/>
  <c r="J119" i="3"/>
  <c r="N121" i="3"/>
  <c r="P122" i="3"/>
  <c r="R123" i="3"/>
  <c r="T124" i="3"/>
  <c r="V125" i="3"/>
  <c r="J129" i="3"/>
  <c r="N131" i="3"/>
  <c r="P132" i="3"/>
  <c r="R133" i="3"/>
  <c r="T134" i="3"/>
  <c r="V135" i="3"/>
  <c r="J139" i="3"/>
  <c r="N141" i="3"/>
  <c r="P142" i="3"/>
  <c r="R143" i="3"/>
  <c r="T144" i="3"/>
  <c r="V145" i="3"/>
  <c r="J149" i="3"/>
  <c r="N151" i="3"/>
  <c r="P152" i="3"/>
  <c r="R153" i="3"/>
  <c r="T154" i="3"/>
  <c r="V155" i="3"/>
  <c r="J159" i="3"/>
  <c r="N161" i="3"/>
  <c r="P162" i="3"/>
  <c r="R163" i="3"/>
  <c r="T164" i="3"/>
  <c r="V165" i="3"/>
  <c r="G125" i="2"/>
  <c r="G139" i="2"/>
  <c r="E144" i="2"/>
  <c r="G122" i="2"/>
  <c r="K114" i="2"/>
  <c r="E140" i="2"/>
  <c r="G164" i="2"/>
  <c r="K166" i="2"/>
  <c r="E135" i="2"/>
  <c r="G163" i="2"/>
  <c r="J115" i="2"/>
  <c r="E173" i="2"/>
  <c r="K97" i="2"/>
  <c r="I168" i="2"/>
  <c r="F100" i="2"/>
  <c r="I98" i="2"/>
  <c r="J121" i="2"/>
  <c r="E171" i="2"/>
  <c r="F131" i="2"/>
  <c r="E100" i="2"/>
  <c r="G112" i="2"/>
  <c r="G159" i="2"/>
  <c r="J98" i="2"/>
  <c r="I122" i="2"/>
  <c r="J148" i="2"/>
  <c r="J174" i="2"/>
  <c r="O110" i="2"/>
  <c r="P151" i="2"/>
  <c r="N170" i="2"/>
  <c r="G141" i="2"/>
  <c r="G167" i="2"/>
  <c r="G123" i="2"/>
  <c r="F173" i="2"/>
  <c r="J167" i="2"/>
  <c r="J99" i="2"/>
  <c r="R151" i="2"/>
  <c r="G109" i="2"/>
  <c r="G99" i="2"/>
  <c r="O97" i="2"/>
  <c r="E156" i="2"/>
  <c r="E121" i="2"/>
  <c r="G132" i="2"/>
  <c r="G105" i="2"/>
  <c r="G148" i="2"/>
  <c r="J108" i="2"/>
  <c r="K127" i="2"/>
  <c r="I154" i="2"/>
  <c r="Q97" i="2"/>
  <c r="N120" i="2"/>
  <c r="O134" i="2"/>
  <c r="L159" i="2"/>
  <c r="N173" i="2"/>
  <c r="G168" i="2"/>
  <c r="K137" i="2"/>
  <c r="E145" i="2"/>
  <c r="I166" i="2"/>
  <c r="G165" i="2"/>
  <c r="K138" i="2"/>
  <c r="F174" i="2"/>
  <c r="G137" i="2"/>
  <c r="G115" i="2"/>
  <c r="I141" i="2"/>
  <c r="G114" i="2"/>
  <c r="K147" i="2"/>
  <c r="E132" i="2"/>
  <c r="U148" i="2"/>
  <c r="E131" i="2"/>
  <c r="G158" i="2"/>
  <c r="K174" i="2"/>
  <c r="R171" i="2"/>
  <c r="E164" i="2"/>
  <c r="G110" i="2"/>
  <c r="I152" i="2"/>
  <c r="R132" i="2"/>
  <c r="G100" i="2"/>
  <c r="K99" i="2"/>
  <c r="J152" i="2"/>
  <c r="E126" i="2"/>
  <c r="G107" i="2"/>
  <c r="J126" i="2"/>
  <c r="K152" i="2"/>
  <c r="O115" i="2"/>
  <c r="E125" i="2"/>
  <c r="G149" i="2"/>
  <c r="J153" i="2"/>
  <c r="O133" i="2"/>
  <c r="F155" i="2"/>
  <c r="G104" i="2"/>
  <c r="J154" i="2"/>
  <c r="E155" i="2"/>
  <c r="I134" i="2"/>
  <c r="L102" i="2"/>
  <c r="M135" i="2"/>
  <c r="E154" i="2"/>
  <c r="E115" i="2"/>
  <c r="G129" i="2"/>
  <c r="G176" i="2"/>
  <c r="G145" i="2"/>
  <c r="I112" i="2"/>
  <c r="J134" i="2"/>
  <c r="N104" i="2"/>
  <c r="M121" i="2"/>
  <c r="M140" i="2"/>
  <c r="O160" i="2"/>
  <c r="U110" i="2"/>
  <c r="G140" i="2"/>
  <c r="I165" i="2"/>
  <c r="E105" i="2"/>
  <c r="G166" i="2"/>
  <c r="J138" i="2"/>
  <c r="F175" i="2"/>
  <c r="G138" i="2"/>
  <c r="E102" i="2"/>
  <c r="I115" i="2"/>
  <c r="E174" i="2"/>
  <c r="G136" i="2"/>
  <c r="E134" i="2"/>
  <c r="I121" i="2"/>
  <c r="E172" i="2"/>
  <c r="G160" i="2"/>
  <c r="I148" i="2"/>
  <c r="E166" i="2"/>
  <c r="G111" i="2"/>
  <c r="I125" i="2"/>
  <c r="G101" i="2"/>
  <c r="E130" i="2"/>
  <c r="J175" i="2"/>
  <c r="G150" i="2"/>
  <c r="G98" i="2"/>
  <c r="I102" i="2"/>
  <c r="E120" i="2"/>
  <c r="G131" i="2"/>
  <c r="G147" i="2"/>
  <c r="J133" i="2"/>
  <c r="L98" i="2"/>
  <c r="R120" i="2"/>
  <c r="U105" i="2"/>
  <c r="E116" i="2"/>
  <c r="I109" i="2"/>
  <c r="L121" i="2"/>
  <c r="U108" i="2"/>
  <c r="I159" i="2"/>
  <c r="F153" i="2"/>
  <c r="E114" i="2"/>
  <c r="G127" i="2"/>
  <c r="G170" i="2"/>
  <c r="G144" i="2"/>
  <c r="J112" i="2"/>
  <c r="K134" i="2"/>
  <c r="O104" i="2"/>
  <c r="O121" i="2"/>
  <c r="N140" i="2"/>
  <c r="P160" i="2"/>
  <c r="U112" i="2"/>
  <c r="G124" i="2"/>
  <c r="J114" i="2"/>
  <c r="G116" i="2"/>
  <c r="I139" i="2"/>
  <c r="F101" i="2"/>
  <c r="E101" i="2"/>
  <c r="G161" i="2"/>
  <c r="G113" i="2"/>
  <c r="I174" i="2"/>
  <c r="F99" i="2"/>
  <c r="K98" i="2"/>
  <c r="K151" i="2"/>
  <c r="Q151" i="2"/>
  <c r="G157" i="2"/>
  <c r="K125" i="2"/>
  <c r="I175" i="2"/>
  <c r="E163" i="2"/>
  <c r="G156" i="2"/>
  <c r="I126" i="2"/>
  <c r="E162" i="2"/>
  <c r="E161" i="2"/>
  <c r="G106" i="2"/>
  <c r="K126" i="2"/>
  <c r="L135" i="2"/>
  <c r="G130" i="2"/>
  <c r="G103" i="2"/>
  <c r="G146" i="2"/>
  <c r="K154" i="2"/>
  <c r="N160" i="2"/>
  <c r="E153" i="2"/>
  <c r="G126" i="2"/>
  <c r="G169" i="2"/>
  <c r="G143" i="2"/>
  <c r="K112" i="2"/>
  <c r="I135" i="2"/>
  <c r="P104" i="2"/>
  <c r="Q121" i="2"/>
  <c r="Q160" i="2"/>
  <c r="F121" i="2"/>
  <c r="F150" i="2"/>
  <c r="F120" i="2"/>
  <c r="U111" i="2"/>
  <c r="R162" i="2"/>
  <c r="R142" i="2"/>
  <c r="R122" i="2"/>
  <c r="R102" i="2"/>
  <c r="R150" i="2"/>
  <c r="R159" i="2"/>
  <c r="R139" i="2"/>
  <c r="R119" i="2"/>
  <c r="R99" i="2"/>
  <c r="R130" i="2"/>
  <c r="R127" i="2"/>
  <c r="R176" i="2"/>
  <c r="R156" i="2"/>
  <c r="R136" i="2"/>
  <c r="R116" i="2"/>
  <c r="R170" i="2"/>
  <c r="R147" i="2"/>
  <c r="R107" i="2"/>
  <c r="R173" i="2"/>
  <c r="R153" i="2"/>
  <c r="R133" i="2"/>
  <c r="R113" i="2"/>
  <c r="R110" i="2"/>
  <c r="R167" i="2"/>
  <c r="R169" i="2"/>
  <c r="R149" i="2"/>
  <c r="R129" i="2"/>
  <c r="R109" i="2"/>
  <c r="R166" i="2"/>
  <c r="R146" i="2"/>
  <c r="R126" i="2"/>
  <c r="R145" i="2"/>
  <c r="R135" i="2"/>
  <c r="R112" i="2"/>
  <c r="R108" i="2"/>
  <c r="R172" i="2"/>
  <c r="R134" i="2"/>
  <c r="R124" i="2"/>
  <c r="R143" i="2"/>
  <c r="R115" i="2"/>
  <c r="R111" i="2"/>
  <c r="R148" i="2"/>
  <c r="R138" i="2"/>
  <c r="R106" i="2"/>
  <c r="R128" i="2"/>
  <c r="R160" i="2"/>
  <c r="R154" i="2"/>
  <c r="R104" i="2"/>
  <c r="R100" i="2"/>
  <c r="R161" i="2"/>
  <c r="R155" i="2"/>
  <c r="R123" i="2"/>
  <c r="R174" i="2"/>
  <c r="R168" i="2"/>
  <c r="R117" i="2"/>
  <c r="R141" i="2"/>
  <c r="R105" i="2"/>
  <c r="R157" i="2"/>
  <c r="R118" i="2"/>
  <c r="R137" i="2"/>
  <c r="R98" i="2"/>
  <c r="R175" i="2"/>
  <c r="R165" i="2"/>
  <c r="R164" i="2"/>
  <c r="U119" i="2"/>
  <c r="F146" i="2"/>
  <c r="O140" i="2"/>
  <c r="U140" i="2"/>
  <c r="U142" i="2"/>
  <c r="F102" i="2"/>
  <c r="F112" i="2"/>
  <c r="F122" i="2"/>
  <c r="F132" i="2"/>
  <c r="F142" i="2"/>
  <c r="F152" i="2"/>
  <c r="F162" i="2"/>
  <c r="F172" i="2"/>
  <c r="F119" i="2"/>
  <c r="F161" i="2"/>
  <c r="F106" i="2"/>
  <c r="F135" i="2"/>
  <c r="F164" i="2"/>
  <c r="F109" i="2"/>
  <c r="F151" i="2"/>
  <c r="F123" i="2"/>
  <c r="F125" i="2"/>
  <c r="F154" i="2"/>
  <c r="F103" i="2"/>
  <c r="F105" i="2"/>
  <c r="F126" i="2"/>
  <c r="F129" i="2"/>
  <c r="F163" i="2"/>
  <c r="F145" i="2"/>
  <c r="F104" i="2"/>
  <c r="F124" i="2"/>
  <c r="F160" i="2"/>
  <c r="F176" i="2"/>
  <c r="F143" i="2"/>
  <c r="F144" i="2"/>
  <c r="F110" i="2"/>
  <c r="F113" i="2"/>
  <c r="F134" i="2"/>
  <c r="F156" i="2"/>
  <c r="F159" i="2"/>
  <c r="F114" i="2"/>
  <c r="F136" i="2"/>
  <c r="F139" i="2"/>
  <c r="F115" i="2"/>
  <c r="F140" i="2"/>
  <c r="F171" i="2"/>
  <c r="F116" i="2"/>
  <c r="P168" i="2"/>
  <c r="P148" i="2"/>
  <c r="P128" i="2"/>
  <c r="P108" i="2"/>
  <c r="P165" i="2"/>
  <c r="P145" i="2"/>
  <c r="P125" i="2"/>
  <c r="P105" i="2"/>
  <c r="P116" i="2"/>
  <c r="P153" i="2"/>
  <c r="P162" i="2"/>
  <c r="P142" i="2"/>
  <c r="P122" i="2"/>
  <c r="P102" i="2"/>
  <c r="P136" i="2"/>
  <c r="P173" i="2"/>
  <c r="P159" i="2"/>
  <c r="P139" i="2"/>
  <c r="P119" i="2"/>
  <c r="P99" i="2"/>
  <c r="P176" i="2"/>
  <c r="P156" i="2"/>
  <c r="P133" i="2"/>
  <c r="P113" i="2"/>
  <c r="P175" i="2"/>
  <c r="P155" i="2"/>
  <c r="P135" i="2"/>
  <c r="P115" i="2"/>
  <c r="P172" i="2"/>
  <c r="P152" i="2"/>
  <c r="P132" i="2"/>
  <c r="P131" i="2"/>
  <c r="P121" i="2"/>
  <c r="P117" i="2"/>
  <c r="P158" i="2"/>
  <c r="P98" i="2"/>
  <c r="P167" i="2"/>
  <c r="P129" i="2"/>
  <c r="P120" i="2"/>
  <c r="P124" i="2"/>
  <c r="P134" i="2"/>
  <c r="P166" i="2"/>
  <c r="P101" i="2"/>
  <c r="P97" i="2"/>
  <c r="P143" i="2"/>
  <c r="P137" i="2"/>
  <c r="P118" i="2"/>
  <c r="P123" i="2"/>
  <c r="P100" i="2"/>
  <c r="P111" i="2"/>
  <c r="P110" i="2"/>
  <c r="P130" i="2"/>
  <c r="P112" i="2"/>
  <c r="P106" i="2"/>
  <c r="P149" i="2"/>
  <c r="P161" i="2"/>
  <c r="P174" i="2"/>
  <c r="P138" i="2"/>
  <c r="P127" i="2"/>
  <c r="P109" i="2"/>
  <c r="P157" i="2"/>
  <c r="P146" i="2"/>
  <c r="O171" i="2"/>
  <c r="O151" i="2"/>
  <c r="O131" i="2"/>
  <c r="O111" i="2"/>
  <c r="O139" i="2"/>
  <c r="O168" i="2"/>
  <c r="O148" i="2"/>
  <c r="O128" i="2"/>
  <c r="O108" i="2"/>
  <c r="O99" i="2"/>
  <c r="O136" i="2"/>
  <c r="O165" i="2"/>
  <c r="O145" i="2"/>
  <c r="O125" i="2"/>
  <c r="O105" i="2"/>
  <c r="O159" i="2"/>
  <c r="O156" i="2"/>
  <c r="O116" i="2"/>
  <c r="O162" i="2"/>
  <c r="O142" i="2"/>
  <c r="O122" i="2"/>
  <c r="O102" i="2"/>
  <c r="O119" i="2"/>
  <c r="O176" i="2"/>
  <c r="O158" i="2"/>
  <c r="O138" i="2"/>
  <c r="O118" i="2"/>
  <c r="O98" i="2"/>
  <c r="O175" i="2"/>
  <c r="O155" i="2"/>
  <c r="O135" i="2"/>
  <c r="O174" i="2"/>
  <c r="O164" i="2"/>
  <c r="O126" i="2"/>
  <c r="O163" i="2"/>
  <c r="O153" i="2"/>
  <c r="O172" i="2"/>
  <c r="O167" i="2"/>
  <c r="O129" i="2"/>
  <c r="O120" i="2"/>
  <c r="O157" i="2"/>
  <c r="O147" i="2"/>
  <c r="O169" i="2"/>
  <c r="O124" i="2"/>
  <c r="O106" i="2"/>
  <c r="O161" i="2"/>
  <c r="O123" i="2"/>
  <c r="O173" i="2"/>
  <c r="O117" i="2"/>
  <c r="O143" i="2"/>
  <c r="O137" i="2"/>
  <c r="O130" i="2"/>
  <c r="O112" i="2"/>
  <c r="O149" i="2"/>
  <c r="O100" i="2"/>
  <c r="O166" i="2"/>
  <c r="O101" i="2"/>
  <c r="O127" i="2"/>
  <c r="O109" i="2"/>
  <c r="O146" i="2"/>
  <c r="O113" i="2"/>
  <c r="P140" i="2"/>
  <c r="R152" i="2"/>
  <c r="U141" i="2"/>
  <c r="F166" i="2"/>
  <c r="O114" i="2"/>
  <c r="R140" i="2"/>
  <c r="M157" i="2"/>
  <c r="M137" i="2"/>
  <c r="M117" i="2"/>
  <c r="M97" i="2"/>
  <c r="M125" i="2"/>
  <c r="M162" i="2"/>
  <c r="M142" i="2"/>
  <c r="M102" i="2"/>
  <c r="M174" i="2"/>
  <c r="M154" i="2"/>
  <c r="M134" i="2"/>
  <c r="M114" i="2"/>
  <c r="M171" i="2"/>
  <c r="M151" i="2"/>
  <c r="M131" i="2"/>
  <c r="M111" i="2"/>
  <c r="M105" i="2"/>
  <c r="M168" i="2"/>
  <c r="M148" i="2"/>
  <c r="M128" i="2"/>
  <c r="M108" i="2"/>
  <c r="M165" i="2"/>
  <c r="M145" i="2"/>
  <c r="M122" i="2"/>
  <c r="M164" i="2"/>
  <c r="M144" i="2"/>
  <c r="M124" i="2"/>
  <c r="M104" i="2"/>
  <c r="M161" i="2"/>
  <c r="M141" i="2"/>
  <c r="M160" i="2"/>
  <c r="M150" i="2"/>
  <c r="M100" i="2"/>
  <c r="M149" i="2"/>
  <c r="M139" i="2"/>
  <c r="M158" i="2"/>
  <c r="M107" i="2"/>
  <c r="M103" i="2"/>
  <c r="M163" i="2"/>
  <c r="M98" i="2"/>
  <c r="M153" i="2"/>
  <c r="M143" i="2"/>
  <c r="M133" i="2"/>
  <c r="M156" i="2"/>
  <c r="M136" i="2"/>
  <c r="M130" i="2"/>
  <c r="M112" i="2"/>
  <c r="M167" i="2"/>
  <c r="M123" i="2"/>
  <c r="M99" i="2"/>
  <c r="M175" i="2"/>
  <c r="M169" i="2"/>
  <c r="M118" i="2"/>
  <c r="M106" i="2"/>
  <c r="M155" i="2"/>
  <c r="M129" i="2"/>
  <c r="M120" i="2"/>
  <c r="M147" i="2"/>
  <c r="M119" i="2"/>
  <c r="M138" i="2"/>
  <c r="M101" i="2"/>
  <c r="M166" i="2"/>
  <c r="M176" i="2"/>
  <c r="M127" i="2"/>
  <c r="M109" i="2"/>
  <c r="O154" i="2"/>
  <c r="P103" i="2"/>
  <c r="Q114" i="2"/>
  <c r="Q128" i="2"/>
  <c r="O141" i="2"/>
  <c r="P154" i="2"/>
  <c r="U145" i="2"/>
  <c r="Q103" i="2"/>
  <c r="R114" i="2"/>
  <c r="P141" i="2"/>
  <c r="P170" i="2"/>
  <c r="U131" i="2"/>
  <c r="U101" i="2"/>
  <c r="U164" i="2"/>
  <c r="U100" i="2"/>
  <c r="U165" i="2"/>
  <c r="U130" i="2"/>
  <c r="U160" i="2"/>
  <c r="U124" i="2"/>
  <c r="U129" i="2"/>
  <c r="U171" i="2"/>
  <c r="U123" i="2"/>
  <c r="U169" i="2"/>
  <c r="U121" i="2"/>
  <c r="U162" i="2"/>
  <c r="U172" i="2"/>
  <c r="U128" i="2"/>
  <c r="U125" i="2"/>
  <c r="U170" i="2"/>
  <c r="U122" i="2"/>
  <c r="U163" i="2"/>
  <c r="U120" i="2"/>
  <c r="U104" i="2"/>
  <c r="U161" i="2"/>
  <c r="U103" i="2"/>
  <c r="U159" i="2"/>
  <c r="U99" i="2"/>
  <c r="U152" i="2"/>
  <c r="U151" i="2"/>
  <c r="U150" i="2"/>
  <c r="U149" i="2"/>
  <c r="F149" i="2"/>
  <c r="Q165" i="2"/>
  <c r="Q145" i="2"/>
  <c r="Q125" i="2"/>
  <c r="Q105" i="2"/>
  <c r="Q173" i="2"/>
  <c r="Q150" i="2"/>
  <c r="Q130" i="2"/>
  <c r="Q110" i="2"/>
  <c r="Q162" i="2"/>
  <c r="Q142" i="2"/>
  <c r="Q122" i="2"/>
  <c r="Q102" i="2"/>
  <c r="Q153" i="2"/>
  <c r="Q159" i="2"/>
  <c r="Q139" i="2"/>
  <c r="Q119" i="2"/>
  <c r="Q99" i="2"/>
  <c r="Q176" i="2"/>
  <c r="Q156" i="2"/>
  <c r="Q136" i="2"/>
  <c r="Q116" i="2"/>
  <c r="Q133" i="2"/>
  <c r="Q113" i="2"/>
  <c r="Q170" i="2"/>
  <c r="Q172" i="2"/>
  <c r="Q152" i="2"/>
  <c r="Q132" i="2"/>
  <c r="Q112" i="2"/>
  <c r="Q169" i="2"/>
  <c r="Q149" i="2"/>
  <c r="Q129" i="2"/>
  <c r="Q140" i="2"/>
  <c r="Q167" i="2"/>
  <c r="Q120" i="2"/>
  <c r="Q134" i="2"/>
  <c r="Q124" i="2"/>
  <c r="Q143" i="2"/>
  <c r="Q115" i="2"/>
  <c r="Q111" i="2"/>
  <c r="Q171" i="2"/>
  <c r="Q161" i="2"/>
  <c r="Q123" i="2"/>
  <c r="Q131" i="2"/>
  <c r="Q106" i="2"/>
  <c r="Q174" i="2"/>
  <c r="Q168" i="2"/>
  <c r="Q147" i="2"/>
  <c r="Q141" i="2"/>
  <c r="Q135" i="2"/>
  <c r="Q100" i="2"/>
  <c r="Q155" i="2"/>
  <c r="Q148" i="2"/>
  <c r="Q117" i="2"/>
  <c r="Q166" i="2"/>
  <c r="Q158" i="2"/>
  <c r="Q138" i="2"/>
  <c r="Q127" i="2"/>
  <c r="Q109" i="2"/>
  <c r="Q101" i="2"/>
  <c r="Q157" i="2"/>
  <c r="Q146" i="2"/>
  <c r="Q118" i="2"/>
  <c r="Q137" i="2"/>
  <c r="Q126" i="2"/>
  <c r="Q98" i="2"/>
  <c r="Q175" i="2"/>
  <c r="R97" i="2"/>
  <c r="R125" i="2"/>
  <c r="U139" i="2"/>
  <c r="F170" i="2"/>
  <c r="F169" i="2"/>
  <c r="R101" i="2"/>
  <c r="F141" i="2"/>
  <c r="F111" i="2"/>
  <c r="O103" i="2"/>
  <c r="P114" i="2"/>
  <c r="P126" i="2"/>
  <c r="U144" i="2"/>
  <c r="F165" i="2"/>
  <c r="O170" i="2"/>
  <c r="F133" i="2"/>
  <c r="R103" i="2"/>
  <c r="M115" i="2"/>
  <c r="R131" i="2"/>
  <c r="O144" i="2"/>
  <c r="R158" i="2"/>
  <c r="P171" i="2"/>
  <c r="N119" i="2"/>
  <c r="N99" i="2"/>
  <c r="N139" i="2"/>
  <c r="N159" i="2"/>
  <c r="N158" i="2"/>
  <c r="N138" i="2"/>
  <c r="N169" i="2"/>
  <c r="N144" i="2"/>
  <c r="N107" i="2"/>
  <c r="N103" i="2"/>
  <c r="N163" i="2"/>
  <c r="N153" i="2"/>
  <c r="N98" i="2"/>
  <c r="N172" i="2"/>
  <c r="N152" i="2"/>
  <c r="N110" i="2"/>
  <c r="N106" i="2"/>
  <c r="N175" i="2"/>
  <c r="N150" i="2"/>
  <c r="N143" i="2"/>
  <c r="N155" i="2"/>
  <c r="N149" i="2"/>
  <c r="N124" i="2"/>
  <c r="N118" i="2"/>
  <c r="N137" i="2"/>
  <c r="N136" i="2"/>
  <c r="N130" i="2"/>
  <c r="N112" i="2"/>
  <c r="N167" i="2"/>
  <c r="N129" i="2"/>
  <c r="N123" i="2"/>
  <c r="N100" i="2"/>
  <c r="K170" i="2"/>
  <c r="K150" i="2"/>
  <c r="K130" i="2"/>
  <c r="K110" i="2"/>
  <c r="K102" i="2"/>
  <c r="K163" i="2"/>
  <c r="K143" i="2"/>
  <c r="K123" i="2"/>
  <c r="K103" i="2"/>
  <c r="K176" i="2"/>
  <c r="K156" i="2"/>
  <c r="K136" i="2"/>
  <c r="K116" i="2"/>
  <c r="K175" i="2"/>
  <c r="K155" i="2"/>
  <c r="K135" i="2"/>
  <c r="K169" i="2"/>
  <c r="K149" i="2"/>
  <c r="K129" i="2"/>
  <c r="K109" i="2"/>
  <c r="K162" i="2"/>
  <c r="K142" i="2"/>
  <c r="K122" i="2"/>
  <c r="K173" i="2"/>
  <c r="K153" i="2"/>
  <c r="K133" i="2"/>
  <c r="K113" i="2"/>
  <c r="K132" i="2"/>
  <c r="K104" i="2"/>
  <c r="K160" i="2"/>
  <c r="K120" i="2"/>
  <c r="K111" i="2"/>
  <c r="K139" i="2"/>
  <c r="K159" i="2"/>
  <c r="K119" i="2"/>
  <c r="K100" i="2"/>
  <c r="K148" i="2"/>
  <c r="K128" i="2"/>
  <c r="K167" i="2"/>
  <c r="K106" i="2"/>
  <c r="K105" i="2"/>
  <c r="K171" i="2"/>
  <c r="K157" i="2"/>
  <c r="K117" i="2"/>
  <c r="K168" i="2"/>
  <c r="K115" i="2"/>
  <c r="K141" i="2"/>
  <c r="K172" i="2"/>
  <c r="K145" i="2"/>
  <c r="K158" i="2"/>
  <c r="K118" i="2"/>
  <c r="K131" i="2"/>
  <c r="K144" i="2"/>
  <c r="K121" i="2"/>
  <c r="N116" i="2"/>
  <c r="N135" i="2"/>
  <c r="N146" i="2"/>
  <c r="N156" i="2"/>
  <c r="J157" i="2"/>
  <c r="J137" i="2"/>
  <c r="J117" i="2"/>
  <c r="J97" i="2"/>
  <c r="J169" i="2"/>
  <c r="J162" i="2"/>
  <c r="J142" i="2"/>
  <c r="J170" i="2"/>
  <c r="J150" i="2"/>
  <c r="J130" i="2"/>
  <c r="J110" i="2"/>
  <c r="J149" i="2"/>
  <c r="J129" i="2"/>
  <c r="J109" i="2"/>
  <c r="J163" i="2"/>
  <c r="J143" i="2"/>
  <c r="J123" i="2"/>
  <c r="J103" i="2"/>
  <c r="J176" i="2"/>
  <c r="J156" i="2"/>
  <c r="J136" i="2"/>
  <c r="J116" i="2"/>
  <c r="J160" i="2"/>
  <c r="J140" i="2"/>
  <c r="J120" i="2"/>
  <c r="J100" i="2"/>
  <c r="J164" i="2"/>
  <c r="J122" i="2"/>
  <c r="J113" i="2"/>
  <c r="J171" i="2"/>
  <c r="J151" i="2"/>
  <c r="J101" i="2"/>
  <c r="J139" i="2"/>
  <c r="J111" i="2"/>
  <c r="J158" i="2"/>
  <c r="J147" i="2"/>
  <c r="J127" i="2"/>
  <c r="J118" i="2"/>
  <c r="J173" i="2"/>
  <c r="J159" i="2"/>
  <c r="J119" i="2"/>
  <c r="J131" i="2"/>
  <c r="J144" i="2"/>
  <c r="J168" i="2"/>
  <c r="J104" i="2"/>
  <c r="J132" i="2"/>
  <c r="J106" i="2"/>
  <c r="J172" i="2"/>
  <c r="J145" i="2"/>
  <c r="J105" i="2"/>
  <c r="J155" i="2"/>
  <c r="J128" i="2"/>
  <c r="K101" i="2"/>
  <c r="K140" i="2"/>
  <c r="K164" i="2"/>
  <c r="N117" i="2"/>
  <c r="N157" i="2"/>
  <c r="L163" i="2"/>
  <c r="L113" i="2"/>
  <c r="L101" i="2"/>
  <c r="L106" i="2"/>
  <c r="L136" i="2"/>
  <c r="L162" i="2"/>
  <c r="L156" i="2"/>
  <c r="L150" i="2"/>
  <c r="L175" i="2"/>
  <c r="L169" i="2"/>
  <c r="L143" i="2"/>
  <c r="L118" i="2"/>
  <c r="L142" i="2"/>
  <c r="L161" i="2"/>
  <c r="J124" i="2"/>
  <c r="L99" i="2"/>
  <c r="N109" i="2"/>
  <c r="N127" i="2"/>
  <c r="N176" i="2"/>
  <c r="J102" i="2"/>
  <c r="K124" i="2"/>
  <c r="J141" i="2"/>
  <c r="J165" i="2"/>
  <c r="N166" i="2"/>
  <c r="J107" i="2"/>
  <c r="J146" i="2"/>
  <c r="K165" i="2"/>
  <c r="K107" i="2"/>
  <c r="J125" i="2"/>
  <c r="K146" i="2"/>
  <c r="N147" i="2"/>
  <c r="V145" i="2"/>
  <c r="V149" i="2"/>
  <c r="V161" i="2"/>
  <c r="V113" i="2"/>
  <c r="I105" i="2"/>
  <c r="I158" i="2"/>
  <c r="I106" i="2"/>
  <c r="I132" i="2"/>
  <c r="E107" i="2"/>
  <c r="E117" i="2"/>
  <c r="E127" i="2"/>
  <c r="E137" i="2"/>
  <c r="E147" i="2"/>
  <c r="E157" i="2"/>
  <c r="E167" i="2"/>
  <c r="E139" i="2"/>
  <c r="E97" i="2"/>
  <c r="E119" i="2"/>
  <c r="E149" i="2"/>
  <c r="E98" i="2"/>
  <c r="E108" i="2"/>
  <c r="E118" i="2"/>
  <c r="E128" i="2"/>
  <c r="E138" i="2"/>
  <c r="E148" i="2"/>
  <c r="E158" i="2"/>
  <c r="E168" i="2"/>
  <c r="E109" i="2"/>
  <c r="E129" i="2"/>
  <c r="E169" i="2"/>
  <c r="E99" i="2"/>
  <c r="E159" i="2"/>
  <c r="E104" i="2"/>
  <c r="E133" i="2"/>
  <c r="E146" i="2"/>
  <c r="E175" i="2"/>
  <c r="E122" i="2"/>
  <c r="E151" i="2"/>
  <c r="E123" i="2"/>
  <c r="E136" i="2"/>
  <c r="E165" i="2"/>
  <c r="E110" i="2"/>
  <c r="E112" i="2"/>
  <c r="E141" i="2"/>
  <c r="E170" i="2"/>
  <c r="E143" i="2"/>
  <c r="I119" i="2"/>
  <c r="I164" i="2"/>
  <c r="I144" i="2"/>
  <c r="I124" i="2"/>
  <c r="I104" i="2"/>
  <c r="I136" i="2"/>
  <c r="I157" i="2"/>
  <c r="I137" i="2"/>
  <c r="I117" i="2"/>
  <c r="I97" i="2"/>
  <c r="I149" i="2"/>
  <c r="I170" i="2"/>
  <c r="I150" i="2"/>
  <c r="I130" i="2"/>
  <c r="I110" i="2"/>
  <c r="I156" i="2"/>
  <c r="I116" i="2"/>
  <c r="I163" i="2"/>
  <c r="I143" i="2"/>
  <c r="I123" i="2"/>
  <c r="I103" i="2"/>
  <c r="I176" i="2"/>
  <c r="I167" i="2"/>
  <c r="I147" i="2"/>
  <c r="I127" i="2"/>
  <c r="I107" i="2"/>
  <c r="I173" i="2"/>
  <c r="I153" i="2"/>
  <c r="I142" i="2"/>
  <c r="I140" i="2"/>
  <c r="I131" i="2"/>
  <c r="I171" i="2"/>
  <c r="I160" i="2"/>
  <c r="I151" i="2"/>
  <c r="I129" i="2"/>
  <c r="I120" i="2"/>
  <c r="I101" i="2"/>
  <c r="I169" i="2"/>
  <c r="I111" i="2"/>
  <c r="I138" i="2"/>
  <c r="I108" i="2"/>
  <c r="I99" i="2"/>
  <c r="I128" i="2"/>
  <c r="I155" i="2"/>
  <c r="H161" i="2"/>
  <c r="H163" i="2"/>
  <c r="I118" i="2"/>
  <c r="I145" i="2"/>
  <c r="I172" i="2"/>
  <c r="V168" i="2"/>
  <c r="E176" i="2"/>
  <c r="E160" i="2"/>
  <c r="E142" i="2"/>
  <c r="E124" i="2"/>
  <c r="I133" i="2"/>
  <c r="I146" i="2"/>
  <c r="L160" i="2"/>
  <c r="L140" i="2"/>
  <c r="L120" i="2"/>
  <c r="L100" i="2"/>
  <c r="L108" i="2"/>
  <c r="L125" i="2"/>
  <c r="L157" i="2"/>
  <c r="L137" i="2"/>
  <c r="L117" i="2"/>
  <c r="L97" i="2"/>
  <c r="L168" i="2"/>
  <c r="L145" i="2"/>
  <c r="L174" i="2"/>
  <c r="L154" i="2"/>
  <c r="L134" i="2"/>
  <c r="L114" i="2"/>
  <c r="L148" i="2"/>
  <c r="L165" i="2"/>
  <c r="L171" i="2"/>
  <c r="L151" i="2"/>
  <c r="L131" i="2"/>
  <c r="L111" i="2"/>
  <c r="L128" i="2"/>
  <c r="L105" i="2"/>
  <c r="L167" i="2"/>
  <c r="L147" i="2"/>
  <c r="L127" i="2"/>
  <c r="L107" i="2"/>
  <c r="L164" i="2"/>
  <c r="L144" i="2"/>
  <c r="L124" i="2"/>
  <c r="L115" i="2"/>
  <c r="L119" i="2"/>
  <c r="L138" i="2"/>
  <c r="L176" i="2"/>
  <c r="L103" i="2"/>
  <c r="L158" i="2"/>
  <c r="L139" i="2"/>
  <c r="L149" i="2"/>
  <c r="F97" i="2"/>
  <c r="L112" i="2"/>
  <c r="L116" i="2"/>
  <c r="L130" i="2"/>
  <c r="U102" i="2"/>
  <c r="U132" i="2"/>
  <c r="U158" i="2"/>
  <c r="U138" i="2"/>
  <c r="U118" i="2"/>
  <c r="U98" i="2"/>
  <c r="U134" i="2"/>
  <c r="U133" i="2"/>
  <c r="U157" i="2"/>
  <c r="U137" i="2"/>
  <c r="U117" i="2"/>
  <c r="U97" i="2"/>
  <c r="U154" i="2"/>
  <c r="U113" i="2"/>
  <c r="U176" i="2"/>
  <c r="U156" i="2"/>
  <c r="U136" i="2"/>
  <c r="U116" i="2"/>
  <c r="U174" i="2"/>
  <c r="U173" i="2"/>
  <c r="U175" i="2"/>
  <c r="U155" i="2"/>
  <c r="U135" i="2"/>
  <c r="U115" i="2"/>
  <c r="U114" i="2"/>
  <c r="U153" i="2"/>
  <c r="U167" i="2"/>
  <c r="U147" i="2"/>
  <c r="U127" i="2"/>
  <c r="U107" i="2"/>
  <c r="U166" i="2"/>
  <c r="U146" i="2"/>
  <c r="U126" i="2"/>
  <c r="U106" i="2"/>
  <c r="L104" i="2"/>
  <c r="L155" i="2"/>
  <c r="U109" i="2"/>
  <c r="U143" i="2"/>
  <c r="V122" i="2"/>
  <c r="G128" i="2"/>
  <c r="G108" i="2"/>
  <c r="G162" i="2"/>
  <c r="G142" i="2"/>
  <c r="N101" i="2"/>
  <c r="N121" i="2"/>
  <c r="N141" i="2"/>
  <c r="N161" i="2"/>
  <c r="G135" i="2"/>
  <c r="N102" i="2"/>
  <c r="F168" i="2"/>
  <c r="F158" i="2"/>
  <c r="F148" i="2"/>
  <c r="F138" i="2"/>
  <c r="F128" i="2"/>
  <c r="F118" i="2"/>
  <c r="F108" i="2"/>
  <c r="F98" i="2"/>
  <c r="G120" i="2"/>
  <c r="G174" i="2"/>
  <c r="G154" i="2"/>
  <c r="G134" i="2"/>
  <c r="N105" i="2"/>
  <c r="N125" i="2"/>
  <c r="N145" i="2"/>
  <c r="N165" i="2"/>
  <c r="G155" i="2"/>
  <c r="N122" i="2"/>
  <c r="G119" i="2"/>
  <c r="G173" i="2"/>
  <c r="G153" i="2"/>
  <c r="G133" i="2"/>
  <c r="N108" i="2"/>
  <c r="N128" i="2"/>
  <c r="N148" i="2"/>
  <c r="N168" i="2"/>
  <c r="G175" i="2"/>
  <c r="N142" i="2"/>
  <c r="F167" i="2"/>
  <c r="F157" i="2"/>
  <c r="F147" i="2"/>
  <c r="F137" i="2"/>
  <c r="F127" i="2"/>
  <c r="F117" i="2"/>
  <c r="F107" i="2"/>
  <c r="G97" i="2"/>
  <c r="G118" i="2"/>
  <c r="G172" i="2"/>
  <c r="G152" i="2"/>
  <c r="N111" i="2"/>
  <c r="N131" i="2"/>
  <c r="N151" i="2"/>
  <c r="N171" i="2"/>
  <c r="G121" i="2"/>
  <c r="N162" i="2"/>
  <c r="G102" i="2"/>
  <c r="G117" i="2"/>
  <c r="G171" i="2"/>
  <c r="N114" i="2"/>
  <c r="N134" i="2"/>
  <c r="N154" i="2"/>
  <c r="S175" i="2"/>
  <c r="V116" i="2"/>
  <c r="V127" i="2"/>
  <c r="V109" i="2"/>
  <c r="S121" i="2"/>
  <c r="V169" i="2"/>
  <c r="V121" i="2"/>
  <c r="V101" i="2"/>
  <c r="V164" i="2"/>
  <c r="V159" i="2"/>
  <c r="T116" i="2"/>
  <c r="T129" i="2"/>
  <c r="T160" i="2"/>
  <c r="S129" i="2"/>
  <c r="S116" i="2"/>
  <c r="V174" i="2"/>
  <c r="V155" i="2"/>
  <c r="V133" i="2"/>
  <c r="V160" i="2"/>
  <c r="V123" i="2"/>
  <c r="T148" i="2"/>
  <c r="V151" i="2"/>
  <c r="S145" i="2"/>
  <c r="V137" i="2"/>
  <c r="V119" i="2"/>
  <c r="V114" i="2"/>
  <c r="T134" i="2"/>
  <c r="S134" i="2"/>
  <c r="S162" i="2"/>
  <c r="T170" i="2"/>
  <c r="S170" i="2"/>
  <c r="V166" i="2"/>
  <c r="H157" i="2"/>
  <c r="H140" i="2"/>
  <c r="T131" i="2"/>
  <c r="H127" i="2"/>
  <c r="T118" i="2"/>
  <c r="T164" i="2"/>
  <c r="T150" i="2"/>
  <c r="H109" i="2"/>
  <c r="H115" i="2"/>
  <c r="H107" i="2"/>
  <c r="H119" i="2"/>
  <c r="H145" i="2"/>
  <c r="H171" i="2"/>
  <c r="H176" i="2"/>
  <c r="H114" i="2"/>
  <c r="H124" i="2"/>
  <c r="H113" i="2"/>
  <c r="H138" i="2"/>
  <c r="H164" i="2"/>
  <c r="H139" i="2"/>
  <c r="H150" i="2"/>
  <c r="H165" i="2"/>
  <c r="H118" i="2"/>
  <c r="H135" i="2"/>
  <c r="H126" i="2"/>
  <c r="H166" i="2"/>
  <c r="H123" i="2"/>
  <c r="H156" i="2"/>
  <c r="H169" i="2"/>
  <c r="H101" i="2"/>
  <c r="H108" i="2"/>
  <c r="H131" i="2"/>
  <c r="H141" i="2"/>
  <c r="H151" i="2"/>
  <c r="H159" i="2"/>
  <c r="H170" i="2"/>
  <c r="H121" i="2"/>
  <c r="H136" i="2"/>
  <c r="H148" i="2"/>
  <c r="H98" i="2"/>
  <c r="H130" i="2"/>
  <c r="H134" i="2"/>
  <c r="H144" i="2"/>
  <c r="H154" i="2"/>
  <c r="H158" i="2"/>
  <c r="H103" i="2"/>
  <c r="H132" i="2"/>
  <c r="H160" i="2"/>
  <c r="H106" i="2"/>
  <c r="H120" i="2"/>
  <c r="H172" i="2"/>
  <c r="H143" i="2"/>
  <c r="H149" i="2"/>
  <c r="H125" i="2"/>
  <c r="H100" i="2"/>
  <c r="H168" i="2"/>
  <c r="T157" i="2"/>
  <c r="S113" i="2"/>
  <c r="S106" i="2"/>
  <c r="S126" i="2"/>
  <c r="S146" i="2"/>
  <c r="S166" i="2"/>
  <c r="S99" i="2"/>
  <c r="S98" i="2"/>
  <c r="S109" i="2"/>
  <c r="S122" i="2"/>
  <c r="S148" i="2"/>
  <c r="S174" i="2"/>
  <c r="S105" i="2"/>
  <c r="S127" i="2"/>
  <c r="S104" i="2"/>
  <c r="S141" i="2"/>
  <c r="S167" i="2"/>
  <c r="S172" i="2"/>
  <c r="S123" i="2"/>
  <c r="S137" i="2"/>
  <c r="S100" i="2"/>
  <c r="S107" i="2"/>
  <c r="S133" i="2"/>
  <c r="S136" i="2"/>
  <c r="S161" i="2"/>
  <c r="S114" i="2"/>
  <c r="S130" i="2"/>
  <c r="S97" i="2"/>
  <c r="S147" i="2"/>
  <c r="S120" i="2"/>
  <c r="S132" i="2"/>
  <c r="S155" i="2"/>
  <c r="S163" i="2"/>
  <c r="S111" i="2"/>
  <c r="S142" i="2"/>
  <c r="S152" i="2"/>
  <c r="S103" i="2"/>
  <c r="S160" i="2"/>
  <c r="S171" i="2"/>
  <c r="S119" i="2"/>
  <c r="S165" i="2"/>
  <c r="S110" i="2"/>
  <c r="S115" i="2"/>
  <c r="S117" i="2"/>
  <c r="S144" i="2"/>
  <c r="S124" i="2"/>
  <c r="S140" i="2"/>
  <c r="S150" i="2"/>
  <c r="S169" i="2"/>
  <c r="S108" i="2"/>
  <c r="S138" i="2"/>
  <c r="T172" i="2"/>
  <c r="S157" i="2"/>
  <c r="S131" i="2"/>
  <c r="S164" i="2"/>
  <c r="S159" i="2"/>
  <c r="H155" i="2"/>
  <c r="H153" i="2"/>
  <c r="H137" i="2"/>
  <c r="H129" i="2"/>
  <c r="T126" i="2"/>
  <c r="T123" i="2"/>
  <c r="S112" i="2"/>
  <c r="T128" i="2"/>
  <c r="S154" i="2"/>
  <c r="S128" i="2"/>
  <c r="H99" i="2"/>
  <c r="T114" i="2"/>
  <c r="S176" i="2"/>
  <c r="S156" i="2"/>
  <c r="T149" i="2"/>
  <c r="S135" i="2"/>
  <c r="T125" i="2"/>
  <c r="H152" i="2"/>
  <c r="S149" i="2"/>
  <c r="S125" i="2"/>
  <c r="H112" i="2"/>
  <c r="S101" i="2"/>
  <c r="H146" i="2"/>
  <c r="H97" i="2"/>
  <c r="H173" i="2"/>
  <c r="H104" i="2"/>
  <c r="T100" i="2"/>
  <c r="T113" i="2"/>
  <c r="T133" i="2"/>
  <c r="T153" i="2"/>
  <c r="T173" i="2"/>
  <c r="T106" i="2"/>
  <c r="T102" i="2"/>
  <c r="T117" i="2"/>
  <c r="T143" i="2"/>
  <c r="T169" i="2"/>
  <c r="T98" i="2"/>
  <c r="T109" i="2"/>
  <c r="T122" i="2"/>
  <c r="T108" i="2"/>
  <c r="T136" i="2"/>
  <c r="T162" i="2"/>
  <c r="T103" i="2"/>
  <c r="T111" i="2"/>
  <c r="T141" i="2"/>
  <c r="T152" i="2"/>
  <c r="T167" i="2"/>
  <c r="T119" i="2"/>
  <c r="T139" i="2"/>
  <c r="T142" i="2"/>
  <c r="T145" i="2"/>
  <c r="T174" i="2"/>
  <c r="T161" i="2"/>
  <c r="T107" i="2"/>
  <c r="T166" i="2"/>
  <c r="T105" i="2"/>
  <c r="T127" i="2"/>
  <c r="T147" i="2"/>
  <c r="T120" i="2"/>
  <c r="T132" i="2"/>
  <c r="T137" i="2"/>
  <c r="T155" i="2"/>
  <c r="T163" i="2"/>
  <c r="T99" i="2"/>
  <c r="T112" i="2"/>
  <c r="T121" i="2"/>
  <c r="T159" i="2"/>
  <c r="T165" i="2"/>
  <c r="T110" i="2"/>
  <c r="T115" i="2"/>
  <c r="T144" i="2"/>
  <c r="T171" i="2"/>
  <c r="T124" i="2"/>
  <c r="T140" i="2"/>
  <c r="T146" i="2"/>
  <c r="H110" i="2"/>
  <c r="H116" i="2"/>
  <c r="H175" i="2"/>
  <c r="S102" i="2"/>
  <c r="S139" i="2"/>
  <c r="T154" i="2"/>
  <c r="H167" i="2"/>
  <c r="T176" i="2"/>
  <c r="T156" i="2"/>
  <c r="T135" i="2"/>
  <c r="H147" i="2"/>
  <c r="H105" i="2"/>
  <c r="T138" i="2"/>
  <c r="H174" i="2"/>
  <c r="T158" i="2"/>
  <c r="T130" i="2"/>
  <c r="T168" i="2"/>
  <c r="S158" i="2"/>
  <c r="T151" i="2"/>
  <c r="H128" i="2"/>
  <c r="S168" i="2"/>
  <c r="S151" i="2"/>
  <c r="S143" i="2"/>
  <c r="H133" i="2"/>
  <c r="H117" i="2"/>
  <c r="T104" i="2"/>
  <c r="T175" i="2"/>
  <c r="S173" i="2"/>
  <c r="S153" i="2"/>
  <c r="H111" i="2"/>
  <c r="V110" i="2"/>
  <c r="V130" i="2"/>
  <c r="V150" i="2"/>
  <c r="V170" i="2"/>
  <c r="V103" i="2"/>
  <c r="V115" i="2"/>
  <c r="V120" i="2"/>
  <c r="V146" i="2"/>
  <c r="V172" i="2"/>
  <c r="V125" i="2"/>
  <c r="V139" i="2"/>
  <c r="V165" i="2"/>
  <c r="V102" i="2"/>
  <c r="V105" i="2"/>
  <c r="V136" i="2"/>
  <c r="V147" i="2"/>
  <c r="V162" i="2"/>
  <c r="V173" i="2"/>
  <c r="V132" i="2"/>
  <c r="V143" i="2"/>
  <c r="V104" i="2"/>
  <c r="V135" i="2"/>
  <c r="V138" i="2"/>
  <c r="V141" i="2"/>
  <c r="V144" i="2"/>
  <c r="V153" i="2"/>
  <c r="V118" i="2"/>
  <c r="V163" i="2"/>
  <c r="V106" i="2"/>
  <c r="V111" i="2"/>
  <c r="V129" i="2"/>
  <c r="V134" i="2"/>
  <c r="V176" i="2"/>
  <c r="V117" i="2"/>
  <c r="V124" i="2"/>
  <c r="V157" i="2"/>
  <c r="V154" i="2"/>
  <c r="V158" i="2"/>
  <c r="V152" i="2"/>
  <c r="V126" i="2"/>
  <c r="V156" i="2"/>
  <c r="V108" i="2"/>
  <c r="V175" i="2"/>
  <c r="V171" i="2"/>
  <c r="V142" i="2"/>
  <c r="V128" i="2"/>
  <c r="V148" i="2"/>
  <c r="V140" i="2"/>
  <c r="H102" i="2"/>
  <c r="H162" i="2"/>
  <c r="H142" i="2"/>
  <c r="H122" i="2"/>
  <c r="I52" i="6" l="1"/>
  <c r="T52" i="6"/>
  <c r="AO23" i="5"/>
  <c r="H24" i="6" s="1"/>
  <c r="I57" i="6"/>
  <c r="T57" i="6"/>
  <c r="I15" i="6"/>
  <c r="T15" i="6"/>
  <c r="I47" i="6"/>
  <c r="T47" i="6"/>
  <c r="I56" i="6"/>
  <c r="T56" i="6"/>
  <c r="I16" i="6"/>
  <c r="T16" i="6"/>
  <c r="I48" i="6"/>
  <c r="T48" i="6"/>
  <c r="I79" i="6"/>
  <c r="T79" i="6"/>
  <c r="I55" i="6"/>
  <c r="T55" i="6"/>
  <c r="I28" i="6"/>
  <c r="T28" i="6"/>
  <c r="AO30" i="5"/>
  <c r="H31" i="6" s="1"/>
  <c r="AO57" i="5"/>
  <c r="H58" i="6" s="1"/>
  <c r="AO29" i="5"/>
  <c r="H30" i="6" s="1"/>
  <c r="AO37" i="5"/>
  <c r="H38" i="6" s="1"/>
  <c r="AO7" i="5"/>
  <c r="H8" i="6" s="1"/>
  <c r="AO21" i="5"/>
  <c r="H22" i="6" s="1"/>
  <c r="AO67" i="5"/>
  <c r="H68" i="6" s="1"/>
  <c r="AO76" i="5"/>
  <c r="H77" i="6" s="1"/>
  <c r="AO70" i="5"/>
  <c r="H71" i="6" s="1"/>
  <c r="AO31" i="5"/>
  <c r="H32" i="6" s="1"/>
  <c r="AO58" i="5"/>
  <c r="H59" i="6" s="1"/>
  <c r="AO38" i="5"/>
  <c r="H39" i="6" s="1"/>
  <c r="AO25" i="5"/>
  <c r="H26" i="6" s="1"/>
  <c r="AO83" i="5"/>
  <c r="H84" i="6" s="1"/>
  <c r="AO18" i="5"/>
  <c r="H19" i="6" s="1"/>
  <c r="AO9" i="5"/>
  <c r="H10" i="6" s="1"/>
  <c r="AO50" i="5"/>
  <c r="H51" i="6" s="1"/>
  <c r="AO17" i="5"/>
  <c r="H18" i="6" s="1"/>
  <c r="AO26" i="5"/>
  <c r="H27" i="6" s="1"/>
  <c r="AO39" i="5"/>
  <c r="H40" i="6" s="1"/>
  <c r="AO16" i="5"/>
  <c r="H17" i="6" s="1"/>
  <c r="Z124" i="5"/>
  <c r="Z34" i="5" s="1"/>
  <c r="AO34" i="5" s="1"/>
  <c r="H35" i="6" s="1"/>
  <c r="AO53" i="5"/>
  <c r="H54" i="6" s="1"/>
  <c r="Z174" i="5"/>
  <c r="Z84" i="5" s="1"/>
  <c r="AO84" i="5" s="1"/>
  <c r="H85" i="6" s="1"/>
  <c r="AO62" i="5"/>
  <c r="H63" i="6" s="1"/>
  <c r="Z135" i="5"/>
  <c r="Z45" i="5" s="1"/>
  <c r="AO45" i="5" s="1"/>
  <c r="H46" i="6" s="1"/>
  <c r="Z154" i="5"/>
  <c r="Z64" i="5" s="1"/>
  <c r="AO64" i="5" s="1"/>
  <c r="H65" i="6" s="1"/>
  <c r="AO11" i="5"/>
  <c r="H12" i="6" s="1"/>
  <c r="Z134" i="5"/>
  <c r="Z44" i="5" s="1"/>
  <c r="AO44" i="5" s="1"/>
  <c r="H45" i="6" s="1"/>
  <c r="AO85" i="5"/>
  <c r="H86" i="6" s="1"/>
  <c r="Z162" i="5"/>
  <c r="Z72" i="5" s="1"/>
  <c r="AO72" i="5" s="1"/>
  <c r="H73" i="6" s="1"/>
  <c r="AO69" i="5"/>
  <c r="H70" i="6" s="1"/>
  <c r="Z138" i="5"/>
  <c r="Z48" i="5" s="1"/>
  <c r="AO48" i="5" s="1"/>
  <c r="H49" i="6" s="1"/>
  <c r="AO82" i="5"/>
  <c r="H83" i="6" s="1"/>
  <c r="Z133" i="5"/>
  <c r="Z43" i="5" s="1"/>
  <c r="AO43" i="5" s="1"/>
  <c r="H44" i="6" s="1"/>
  <c r="Z150" i="5"/>
  <c r="Z60" i="5" s="1"/>
  <c r="AO60" i="5" s="1"/>
  <c r="H61" i="6" s="1"/>
  <c r="Z118" i="5"/>
  <c r="Z28" i="5" s="1"/>
  <c r="AO28" i="5" s="1"/>
  <c r="H29" i="6" s="1"/>
  <c r="Z169" i="5"/>
  <c r="Z79" i="5" s="1"/>
  <c r="AO79" i="5" s="1"/>
  <c r="H80" i="6" s="1"/>
  <c r="Z163" i="5"/>
  <c r="Z73" i="5" s="1"/>
  <c r="AO73" i="5" s="1"/>
  <c r="H74" i="6" s="1"/>
  <c r="Z142" i="5"/>
  <c r="Z52" i="5" s="1"/>
  <c r="AO52" i="5" s="1"/>
  <c r="H53" i="6" s="1"/>
  <c r="AO8" i="5"/>
  <c r="H9" i="6" s="1"/>
  <c r="AO10" i="5"/>
  <c r="H11" i="6" s="1"/>
  <c r="AO59" i="5"/>
  <c r="H60" i="6" s="1"/>
  <c r="AO33" i="5"/>
  <c r="H34" i="6" s="1"/>
  <c r="Z164" i="5"/>
  <c r="Z74" i="5" s="1"/>
  <c r="AO74" i="5" s="1"/>
  <c r="H75" i="6" s="1"/>
  <c r="Z126" i="5"/>
  <c r="Z36" i="5" s="1"/>
  <c r="AO36" i="5" s="1"/>
  <c r="H37" i="6" s="1"/>
  <c r="Z176" i="5"/>
  <c r="Z86" i="5" s="1"/>
  <c r="AO86" i="5" s="1"/>
  <c r="H87" i="6" s="1"/>
  <c r="T87" i="6" s="1"/>
  <c r="Z102" i="5"/>
  <c r="Z12" i="5" s="1"/>
  <c r="AO12" i="5" s="1"/>
  <c r="H13" i="6" s="1"/>
  <c r="Z125" i="5"/>
  <c r="Z35" i="5" s="1"/>
  <c r="AO35" i="5" s="1"/>
  <c r="H36" i="6" s="1"/>
  <c r="Z131" i="5"/>
  <c r="Z41" i="5" s="1"/>
  <c r="AO41" i="5" s="1"/>
  <c r="H42" i="6" s="1"/>
  <c r="AO49" i="5"/>
  <c r="H50" i="6" s="1"/>
  <c r="Z110" i="5"/>
  <c r="Z20" i="5" s="1"/>
  <c r="AO20" i="5" s="1"/>
  <c r="H21" i="6" s="1"/>
  <c r="Z122" i="5"/>
  <c r="Z32" i="5" s="1"/>
  <c r="AO32" i="5" s="1"/>
  <c r="H33" i="6" s="1"/>
  <c r="Z103" i="5"/>
  <c r="Z13" i="5" s="1"/>
  <c r="AO13" i="5" s="1"/>
  <c r="H14" i="6" s="1"/>
  <c r="Z165" i="5"/>
  <c r="Z75" i="5" s="1"/>
  <c r="AO75" i="5" s="1"/>
  <c r="H76" i="6" s="1"/>
  <c r="Z132" i="5"/>
  <c r="Z42" i="5" s="1"/>
  <c r="AO42" i="5" s="1"/>
  <c r="H43" i="6" s="1"/>
  <c r="AO81" i="5"/>
  <c r="H82" i="6" s="1"/>
  <c r="Z109" i="5"/>
  <c r="Z19" i="5" s="1"/>
  <c r="AO19" i="5" s="1"/>
  <c r="H20" i="6" s="1"/>
  <c r="Z156" i="5"/>
  <c r="Z66" i="5" s="1"/>
  <c r="AO66" i="5" s="1"/>
  <c r="H67" i="6" s="1"/>
  <c r="AO61" i="5"/>
  <c r="H62" i="6" s="1"/>
  <c r="Z158" i="5"/>
  <c r="Z68" i="5" s="1"/>
  <c r="AO68" i="5" s="1"/>
  <c r="H69" i="6" s="1"/>
  <c r="Z167" i="5"/>
  <c r="Z77" i="5" s="1"/>
  <c r="AO77" i="5" s="1"/>
  <c r="H78" i="6" s="1"/>
  <c r="Z155" i="5"/>
  <c r="Z65" i="5" s="1"/>
  <c r="AO65" i="5" s="1"/>
  <c r="H66" i="6" s="1"/>
  <c r="AO80" i="5"/>
  <c r="H81" i="6" s="1"/>
  <c r="Z112" i="5"/>
  <c r="Z22" i="5" s="1"/>
  <c r="AO22" i="5" s="1"/>
  <c r="H23" i="6" s="1"/>
  <c r="AO40" i="5"/>
  <c r="H41" i="6" s="1"/>
  <c r="Z161" i="5"/>
  <c r="Z71" i="5" s="1"/>
  <c r="AO71" i="5" s="1"/>
  <c r="H72" i="6" s="1"/>
  <c r="Z114" i="5"/>
  <c r="Z24" i="5" s="1"/>
  <c r="AO24" i="5" s="1"/>
  <c r="H25" i="6" s="1"/>
  <c r="Z153" i="5"/>
  <c r="Z63" i="5" s="1"/>
  <c r="AO63" i="5" s="1"/>
  <c r="H64" i="6" s="1"/>
  <c r="I29" i="6" l="1"/>
  <c r="T29" i="6"/>
  <c r="I10" i="6"/>
  <c r="T10" i="6"/>
  <c r="I80" i="6"/>
  <c r="T80" i="6"/>
  <c r="I19" i="6"/>
  <c r="T19" i="6"/>
  <c r="I14" i="6"/>
  <c r="T14" i="6"/>
  <c r="I83" i="6"/>
  <c r="T83" i="6"/>
  <c r="I84" i="6"/>
  <c r="T84" i="6"/>
  <c r="I20" i="6"/>
  <c r="T20" i="6"/>
  <c r="I26" i="6"/>
  <c r="T26" i="6"/>
  <c r="I27" i="6"/>
  <c r="T27" i="6"/>
  <c r="I76" i="6"/>
  <c r="T76" i="6"/>
  <c r="I59" i="6"/>
  <c r="T59" i="6"/>
  <c r="I74" i="6"/>
  <c r="T74" i="6"/>
  <c r="I51" i="6"/>
  <c r="T51" i="6"/>
  <c r="I73" i="6"/>
  <c r="T73" i="6"/>
  <c r="I36" i="6"/>
  <c r="T36" i="6"/>
  <c r="I86" i="6"/>
  <c r="T86" i="6"/>
  <c r="I71" i="6"/>
  <c r="T71" i="6"/>
  <c r="I61" i="6"/>
  <c r="T61" i="6"/>
  <c r="I42" i="6"/>
  <c r="T42" i="6"/>
  <c r="I13" i="6"/>
  <c r="T13" i="6"/>
  <c r="I72" i="6"/>
  <c r="T72" i="6"/>
  <c r="I65" i="6"/>
  <c r="T65" i="6"/>
  <c r="I68" i="6"/>
  <c r="T68" i="6"/>
  <c r="I70" i="6"/>
  <c r="T70" i="6"/>
  <c r="I32" i="6"/>
  <c r="T32" i="6"/>
  <c r="I12" i="6"/>
  <c r="T12" i="6"/>
  <c r="I41" i="6"/>
  <c r="T41" i="6"/>
  <c r="I37" i="6"/>
  <c r="T37" i="6"/>
  <c r="I46" i="6"/>
  <c r="T46" i="6"/>
  <c r="I22" i="6"/>
  <c r="T22" i="6"/>
  <c r="I43" i="6"/>
  <c r="T43" i="6"/>
  <c r="I21" i="6"/>
  <c r="T21" i="6"/>
  <c r="I23" i="6"/>
  <c r="T23" i="6"/>
  <c r="I75" i="6"/>
  <c r="T75" i="6"/>
  <c r="I63" i="6"/>
  <c r="T63" i="6"/>
  <c r="I8" i="6"/>
  <c r="T8" i="6"/>
  <c r="I44" i="6"/>
  <c r="T44" i="6"/>
  <c r="I39" i="6"/>
  <c r="T39" i="6"/>
  <c r="I77" i="6"/>
  <c r="J77" i="6" s="1"/>
  <c r="T77" i="6"/>
  <c r="I34" i="6"/>
  <c r="T34" i="6"/>
  <c r="I38" i="6"/>
  <c r="T38" i="6"/>
  <c r="I33" i="6"/>
  <c r="T33" i="6"/>
  <c r="I85" i="6"/>
  <c r="T85" i="6"/>
  <c r="I66" i="6"/>
  <c r="T66" i="6"/>
  <c r="I60" i="6"/>
  <c r="T60" i="6"/>
  <c r="I54" i="6"/>
  <c r="T54" i="6"/>
  <c r="I30" i="6"/>
  <c r="T30" i="6"/>
  <c r="I67" i="6"/>
  <c r="T67" i="6"/>
  <c r="I18" i="6"/>
  <c r="T18" i="6"/>
  <c r="I64" i="6"/>
  <c r="T64" i="6"/>
  <c r="I58" i="6"/>
  <c r="T58" i="6"/>
  <c r="I24" i="6"/>
  <c r="T24" i="6"/>
  <c r="I49" i="6"/>
  <c r="T49" i="6"/>
  <c r="I45" i="6"/>
  <c r="T45" i="6"/>
  <c r="I78" i="6"/>
  <c r="T78" i="6"/>
  <c r="I69" i="6"/>
  <c r="T69" i="6"/>
  <c r="I9" i="6"/>
  <c r="T9" i="6"/>
  <c r="I17" i="6"/>
  <c r="T17" i="6"/>
  <c r="I31" i="6"/>
  <c r="J31" i="6" s="1"/>
  <c r="T31" i="6"/>
  <c r="I82" i="6"/>
  <c r="T82" i="6"/>
  <c r="I50" i="6"/>
  <c r="T50" i="6"/>
  <c r="I25" i="6"/>
  <c r="T25" i="6"/>
  <c r="I81" i="6"/>
  <c r="T81" i="6"/>
  <c r="I11" i="6"/>
  <c r="T11" i="6"/>
  <c r="I35" i="6"/>
  <c r="T35" i="6"/>
  <c r="I62" i="6"/>
  <c r="T62" i="6"/>
  <c r="I53" i="6"/>
  <c r="T53" i="6"/>
  <c r="I40" i="6"/>
  <c r="T40" i="6"/>
  <c r="J52" i="6"/>
  <c r="J55" i="6"/>
  <c r="J80" i="6" l="1"/>
  <c r="J53" i="6"/>
  <c r="J8" i="6"/>
  <c r="J74" i="6"/>
  <c r="J18" i="6"/>
  <c r="J67" i="6"/>
  <c r="J44" i="6"/>
  <c r="J86" i="6"/>
  <c r="J51" i="6"/>
  <c r="J39" i="6"/>
  <c r="J69" i="6"/>
  <c r="J58" i="6"/>
  <c r="J27" i="6"/>
  <c r="J54" i="6"/>
  <c r="J26" i="6"/>
  <c r="J71" i="6"/>
  <c r="J12" i="6"/>
  <c r="J32" i="6"/>
  <c r="J43" i="6"/>
  <c r="J46" i="6"/>
  <c r="J40" i="6"/>
  <c r="J61" i="6"/>
  <c r="J20" i="6"/>
  <c r="J62" i="6"/>
  <c r="J84" i="6"/>
  <c r="J83" i="6"/>
  <c r="J75" i="6"/>
  <c r="J9" i="6"/>
  <c r="J42" i="6"/>
  <c r="J37" i="6"/>
  <c r="J41" i="6"/>
  <c r="J64" i="6"/>
  <c r="J78" i="6"/>
  <c r="J14" i="6"/>
  <c r="J11" i="6"/>
  <c r="J22" i="6"/>
  <c r="J60" i="6"/>
  <c r="J63" i="6"/>
  <c r="J59" i="6"/>
  <c r="J30" i="6"/>
  <c r="J23" i="6"/>
  <c r="J36" i="6"/>
  <c r="J28" i="6"/>
  <c r="J21" i="6"/>
  <c r="J81" i="6"/>
  <c r="J85" i="6"/>
  <c r="J49" i="6"/>
  <c r="J72" i="6"/>
  <c r="J24" i="6"/>
  <c r="J17" i="6"/>
  <c r="J19" i="6"/>
  <c r="J79" i="6"/>
  <c r="J13" i="6"/>
  <c r="J47" i="6"/>
  <c r="J16" i="6"/>
  <c r="J29" i="6"/>
  <c r="J56" i="6"/>
  <c r="J35" i="6"/>
  <c r="J57" i="6"/>
  <c r="J34" i="6"/>
  <c r="J65" i="6"/>
  <c r="J73" i="6"/>
  <c r="J50" i="6"/>
  <c r="J66" i="6"/>
  <c r="J25" i="6"/>
  <c r="J38" i="6"/>
  <c r="J70" i="6"/>
  <c r="J45" i="6"/>
  <c r="J33" i="6"/>
  <c r="J68" i="6"/>
  <c r="J15" i="6"/>
  <c r="J76" i="6"/>
  <c r="J10" i="6"/>
  <c r="J48" i="6"/>
  <c r="J82" i="6"/>
  <c r="K12" i="6" l="1"/>
  <c r="K41" i="6"/>
  <c r="K26" i="6"/>
  <c r="L50" i="6"/>
  <c r="L41" i="6"/>
  <c r="L12" i="6"/>
  <c r="L34" i="6"/>
  <c r="L25" i="6"/>
  <c r="K79" i="6"/>
  <c r="L49" i="6"/>
  <c r="K34" i="6"/>
  <c r="K67" i="6"/>
  <c r="K18" i="6"/>
  <c r="L16" i="6"/>
  <c r="K49" i="6"/>
  <c r="K75" i="6"/>
  <c r="K55" i="6"/>
  <c r="L60" i="6"/>
  <c r="K57" i="6"/>
  <c r="K73" i="6"/>
  <c r="K11" i="6"/>
  <c r="K70" i="6"/>
  <c r="L76" i="6"/>
  <c r="L19" i="6"/>
  <c r="L42" i="6"/>
  <c r="L82" i="6"/>
  <c r="K72" i="6"/>
  <c r="K69" i="6"/>
  <c r="L51" i="6"/>
  <c r="L73" i="6"/>
  <c r="K44" i="6"/>
  <c r="L77" i="6"/>
  <c r="L74" i="6"/>
  <c r="K60" i="6"/>
  <c r="L62" i="6"/>
  <c r="L17" i="6"/>
  <c r="K68" i="6"/>
  <c r="K74" i="6"/>
  <c r="L61" i="6"/>
  <c r="K85" i="6"/>
  <c r="L18" i="6"/>
  <c r="K27" i="6"/>
  <c r="L43" i="6"/>
  <c r="K21" i="6"/>
  <c r="K82" i="6"/>
  <c r="K61" i="6"/>
  <c r="L32" i="6"/>
  <c r="K42" i="6"/>
  <c r="K23" i="6"/>
  <c r="L37" i="6"/>
  <c r="K77" i="6"/>
  <c r="L85" i="6"/>
  <c r="L30" i="6"/>
  <c r="L31" i="6"/>
  <c r="L54" i="6"/>
  <c r="L36" i="6"/>
  <c r="K65" i="6"/>
  <c r="L68" i="6"/>
  <c r="K29" i="6"/>
  <c r="L15" i="6"/>
  <c r="L70" i="6"/>
  <c r="L84" i="6"/>
  <c r="K13" i="6"/>
  <c r="K14" i="6"/>
  <c r="L81" i="6"/>
  <c r="K20" i="6"/>
  <c r="K86" i="6"/>
  <c r="L21" i="6"/>
  <c r="K54" i="6"/>
  <c r="K10" i="6"/>
  <c r="K66" i="6"/>
  <c r="K15" i="6"/>
  <c r="K28" i="6"/>
  <c r="L26" i="6"/>
  <c r="K32" i="6"/>
  <c r="K45" i="6"/>
  <c r="L28" i="6"/>
  <c r="L52" i="6"/>
  <c r="L79" i="6"/>
  <c r="L13" i="6"/>
  <c r="K30" i="6"/>
  <c r="L83" i="6"/>
  <c r="K8" i="6"/>
  <c r="L53" i="6"/>
  <c r="K36" i="6"/>
  <c r="K16" i="6"/>
  <c r="K83" i="6"/>
  <c r="K43" i="6"/>
  <c r="L46" i="6"/>
  <c r="K19" i="6"/>
  <c r="K24" i="6"/>
  <c r="L10" i="6"/>
  <c r="L27" i="6"/>
  <c r="L14" i="6"/>
  <c r="K71" i="6"/>
  <c r="L59" i="6"/>
  <c r="L9" i="6"/>
  <c r="L80" i="6"/>
  <c r="K56" i="6"/>
  <c r="K62" i="6"/>
  <c r="K80" i="6"/>
  <c r="L86" i="6"/>
  <c r="L11" i="6"/>
  <c r="K84" i="6"/>
  <c r="L67" i="6"/>
  <c r="K63" i="6"/>
  <c r="K59" i="6"/>
  <c r="L72" i="6"/>
  <c r="L29" i="6"/>
  <c r="K76" i="6"/>
  <c r="K81" i="6"/>
  <c r="L20" i="6"/>
  <c r="L69" i="6"/>
  <c r="L38" i="6"/>
  <c r="L40" i="6"/>
  <c r="L57" i="6"/>
  <c r="L63" i="6"/>
  <c r="K40" i="6"/>
  <c r="L44" i="6"/>
  <c r="L39" i="6"/>
  <c r="L58" i="6"/>
  <c r="K51" i="6"/>
  <c r="L56" i="6"/>
  <c r="L24" i="6"/>
  <c r="L8" i="6"/>
  <c r="L65" i="6"/>
  <c r="L66" i="6"/>
  <c r="K47" i="6"/>
  <c r="K9" i="6"/>
  <c r="K50" i="6"/>
  <c r="K35" i="6"/>
  <c r="L23" i="6"/>
  <c r="K17" i="6"/>
  <c r="L75" i="6"/>
  <c r="K22" i="6"/>
  <c r="K25" i="6"/>
  <c r="K31" i="6"/>
  <c r="L45" i="6"/>
  <c r="K38" i="6"/>
  <c r="L64" i="6"/>
  <c r="K58" i="6"/>
  <c r="L47" i="6"/>
  <c r="L22" i="6"/>
  <c r="L35" i="6"/>
  <c r="L55" i="6"/>
  <c r="K78" i="6"/>
  <c r="L71" i="6"/>
  <c r="L78" i="6"/>
  <c r="K39" i="6"/>
  <c r="K37" i="6"/>
  <c r="L48" i="6"/>
  <c r="K53" i="6"/>
  <c r="K52" i="6"/>
  <c r="K46" i="6"/>
  <c r="K64" i="6"/>
  <c r="L33" i="6"/>
  <c r="K33" i="6"/>
  <c r="K48" i="6"/>
</calcChain>
</file>

<file path=xl/sharedStrings.xml><?xml version="1.0" encoding="utf-8"?>
<sst xmlns="http://schemas.openxmlformats.org/spreadsheetml/2006/main" count="2012" uniqueCount="286">
  <si>
    <t>Has no close friends or family that they talk to regularly, 2020</t>
  </si>
  <si>
    <t>Talk to friends a few times a month or less often, 2020</t>
  </si>
  <si>
    <t>Feeling of Trust: most people could be trusted 'never' or 'not often', 2020</t>
  </si>
  <si>
    <t>Perceptions of neighborhood – people are willing to help each other: 2015</t>
  </si>
  <si>
    <t>Perceptions of neighborhood – this is a close-knit neighborhood: 2015</t>
  </si>
  <si>
    <t>I feel valued by society: 'never' or 'not often', 2020</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</si>
  <si>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</si>
  <si>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</si>
  <si>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</si>
  <si>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Victorian Population Health Survey 2020</t>
  </si>
  <si>
    <t>2015 VicHealth Indicators Survey</t>
  </si>
  <si>
    <t>Victorian Population Health Survey 2023</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</si>
  <si>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</si>
  <si>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</si>
  <si>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</si>
  <si>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</si>
  <si>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</si>
  <si>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</si>
  <si>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</si>
  <si>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</si>
  <si>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</si>
  <si>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</si>
  <si>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</si>
  <si>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</si>
  <si>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</si>
  <si>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</si>
  <si>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</si>
  <si>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</si>
  <si>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</si>
  <si>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</si>
  <si>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</si>
  <si>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</si>
  <si>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</si>
  <si>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</si>
  <si>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</si>
  <si>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</si>
  <si>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</si>
  <si>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</si>
  <si>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</si>
  <si>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</si>
  <si>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</si>
  <si>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</si>
  <si>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</si>
  <si>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</si>
  <si>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</si>
  <si>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</si>
  <si>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</si>
  <si>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</si>
  <si>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</si>
  <si>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</si>
  <si>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</si>
  <si>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</si>
  <si>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</si>
  <si>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</si>
  <si>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</si>
  <si>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</si>
  <si>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</si>
  <si>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</si>
  <si>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</si>
  <si>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</si>
  <si>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</si>
  <si>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</si>
  <si>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</si>
  <si>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</si>
  <si>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</si>
  <si>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</si>
  <si>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</si>
  <si>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</si>
  <si>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</si>
  <si>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</si>
  <si>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</si>
  <si>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</si>
  <si>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</si>
  <si>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</si>
  <si>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</si>
  <si>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</si>
  <si>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</si>
  <si>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</si>
  <si>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</si>
  <si>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</si>
  <si>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</si>
  <si>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</si>
  <si>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</si>
  <si>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</si>
  <si>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</si>
  <si>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</si>
  <si>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</si>
  <si>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</si>
  <si>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</si>
  <si>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</si>
  <si>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Victoria</t>
  </si>
  <si>
    <t>Metro Average</t>
  </si>
  <si>
    <t>Most disadvantaged 5 LGAs</t>
  </si>
  <si>
    <t>Most Advantaged 5 LGAs</t>
  </si>
  <si>
    <t>Yarriambiack</t>
  </si>
  <si>
    <t>Mildura</t>
  </si>
  <si>
    <t>Colac-Otway</t>
  </si>
  <si>
    <t>Queenscliffe (B)</t>
  </si>
  <si>
    <t>Nillumbik</t>
  </si>
  <si>
    <t>Estimated Rates of 'Yes' Vote in 2017 Australian Marriage Law Postal Vote: Victorian Municipalities</t>
  </si>
  <si>
    <t>Colac Otway</t>
  </si>
  <si>
    <t>Merri-bek</t>
  </si>
  <si>
    <t>Know Your Council - Local Government Performance Reporting: 2024/25</t>
  </si>
  <si>
    <t>Community satisfaction rating out of 100 with how council has performed on community consultation and engagement</t>
  </si>
  <si>
    <t xml:space="preserve">Community satisfaction rating out of 100 with the performance of council in making decisions in the best interests of the community </t>
  </si>
  <si>
    <t>Percentage of people who volunteered in the pastt 12 months</t>
  </si>
  <si>
    <t>Census 2021</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</si>
  <si>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</si>
  <si>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</si>
  <si>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</si>
  <si>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</si>
  <si>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</si>
  <si>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</si>
  <si>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</si>
  <si>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</si>
  <si>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</si>
  <si>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</si>
  <si>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</si>
  <si>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</si>
  <si>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</si>
  <si>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</si>
  <si>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</si>
  <si>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</si>
  <si>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</si>
  <si>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</si>
  <si>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</si>
  <si>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</si>
  <si>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</si>
  <si>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</si>
  <si>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</si>
  <si>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</si>
  <si>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</si>
  <si>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</si>
  <si>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</si>
  <si>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</si>
  <si>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</si>
  <si>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</si>
  <si>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</si>
  <si>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</si>
  <si>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</si>
  <si>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</si>
  <si>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</si>
  <si>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</si>
  <si>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</si>
  <si>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</si>
  <si>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</si>
  <si>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</si>
  <si>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</si>
  <si>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</si>
  <si>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</si>
  <si>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</si>
  <si>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</si>
  <si>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</si>
  <si>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</si>
  <si>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</si>
  <si>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</si>
  <si>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</si>
  <si>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</si>
  <si>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</si>
  <si>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</si>
  <si>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</si>
  <si>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</si>
  <si>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</si>
  <si>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</si>
  <si>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</si>
  <si>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</si>
  <si>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</si>
  <si>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</si>
  <si>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</si>
  <si>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</si>
  <si>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</si>
  <si>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</si>
  <si>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</si>
  <si>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</si>
  <si>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</si>
  <si>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</si>
  <si>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</si>
  <si>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</si>
  <si>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</si>
  <si>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</si>
  <si>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</si>
  <si>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</si>
  <si>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</si>
  <si>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</si>
  <si>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</si>
  <si>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Total Victoria</t>
  </si>
  <si>
    <t>Victoria Police 2024/25</t>
  </si>
  <si>
    <t>Number of alleged violentt offences per 100,000 population</t>
  </si>
  <si>
    <t>shared values</t>
  </si>
  <si>
    <t>sense of belonging</t>
  </si>
  <si>
    <t>community safety</t>
  </si>
  <si>
    <t>fairness and justice</t>
  </si>
  <si>
    <t>personal wellbeing</t>
  </si>
  <si>
    <t>trust in institutions, justice, fairness</t>
  </si>
  <si>
    <t>trust in people</t>
  </si>
  <si>
    <t>trust in people/</t>
  </si>
  <si>
    <t>social relationships</t>
  </si>
  <si>
    <t>Low level of life satisfaction 2023</t>
  </si>
  <si>
    <t>Adults experiencing loneliness ( scored 6–9 on the 3-item UCLA Loneliness Scale) 2023</t>
  </si>
  <si>
    <t>High' or 'very high' levels of psychological distress 2023</t>
  </si>
  <si>
    <t>https://www.vec.vic.gov.au/greater-dandenong-results</t>
  </si>
  <si>
    <t>Electoral turnout by municipality</t>
  </si>
  <si>
    <t>https://www.vec.vic.gov.au/results/council-election-results/2024-council-election-results</t>
  </si>
  <si>
    <t>participation in civic life</t>
  </si>
  <si>
    <t>trust in institutions</t>
  </si>
  <si>
    <t>Community safety</t>
  </si>
  <si>
    <t>Participation in civic life</t>
  </si>
  <si>
    <t>Electoral Commission</t>
  </si>
  <si>
    <t>respect for others</t>
  </si>
  <si>
    <t>Respect for others</t>
  </si>
  <si>
    <t>affilation witth community</t>
  </si>
  <si>
    <t>affiliation with community</t>
  </si>
  <si>
    <t>Victorian Crime Statistics Agency</t>
  </si>
  <si>
    <t>% Adults who feel safe walking alone during night: 2015</t>
  </si>
  <si>
    <t>Percentage of people who volunteered in the past 12 months</t>
  </si>
  <si>
    <t>OMIT</t>
  </si>
  <si>
    <t>Violent offences per 100,000 population., 2024/25</t>
  </si>
  <si>
    <t>Property offences per 100,000 pop., 2024/25</t>
  </si>
  <si>
    <t>SOCIAL RELATIONSHIPS - Overall Measure</t>
  </si>
  <si>
    <t>TRUST IN PEOPLE - overall measure</t>
  </si>
  <si>
    <t>AFFLICATION WITH THE COMMUNITY - overall measure</t>
  </si>
  <si>
    <t>SENSE OF BELONGING -overall measure</t>
  </si>
  <si>
    <t>PARTICIPATION IN COMMUNITY LIFE - ovreall measure</t>
  </si>
  <si>
    <t>TRUST IN INSTITUTIONS - overrall measure</t>
  </si>
  <si>
    <t>COMMUNITY SAFETY - overall measure</t>
  </si>
  <si>
    <t>PERSONAL WELLBEING - overall measure</t>
  </si>
  <si>
    <t>Average</t>
  </si>
  <si>
    <t>Standard deviation</t>
  </si>
  <si>
    <t>Social relationships</t>
  </si>
  <si>
    <t>Trust in people</t>
  </si>
  <si>
    <t>Sense of belonging</t>
  </si>
  <si>
    <t>Trust in institutions</t>
  </si>
  <si>
    <t>Personal wellbeing</t>
  </si>
  <si>
    <t>Experienced discrimination in past 12 months, 2023</t>
  </si>
  <si>
    <t>Multiculturalism makes life in your area better: 'No' or 'Not often', 2023</t>
  </si>
  <si>
    <t xml:space="preserve">Percent residents satisfied with the performance of council in making decisions in the best interests of the community </t>
  </si>
  <si>
    <t>Percent residents satisfied with how council has performed on community consultation</t>
  </si>
  <si>
    <t>Adults experiencing loneliness, 2023</t>
  </si>
  <si>
    <t>High' or 'very high' levels of psychological distress, 2023</t>
  </si>
  <si>
    <t>OVERALL MEASURE OF COHESION</t>
  </si>
  <si>
    <t>People are willing to help each other in my neighbourhood, 2015</t>
  </si>
  <si>
    <t>Civic trust - do you feel valued by society?: 'No' or 'not often', 2023</t>
  </si>
  <si>
    <t>Percent residents satisfied with council decisions for the community , 2024/25</t>
  </si>
  <si>
    <t>Percent residents satisfied with how council has performed on community consultation, 2024/25</t>
  </si>
  <si>
    <t>Violent offences per 100,000 pop., 2024/25</t>
  </si>
  <si>
    <t>Low level of life satisfaction, 2023</t>
  </si>
  <si>
    <t>% Adults who feel safe walking alone during night, 2015</t>
  </si>
  <si>
    <t>Weightings for overall measure of cohesion</t>
  </si>
  <si>
    <t>Weightings for measures of each aspect of cohesion</t>
  </si>
  <si>
    <t>H</t>
  </si>
  <si>
    <t>Perceptions of neighbourhood – people are willing to help each other: 2015</t>
  </si>
  <si>
    <t>Perceptions of neighbourhood – this is a close-knit neighbourhood: 2015</t>
  </si>
  <si>
    <t>This is a close-knit neighbourhood, 2015</t>
  </si>
  <si>
    <t>PARTICIPATION IN COMMUNITY LIFE - overall measure</t>
  </si>
  <si>
    <t>TRUST IN INSTITUTIONS - overall measure</t>
  </si>
  <si>
    <t>MEASURES OF SOCIAL COHESION</t>
  </si>
  <si>
    <t>Percentage of people who volunteered in the past 12 months, 2021</t>
  </si>
  <si>
    <t>WEIGHTINGS FOR OVERALL MEASURES OF COHESION</t>
  </si>
  <si>
    <t>(These can be adjusted in the right-hand column of this table)</t>
  </si>
  <si>
    <t>Percent residents satisfied with council decisions , 2024/25</t>
  </si>
  <si>
    <t>AFFILIATION WITH THE COMMUNITY - overall measure</t>
  </si>
  <si>
    <t>Percent of residents satisfied with council decisions for the community , 2024/25</t>
  </si>
  <si>
    <t>Percent residents satisfied with how council consultations, 2024/25</t>
  </si>
  <si>
    <t>Municipality</t>
  </si>
  <si>
    <t>Value</t>
  </si>
  <si>
    <t>From a variety of measures including the Census, rates of recorded offences, the Population Health Survey, local government performance measures and others</t>
  </si>
  <si>
    <t>Percentage of people who volunteered in the past 12 months.  Census 2021</t>
  </si>
  <si>
    <t>Percent residents satisfied with how council has performed on community consultation, 2024/25.  Know Your Council - Local Government Performance Reporting: 2024/25</t>
  </si>
  <si>
    <t>Variables referred to here, and their sources, are listed below:</t>
  </si>
  <si>
    <r>
      <rPr>
        <b/>
        <sz val="11"/>
        <color theme="3" tint="9.9978637043366805E-2"/>
        <rFont val="Aptos Narrow"/>
        <family val="2"/>
        <scheme val="minor"/>
      </rPr>
      <t>Overall Measures</t>
    </r>
    <r>
      <rPr>
        <sz val="10"/>
        <color theme="1"/>
        <rFont val="Aptos Narrow"/>
        <family val="2"/>
        <scheme val="minor"/>
      </rPr>
      <t>' shown here are the average of the percent differences from the mean, for each constituent measure
The Overall measure of cohesion is the unweighted average of the overall measures of each aspect of social cohesion</t>
    </r>
  </si>
  <si>
    <t>Has no close friends or family that they talk to regularly.  Victorian Population Health Survey 2020</t>
  </si>
  <si>
    <t>Talk to friends a few times a month or less often.  Victorian Population Health Survey 2020</t>
  </si>
  <si>
    <t>Feeling of Trust: most people could be trusted 'never' or 'not often'.  Victorian Population Health Survey 2020</t>
  </si>
  <si>
    <t>People are willing to help each other in my neighbourhood.  2015 VicHealth Indicators Survey</t>
  </si>
  <si>
    <t>This is a close-knit neighbourhood.  2015 VicHealth Indicators Survey</t>
  </si>
  <si>
    <t>I feel valued by society: 'never' or 'not often'.  Victorian Population Health Survey 2020</t>
  </si>
  <si>
    <t>Multiculturalism makes life in your area better: 'No' or 'Not often'.  Victorian Population Health Survey 2023</t>
  </si>
  <si>
    <t>Experienced discrimination in past 12 months.  Victorian Population Health Survey 2023</t>
  </si>
  <si>
    <t>Civic trust - do you feel valued by society?: 'No' or 'not often'.  Victorian Population Health Survey 2023</t>
  </si>
  <si>
    <t>Percent residents satisfied with council decisions for the community .  Know Your Council - Local Government Performance Reporting: 2024/25</t>
  </si>
  <si>
    <t>Violent offences per 100,000 pop.  Victoria Police 2024/25</t>
  </si>
  <si>
    <t>Property offences per 100,000 pop.  Victorian Crime Statistics Agency, 2024/25</t>
  </si>
  <si>
    <t>% Adults who feel safe walking alone during night.  2015 VicHealth Indicators Survey</t>
  </si>
  <si>
    <t>Low level of life satisfaction.  Victorian Population Health Survey 2023</t>
  </si>
  <si>
    <t>Adults experiencing loneliness.  Victorian Population Health Survey 2023</t>
  </si>
  <si>
    <t>High' or 'very high' levels of psychological distress.  Victorian Population Health Survey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</si>
</sst>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Aptos Narrow"/>
      <family val="2"/>
      <scheme val="minor"/>
    </font>
    <font>
      <b/>
      <sz val="11"/>
      <color theme="1"/>
      <name val="Aptos Narrow"/>
      <family val="2"/>
      <scheme val="minor"/>
    </font>
    <font>
      <sz val="7"/>
      <color theme="1"/>
      <name val="Aptos Narrow"/>
      <family val="2"/>
      <scheme val="minor"/>
    </font>
    <font>
      <sz val="9"/>
      <color theme="1"/>
      <name val="Aptos Narrow"/>
      <family val="2"/>
      <scheme val="minor"/>
    </font>
    <font>
      <sz val="8"/>
      <color rgb="FF040C28"/>
      <name val="Arial"/>
      <family val="2"/>
    </font>
    <font>
      <b/>
      <sz val="9"/>
      <color theme="1"/>
      <name val="Aptos Narrow"/>
      <family val="2"/>
      <scheme val="minor"/>
    </font>
    <font>
      <sz val="8"/>
      <color theme="1"/>
      <name val="Aptos Narrow"/>
      <family val="2"/>
      <scheme val="minor"/>
    </font>
    <font>
      <u/>
      <sz val="11"/>
      <color theme="10"/>
      <name val="Aptos Narrow"/>
      <family val="2"/>
      <scheme val="minor"/>
    </font>
    <font>
      <sz val="11"/>
      <color theme="0"/>
      <name val="Aptos Narrow"/>
      <family val="2"/>
      <scheme val="minor"/>
    </font>
    <font>
      <b/>
      <sz val="8"/>
      <color theme="1"/>
      <name val="Aptos Narrow"/>
      <family val="2"/>
      <scheme val="minor"/>
    </font>
    <font>
      <sz val="7"/>
      <color theme="0"/>
      <name val="Aptos Narrow"/>
      <family val="2"/>
      <scheme val="minor"/>
    </font>
    <font>
      <sz val="9"/>
      <color theme="0"/>
      <name val="Aptos Narrow"/>
      <family val="2"/>
      <scheme val="minor"/>
    </font>
    <font>
      <sz val="8"/>
      <color theme="0"/>
      <name val="Aptos Narrow"/>
      <family val="2"/>
      <scheme val="minor"/>
    </font>
    <font>
      <sz val="24"/>
      <color rgb="FF006600"/>
      <name val="Garamond"/>
      <family val="1"/>
    </font>
    <font>
      <sz val="10"/>
      <color theme="1"/>
      <name val="Aptos Narrow"/>
      <family val="2"/>
      <scheme val="minor"/>
    </font>
    <font>
      <sz val="10"/>
      <color theme="3" tint="9.9978637043366805E-2"/>
      <name val="Aptos Narrow"/>
      <family val="2"/>
      <scheme val="minor"/>
    </font>
    <font>
      <b/>
      <sz val="11"/>
      <color theme="3" tint="9.9978637043366805E-2"/>
      <name val="Aptos Narrow"/>
      <family val="2"/>
      <scheme val="minor"/>
    </font>
    <font>
      <b/>
      <sz val="11"/>
      <color theme="0"/>
      <name val="Aptos Narrow"/>
      <family val="2"/>
      <scheme val="minor"/>
    </font>
    <font>
      <sz val="24"/>
      <color theme="0"/>
      <name val="Garamond"/>
      <family val="1"/>
    </font>
    <font>
      <sz val="10"/>
      <color theme="0"/>
      <name val="Aptos Narrow"/>
      <family val="2"/>
      <scheme val="minor"/>
    </font>
    <font>
      <b/>
      <sz val="12"/>
      <color theme="0"/>
      <name val="Garamond"/>
      <family val="1"/>
    </font>
    <font>
      <sz val="12"/>
      <color theme="0"/>
      <name val="Garamond"/>
      <family val="1"/>
    </font>
    <font>
      <sz val="16"/>
      <color theme="0"/>
      <name val="Wingdings"/>
      <charset val="2"/>
    </font>
    <font>
      <b/>
      <sz val="10"/>
      <color theme="0"/>
      <name val="Aptos Narrow"/>
      <family val="2"/>
      <scheme val="minor"/>
    </font>
    <font>
      <b/>
      <sz val="9"/>
      <color theme="0"/>
      <name val="Aptos Narrow"/>
      <family val="2"/>
      <scheme val="minor"/>
    </font>
    <font>
      <b/>
      <sz val="11"/>
      <color rgb="FF006600"/>
      <name val="Aptos Narrow"/>
      <family val="2"/>
      <scheme val="minor"/>
    </font>
    <font>
      <b/>
      <sz val="14"/>
      <color theme="4" tint="-0.249977111117893"/>
      <name val="Aptos Narrow"/>
      <family val="2"/>
      <scheme val="minor"/>
    </font>
  </fonts>
  <fills count="10">
    <fill>
      <patternFill patternType="none"/>
    </fill>
    <fill>
      <patternFill patternType="gray125"/>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0E1"/>
        <bgColor indexed="64"/>
      </patternFill>
    </fill>
    <fill>
      <patternFill patternType="solid">
        <fgColor rgb="FFFBEF93"/>
        <bgColor indexed="64"/>
      </patternFill>
    </fill>
    <fill>
      <patternFill patternType="solid">
        <fgColor theme="9" tint="0.79998168889431442"/>
        <bgColor indexed="64"/>
      </patternFill>
    </fill>
  </fills>
  <borders count="6">
    <border>
      <left/>
      <right/>
      <top/>
      <bottom/>
      <diagonal/>
    </border>
    <border>
      <left/>
      <right/>
      <top style="hair">
        <color auto="1"/>
      </top>
      <bottom style="hair">
        <color auto="1"/>
      </bottom>
      <diagonal/>
    </border>
    <border>
      <left/>
      <right/>
      <top style="hair">
        <color auto="1"/>
      </top>
      <bottom/>
      <diagonal/>
    </border>
    <border>
      <left style="thin">
        <color theme="3" tint="9.9948118533890809E-2"/>
      </left>
      <right style="thin">
        <color theme="3" tint="9.9948118533890809E-2"/>
      </right>
      <top style="thin">
        <color theme="3" tint="9.9948118533890809E-2"/>
      </top>
      <bottom/>
      <diagonal/>
    </border>
    <border>
      <left style="thin">
        <color theme="3" tint="9.9948118533890809E-2"/>
      </left>
      <right style="thin">
        <color theme="3" tint="9.9948118533890809E-2"/>
      </right>
      <top/>
      <bottom/>
      <diagonal/>
    </border>
    <border>
      <left style="thin">
        <color theme="3" tint="9.9948118533890809E-2"/>
      </left>
      <right style="thin">
        <color theme="3" tint="9.9948118533890809E-2"/>
      </right>
      <top/>
      <bottom style="thin">
        <color theme="3" tint="9.9948118533890809E-2"/>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164" fontId="0" fillId="0" borderId="0" xfId="0" applyNumberFormat="1"/>
    <xf numFmtId="0" fontId="2" fillId="0" borderId="0" xfId="0" applyFont="1"/>
    <xf numFmtId="164" fontId="3" fillId="0" borderId="0" xfId="0" applyNumberFormat="1" applyFont="1"/>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4" fillId="0" borderId="0" xfId="0" applyFont="1"/>
    <xf numFmtId="164"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1" fillId="0" borderId="0" xfId="0" applyFont="1"/>
    <xf numFmtId="164" fontId="2" fillId="3" borderId="0" xfId="0" applyNumberFormat="1" applyFont="1" applyFill="1" applyAlignment="1">
      <alignment horizontal="center" vertical="center" wrapText="1"/>
    </xf>
    <xf numFmtId="3" fontId="3" fillId="4"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wrapText="1"/>
    </xf>
    <xf numFmtId="164" fontId="3" fillId="0" borderId="1" xfId="0" applyNumberFormat="1" applyFont="1" applyBorder="1"/>
    <xf numFmtId="164" fontId="5" fillId="2" borderId="0" xfId="0" applyNumberFormat="1" applyFont="1" applyFill="1" applyAlignment="1">
      <alignment horizontal="center" vertical="center"/>
    </xf>
    <xf numFmtId="0" fontId="6" fillId="0" borderId="0" xfId="0" applyFont="1"/>
    <xf numFmtId="164" fontId="5" fillId="0" borderId="0" xfId="0" applyNumberFormat="1" applyFont="1" applyAlignment="1">
      <alignment horizontal="center" vertical="center"/>
    </xf>
    <xf numFmtId="164" fontId="2" fillId="5" borderId="1" xfId="0" applyNumberFormat="1" applyFont="1" applyFill="1" applyBorder="1" applyAlignment="1">
      <alignment horizontal="center" vertical="center" wrapText="1"/>
    </xf>
    <xf numFmtId="0" fontId="7" fillId="0" borderId="0" xfId="1"/>
    <xf numFmtId="164" fontId="2" fillId="6" borderId="0" xfId="0" applyNumberFormat="1" applyFont="1" applyFill="1" applyAlignment="1">
      <alignment horizontal="center" vertical="center" wrapText="1"/>
    </xf>
    <xf numFmtId="164" fontId="5" fillId="2" borderId="0" xfId="0" applyNumberFormat="1" applyFont="1" applyFill="1" applyAlignment="1">
      <alignment horizontal="center" vertical="center" wrapText="1"/>
    </xf>
    <xf numFmtId="164" fontId="2" fillId="0" borderId="0" xfId="0" applyNumberFormat="1" applyFont="1" applyAlignment="1">
      <alignment horizontal="left" vertical="center" wrapText="1"/>
    </xf>
    <xf numFmtId="0" fontId="5" fillId="0" borderId="0" xfId="0" applyFont="1"/>
    <xf numFmtId="164" fontId="3" fillId="6" borderId="1" xfId="0" applyNumberFormat="1" applyFont="1" applyFill="1" applyBorder="1"/>
    <xf numFmtId="164" fontId="3" fillId="7" borderId="1" xfId="0" applyNumberFormat="1" applyFont="1" applyFill="1" applyBorder="1"/>
    <xf numFmtId="164" fontId="3" fillId="8" borderId="1" xfId="0" applyNumberFormat="1" applyFont="1" applyFill="1" applyBorder="1"/>
    <xf numFmtId="164" fontId="5" fillId="3" borderId="1" xfId="0" applyNumberFormat="1" applyFont="1" applyFill="1" applyBorder="1"/>
    <xf numFmtId="0" fontId="0" fillId="0" borderId="0" xfId="0" applyProtection="1">
      <protection hidden="1"/>
    </xf>
    <xf numFmtId="0" fontId="8" fillId="0" borderId="0" xfId="0" applyFont="1" applyProtection="1">
      <protection hidden="1"/>
    </xf>
    <xf numFmtId="165" fontId="6" fillId="0" borderId="0" xfId="0" applyNumberFormat="1" applyFont="1" applyProtection="1">
      <protection hidden="1"/>
    </xf>
    <xf numFmtId="165" fontId="9" fillId="0" borderId="0" xfId="0" applyNumberFormat="1" applyFont="1" applyAlignment="1" applyProtection="1">
      <alignment horizontal="center" vertical="center"/>
      <protection locked="0" hidden="1"/>
    </xf>
    <xf numFmtId="0" fontId="12" fillId="0" borderId="0" xfId="0" applyFont="1" applyProtection="1">
      <protection hidden="1"/>
    </xf>
    <xf numFmtId="0" fontId="10" fillId="0" borderId="0" xfId="0" applyFont="1" applyProtection="1">
      <protection hidden="1"/>
    </xf>
    <xf numFmtId="164" fontId="11" fillId="0" borderId="1" xfId="0" applyNumberFormat="1" applyFont="1" applyBorder="1" applyProtection="1">
      <protection hidden="1"/>
    </xf>
    <xf numFmtId="165" fontId="12" fillId="0" borderId="0" xfId="0" applyNumberFormat="1" applyFont="1" applyProtection="1">
      <protection hidden="1"/>
    </xf>
    <xf numFmtId="0" fontId="8" fillId="4" borderId="0" xfId="0" applyFont="1" applyFill="1" applyProtection="1">
      <protection hidden="1"/>
    </xf>
    <xf numFmtId="0" fontId="18" fillId="4" borderId="0" xfId="0" applyFont="1" applyFill="1" applyProtection="1">
      <protection hidden="1"/>
    </xf>
    <xf numFmtId="0" fontId="19" fillId="4" borderId="0" xfId="0" applyFont="1" applyFill="1" applyProtection="1">
      <protection hidden="1"/>
    </xf>
    <xf numFmtId="0" fontId="19" fillId="4" borderId="0" xfId="0" quotePrefix="1" applyFont="1" applyFill="1" applyProtection="1">
      <protection hidden="1"/>
    </xf>
    <xf numFmtId="0" fontId="20" fillId="4" borderId="0" xfId="0" applyFont="1" applyFill="1" applyProtection="1">
      <protection hidden="1"/>
    </xf>
    <xf numFmtId="0" fontId="21" fillId="4" borderId="0" xfId="0" applyFont="1" applyFill="1" applyProtection="1">
      <protection hidden="1"/>
    </xf>
    <xf numFmtId="0" fontId="24" fillId="4" borderId="0" xfId="0" applyFont="1" applyFill="1" applyProtection="1">
      <protection hidden="1"/>
    </xf>
    <xf numFmtId="164" fontId="10" fillId="4" borderId="0" xfId="0" applyNumberFormat="1" applyFont="1" applyFill="1" applyAlignment="1" applyProtection="1">
      <alignment horizontal="left" vertical="center" wrapText="1"/>
      <protection hidden="1"/>
    </xf>
    <xf numFmtId="0" fontId="10" fillId="4" borderId="0" xfId="0" applyFont="1" applyFill="1" applyAlignment="1" applyProtection="1">
      <alignment horizontal="center" vertical="center" wrapText="1"/>
      <protection locked="0" hidden="1"/>
    </xf>
    <xf numFmtId="0" fontId="17" fillId="4" borderId="0" xfId="0" applyFont="1" applyFill="1" applyProtection="1">
      <protection hidden="1"/>
    </xf>
    <xf numFmtId="164" fontId="11" fillId="4" borderId="0" xfId="0" applyNumberFormat="1" applyFont="1" applyFill="1" applyAlignment="1" applyProtection="1">
      <alignment horizontal="left" vertical="center" wrapText="1"/>
      <protection hidden="1"/>
    </xf>
    <xf numFmtId="164" fontId="11" fillId="0" borderId="2" xfId="0" applyNumberFormat="1" applyFont="1" applyBorder="1" applyProtection="1">
      <protection hidden="1"/>
    </xf>
    <xf numFmtId="164" fontId="11" fillId="0" borderId="0" xfId="0" applyNumberFormat="1" applyFont="1" applyProtection="1">
      <protection hidden="1"/>
    </xf>
    <xf numFmtId="164" fontId="0" fillId="0" borderId="0" xfId="0" applyNumberFormat="1" applyProtection="1">
      <protection hidden="1"/>
    </xf>
    <xf numFmtId="165" fontId="0" fillId="0" borderId="0" xfId="0" applyNumberFormat="1" applyProtection="1">
      <protection hidden="1"/>
    </xf>
    <xf numFmtId="164" fontId="0" fillId="9" borderId="0" xfId="0" applyNumberFormat="1" applyFill="1" applyProtection="1">
      <protection hidden="1"/>
    </xf>
    <xf numFmtId="165" fontId="0" fillId="9" borderId="0" xfId="0" applyNumberFormat="1" applyFill="1" applyProtection="1">
      <protection hidden="1"/>
    </xf>
    <xf numFmtId="0" fontId="25" fillId="0" borderId="0" xfId="0" applyFont="1" applyProtection="1">
      <protection hidden="1"/>
    </xf>
    <xf numFmtId="0" fontId="25" fillId="0" borderId="0" xfId="0" applyFont="1" applyAlignment="1" applyProtection="1">
      <alignment horizontal="center"/>
      <protection hidden="1"/>
    </xf>
    <xf numFmtId="0" fontId="26" fillId="0" borderId="3" xfId="0" applyFont="1" applyBorder="1"/>
    <xf numFmtId="0" fontId="0" fillId="0" borderId="4" xfId="0" applyBorder="1"/>
    <xf numFmtId="0" fontId="24" fillId="4" borderId="0" xfId="0" applyFont="1" applyFill="1" applyAlignment="1" applyProtection="1">
      <alignment horizontal="center" vertical="center" wrapText="1"/>
      <protection hidden="1"/>
    </xf>
    <xf numFmtId="0" fontId="23" fillId="4" borderId="0" xfId="0" applyFont="1" applyFill="1" applyAlignment="1" applyProtection="1">
      <alignment horizontal="center"/>
      <protection hidden="1"/>
    </xf>
    <xf numFmtId="0" fontId="22" fillId="4" borderId="0" xfId="0" applyFont="1" applyFill="1" applyAlignment="1" applyProtection="1">
      <alignment horizontal="center"/>
      <protection hidden="1"/>
    </xf>
    <xf numFmtId="0" fontId="13" fillId="0" borderId="0" xfId="0" applyFont="1" applyAlignment="1" applyProtection="1">
      <alignment horizontal="center"/>
      <protection hidden="1"/>
    </xf>
    <xf numFmtId="0" fontId="15" fillId="0" borderId="0" xfId="0" applyFont="1" applyAlignment="1" applyProtection="1">
      <alignment horizontal="center"/>
      <protection hidden="1"/>
    </xf>
    <xf numFmtId="0" fontId="14" fillId="0" borderId="0" xfId="0" quotePrefix="1" applyFont="1" applyAlignment="1" applyProtection="1">
      <alignment horizontal="center" vertical="center" wrapText="1"/>
      <protection hidden="1"/>
    </xf>
    <xf numFmtId="0" fontId="14" fillId="0" borderId="0" xfId="0" quotePrefix="1" applyFont="1" applyAlignment="1" applyProtection="1">
      <alignment horizontal="center" vertical="center"/>
      <protection hidden="1"/>
    </xf>
    <xf numFmtId="0" fontId="15" fillId="0" borderId="4"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cellXfs>
  <cellStyles count="2">
    <cellStyle name="Hyperlink" xfId="1" builtinId="8"/>
    <cellStyle name="Normal" xfId="0" builtinId="0"/>
  </cellStyles>
  <dxfs count="0"/>
  <tableStyles count="0" defaultTableStyle="TableStyleMedium2" defaultPivotStyle="PivotStyleLight16"/>
  <colors>
    <mruColors>
      <color rgb="FF006600"/>
      <color rgb="FF009900"/>
      <color rgb="FFFBEF93"/>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xml" Id="R9dddc2cafbe84b01"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04399768151"/>
          <c:y val="1.7763369112278368E-2"/>
          <c:w val="0.83459610189111599"/>
          <c:h val="0.97574612463629939"/>
        </c:manualLayout>
      </c:layout>
      <c:barChart>
        <c:barDir val="bar"/>
        <c:grouping val="clustered"/>
        <c:varyColors val="0"/>
        <c:ser>
          <c:idx val="0"/>
          <c:order val="0"/>
          <c:spPr>
            <a:solidFill>
              <a:schemeClr val="accent6">
                <a:lumMod val="40000"/>
                <a:lumOff val="60000"/>
              </a:schemeClr>
            </a:solidFill>
            <a:ln>
              <a:noFill/>
            </a:ln>
            <a:effectLst>
              <a:outerShdw blurRad="50800" dist="38100" dir="18900000" algn="bl" rotWithShape="0">
                <a:prstClr val="black">
                  <a:alpha val="40000"/>
                </a:prst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Front!$K$8:$K$86</c:f>
              <c:strCache>
                <c:ptCount val="79"/>
                <c:pt idx="0">
                  <c:v>Wodonga</c:v>
                </c:pt>
                <c:pt idx="1">
                  <c:v>Alpine</c:v>
                </c:pt>
                <c:pt idx="2">
                  <c:v>Queenscliffe</c:v>
                </c:pt>
                <c:pt idx="3">
                  <c:v>Buloke</c:v>
                </c:pt>
                <c:pt idx="4">
                  <c:v>Bayside</c:v>
                </c:pt>
                <c:pt idx="5">
                  <c:v>Surf Coast</c:v>
                </c:pt>
                <c:pt idx="6">
                  <c:v>Indigo</c:v>
                </c:pt>
                <c:pt idx="7">
                  <c:v>Mansfield</c:v>
                </c:pt>
                <c:pt idx="8">
                  <c:v>Mount Alexander</c:v>
                </c:pt>
                <c:pt idx="9">
                  <c:v>Boroondara</c:v>
                </c:pt>
                <c:pt idx="10">
                  <c:v>Nillumbik</c:v>
                </c:pt>
                <c:pt idx="11">
                  <c:v>Towong</c:v>
                </c:pt>
                <c:pt idx="12">
                  <c:v>Macedon Ranges</c:v>
                </c:pt>
                <c:pt idx="13">
                  <c:v>West Wimmera</c:v>
                </c:pt>
                <c:pt idx="14">
                  <c:v>Glen Eira</c:v>
                </c:pt>
                <c:pt idx="15">
                  <c:v>Moyne</c:v>
                </c:pt>
                <c:pt idx="16">
                  <c:v>Southern Grampians</c:v>
                </c:pt>
                <c:pt idx="17">
                  <c:v>Corangamite</c:v>
                </c:pt>
                <c:pt idx="18">
                  <c:v>South Gippsland</c:v>
                </c:pt>
                <c:pt idx="19">
                  <c:v>Strathbogie</c:v>
                </c:pt>
                <c:pt idx="20">
                  <c:v>Manningham</c:v>
                </c:pt>
                <c:pt idx="21">
                  <c:v>Colac- Otway</c:v>
                </c:pt>
                <c:pt idx="22">
                  <c:v>Port Phillip</c:v>
                </c:pt>
                <c:pt idx="23">
                  <c:v>Bass Coast</c:v>
                </c:pt>
                <c:pt idx="24">
                  <c:v>Horsham</c:v>
                </c:pt>
                <c:pt idx="25">
                  <c:v>Mornington Peninsula</c:v>
                </c:pt>
                <c:pt idx="26">
                  <c:v>Banyule</c:v>
                </c:pt>
                <c:pt idx="27">
                  <c:v>Wangaratta</c:v>
                </c:pt>
                <c:pt idx="28">
                  <c:v>Stonnington</c:v>
                </c:pt>
                <c:pt idx="29">
                  <c:v>Moonee Valley</c:v>
                </c:pt>
                <c:pt idx="30">
                  <c:v>Warrnambool</c:v>
                </c:pt>
                <c:pt idx="31">
                  <c:v>Kingston</c:v>
                </c:pt>
                <c:pt idx="32">
                  <c:v>Hobsons Bay</c:v>
                </c:pt>
                <c:pt idx="33">
                  <c:v>Benalla</c:v>
                </c:pt>
                <c:pt idx="34">
                  <c:v>Monash</c:v>
                </c:pt>
                <c:pt idx="35">
                  <c:v>Hindmarsh</c:v>
                </c:pt>
                <c:pt idx="36">
                  <c:v>Yarra</c:v>
                </c:pt>
                <c:pt idx="37">
                  <c:v>Gannawarra</c:v>
                </c:pt>
                <c:pt idx="38">
                  <c:v>Hepburn</c:v>
                </c:pt>
                <c:pt idx="39">
                  <c:v>Yarriambiack</c:v>
                </c:pt>
                <c:pt idx="40">
                  <c:v>Yarra Ranges</c:v>
                </c:pt>
                <c:pt idx="41">
                  <c:v>Whitehorse</c:v>
                </c:pt>
                <c:pt idx="42">
                  <c:v>Moorabool</c:v>
                </c:pt>
                <c:pt idx="43">
                  <c:v>Murrindindi</c:v>
                </c:pt>
                <c:pt idx="44">
                  <c:v>Maroondah</c:v>
                </c:pt>
                <c:pt idx="45">
                  <c:v>Greater Geelong</c:v>
                </c:pt>
                <c:pt idx="46">
                  <c:v>Glenelg</c:v>
                </c:pt>
                <c:pt idx="47">
                  <c:v>Ararat</c:v>
                </c:pt>
                <c:pt idx="48">
                  <c:v>East Gippsland</c:v>
                </c:pt>
                <c:pt idx="49">
                  <c:v>Cardinia</c:v>
                </c:pt>
                <c:pt idx="50">
                  <c:v>Central Goldfields</c:v>
                </c:pt>
                <c:pt idx="51">
                  <c:v>Swan Hill</c:v>
                </c:pt>
                <c:pt idx="52">
                  <c:v>Knox</c:v>
                </c:pt>
                <c:pt idx="53">
                  <c:v>Loddon</c:v>
                </c:pt>
                <c:pt idx="54">
                  <c:v>Northern Grampians</c:v>
                </c:pt>
                <c:pt idx="55">
                  <c:v>Maribyrnong</c:v>
                </c:pt>
                <c:pt idx="56">
                  <c:v>Wyndham</c:v>
                </c:pt>
                <c:pt idx="57">
                  <c:v>Merri-bek</c:v>
                </c:pt>
                <c:pt idx="58">
                  <c:v>Moira</c:v>
                </c:pt>
                <c:pt idx="59">
                  <c:v>Melton</c:v>
                </c:pt>
                <c:pt idx="60">
                  <c:v>Darebin</c:v>
                </c:pt>
                <c:pt idx="61">
                  <c:v>Golden Plains</c:v>
                </c:pt>
                <c:pt idx="62">
                  <c:v>Wellington</c:v>
                </c:pt>
                <c:pt idx="63">
                  <c:v>Greater Bendigo</c:v>
                </c:pt>
                <c:pt idx="64">
                  <c:v>Campaspe</c:v>
                </c:pt>
                <c:pt idx="65">
                  <c:v>Pyrenees</c:v>
                </c:pt>
                <c:pt idx="66">
                  <c:v>Mitchell</c:v>
                </c:pt>
                <c:pt idx="67">
                  <c:v>Baw Baw</c:v>
                </c:pt>
                <c:pt idx="68">
                  <c:v>Midura</c:v>
                </c:pt>
                <c:pt idx="69">
                  <c:v>Ballarat</c:v>
                </c:pt>
                <c:pt idx="70">
                  <c:v>Greater Shepparton</c:v>
                </c:pt>
                <c:pt idx="71">
                  <c:v>Casey</c:v>
                </c:pt>
                <c:pt idx="72">
                  <c:v>Melbourne</c:v>
                </c:pt>
                <c:pt idx="73">
                  <c:v>Whittlesea</c:v>
                </c:pt>
                <c:pt idx="74">
                  <c:v>Hume</c:v>
                </c:pt>
                <c:pt idx="75">
                  <c:v>Latrobe</c:v>
                </c:pt>
                <c:pt idx="76">
                  <c:v>Frankston</c:v>
                </c:pt>
                <c:pt idx="77">
                  <c:v>Greater Dandenong</c:v>
                </c:pt>
                <c:pt idx="78">
                  <c:v>Brimbank</c:v>
                </c:pt>
              </c:strCache>
            </c:strRef>
          </c:cat>
          <c:val>
            <c:numRef>
              <c:f>Front!$L$8:$L$86</c:f>
              <c:numCache>
                <c:formatCode>0.0</c:formatCode>
                <c:ptCount val="79"/>
                <c:pt idx="0">
                  <c:v>48.382977986573295</c:v>
                </c:pt>
                <c:pt idx="1">
                  <c:v>43.150826462875436</c:v>
                </c:pt>
                <c:pt idx="2">
                  <c:v>40.692845885667843</c:v>
                </c:pt>
                <c:pt idx="3">
                  <c:v>40.128006902748545</c:v>
                </c:pt>
                <c:pt idx="4">
                  <c:v>37.92341457985578</c:v>
                </c:pt>
                <c:pt idx="5">
                  <c:v>28.666986722777938</c:v>
                </c:pt>
                <c:pt idx="6">
                  <c:v>27.718166572838928</c:v>
                </c:pt>
                <c:pt idx="7">
                  <c:v>27.710295743655468</c:v>
                </c:pt>
                <c:pt idx="8">
                  <c:v>25.107243491993966</c:v>
                </c:pt>
                <c:pt idx="9">
                  <c:v>21.763480009262434</c:v>
                </c:pt>
                <c:pt idx="10">
                  <c:v>20.821862156922784</c:v>
                </c:pt>
                <c:pt idx="11">
                  <c:v>19.420191319417857</c:v>
                </c:pt>
                <c:pt idx="12">
                  <c:v>19.150108483100873</c:v>
                </c:pt>
                <c:pt idx="13">
                  <c:v>18.663424610110944</c:v>
                </c:pt>
                <c:pt idx="14">
                  <c:v>18.43306544718552</c:v>
                </c:pt>
                <c:pt idx="15">
                  <c:v>17.663722882398265</c:v>
                </c:pt>
                <c:pt idx="16">
                  <c:v>15.526611312966164</c:v>
                </c:pt>
                <c:pt idx="17">
                  <c:v>15.430380303586725</c:v>
                </c:pt>
                <c:pt idx="18">
                  <c:v>15.312465946010873</c:v>
                </c:pt>
                <c:pt idx="19">
                  <c:v>14.33892315926887</c:v>
                </c:pt>
                <c:pt idx="20">
                  <c:v>14.104921118101544</c:v>
                </c:pt>
                <c:pt idx="21">
                  <c:v>13.982222281762242</c:v>
                </c:pt>
                <c:pt idx="22">
                  <c:v>13.941487302030836</c:v>
                </c:pt>
                <c:pt idx="23">
                  <c:v>13.722616382808976</c:v>
                </c:pt>
                <c:pt idx="24">
                  <c:v>12.978052286334465</c:v>
                </c:pt>
                <c:pt idx="25">
                  <c:v>12.742554909712908</c:v>
                </c:pt>
                <c:pt idx="26">
                  <c:v>12.681894170474648</c:v>
                </c:pt>
                <c:pt idx="27">
                  <c:v>12.340264986912883</c:v>
                </c:pt>
                <c:pt idx="28">
                  <c:v>12.290454089194354</c:v>
                </c:pt>
                <c:pt idx="29">
                  <c:v>11.751007344920549</c:v>
                </c:pt>
                <c:pt idx="30">
                  <c:v>11.642961504067031</c:v>
                </c:pt>
                <c:pt idx="31">
                  <c:v>11.392920252660867</c:v>
                </c:pt>
                <c:pt idx="32">
                  <c:v>10.734442401166936</c:v>
                </c:pt>
                <c:pt idx="33">
                  <c:v>10.554418024316467</c:v>
                </c:pt>
                <c:pt idx="34">
                  <c:v>8.580665666157099</c:v>
                </c:pt>
                <c:pt idx="35">
                  <c:v>8.517511174714679</c:v>
                </c:pt>
                <c:pt idx="36">
                  <c:v>8.2917745901092559</c:v>
                </c:pt>
                <c:pt idx="37">
                  <c:v>8.2267800690194139</c:v>
                </c:pt>
                <c:pt idx="38">
                  <c:v>7.54328860651255</c:v>
                </c:pt>
                <c:pt idx="39">
                  <c:v>7.466540506646524</c:v>
                </c:pt>
                <c:pt idx="40">
                  <c:v>6.3743997900282503</c:v>
                </c:pt>
                <c:pt idx="41">
                  <c:v>6.3704356298501201</c:v>
                </c:pt>
                <c:pt idx="42">
                  <c:v>5.3534745318071559</c:v>
                </c:pt>
                <c:pt idx="43">
                  <c:v>5.0301471439140339</c:v>
                </c:pt>
                <c:pt idx="44">
                  <c:v>4.778773148974623</c:v>
                </c:pt>
                <c:pt idx="45">
                  <c:v>4.1769551694911824</c:v>
                </c:pt>
                <c:pt idx="46">
                  <c:v>3.5274603700755329</c:v>
                </c:pt>
                <c:pt idx="47">
                  <c:v>2.2266922405148288</c:v>
                </c:pt>
                <c:pt idx="48">
                  <c:v>0.9132534354600218</c:v>
                </c:pt>
                <c:pt idx="49">
                  <c:v>0.29442015738790622</c:v>
                </c:pt>
                <c:pt idx="50">
                  <c:v>-1.393107721528023</c:v>
                </c:pt>
                <c:pt idx="51">
                  <c:v>-1.46636481651086</c:v>
                </c:pt>
                <c:pt idx="52">
                  <c:v>-1.5042561916061499</c:v>
                </c:pt>
                <c:pt idx="53">
                  <c:v>-2.050689724668469</c:v>
                </c:pt>
                <c:pt idx="54">
                  <c:v>-2.0603648213239913</c:v>
                </c:pt>
                <c:pt idx="55">
                  <c:v>-2.3804458084801285</c:v>
                </c:pt>
                <c:pt idx="56">
                  <c:v>-3.2043947836247404</c:v>
                </c:pt>
                <c:pt idx="57">
                  <c:v>-4.0572064451529721</c:v>
                </c:pt>
                <c:pt idx="58">
                  <c:v>-4.2309344446647668</c:v>
                </c:pt>
                <c:pt idx="59">
                  <c:v>-4.2764334945579554</c:v>
                </c:pt>
                <c:pt idx="60">
                  <c:v>-4.8391281127284014</c:v>
                </c:pt>
                <c:pt idx="61">
                  <c:v>-5.4656648193643038</c:v>
                </c:pt>
                <c:pt idx="62">
                  <c:v>-5.5467249233451286</c:v>
                </c:pt>
                <c:pt idx="63">
                  <c:v>-5.9156480597033632</c:v>
                </c:pt>
                <c:pt idx="64">
                  <c:v>-6.4390883252927571</c:v>
                </c:pt>
                <c:pt idx="65">
                  <c:v>-7.1804041665676532</c:v>
                </c:pt>
                <c:pt idx="66">
                  <c:v>-7.9209693325859805</c:v>
                </c:pt>
                <c:pt idx="67">
                  <c:v>-8.6073090582197</c:v>
                </c:pt>
                <c:pt idx="68">
                  <c:v>-8.6775354881112996</c:v>
                </c:pt>
                <c:pt idx="69">
                  <c:v>-9.6716409275811284</c:v>
                </c:pt>
                <c:pt idx="70">
                  <c:v>-11.390122480713288</c:v>
                </c:pt>
                <c:pt idx="71">
                  <c:v>-12.280839888039781</c:v>
                </c:pt>
                <c:pt idx="72">
                  <c:v>-15.026765118687118</c:v>
                </c:pt>
                <c:pt idx="73">
                  <c:v>-17.76885425966579</c:v>
                </c:pt>
                <c:pt idx="74">
                  <c:v>-18.230824664097614</c:v>
                </c:pt>
                <c:pt idx="75">
                  <c:v>-18.406277396736701</c:v>
                </c:pt>
                <c:pt idx="76">
                  <c:v>-19.322362841998736</c:v>
                </c:pt>
                <c:pt idx="77">
                  <c:v>-23.891950655165296</c:v>
                </c:pt>
                <c:pt idx="78">
                  <c:v>-30.402860053117934</c:v>
                </c:pt>
              </c:numCache>
            </c:numRef>
          </c:val>
          <c:extLst>
            <c:ext xmlns:c16="http://schemas.microsoft.com/office/drawing/2014/chart" uri="{C3380CC4-5D6E-409C-BE32-E72D297353CC}">
              <c16:uniqueId val="{00000000-7DD4-4E07-8056-7275D4252409}"/>
            </c:ext>
          </c:extLst>
        </c:ser>
        <c:dLbls>
          <c:showLegendKey val="0"/>
          <c:showVal val="0"/>
          <c:showCatName val="0"/>
          <c:showSerName val="0"/>
          <c:showPercent val="0"/>
          <c:showBubbleSize val="0"/>
        </c:dLbls>
        <c:gapWidth val="104"/>
        <c:axId val="1797000191"/>
        <c:axId val="1796999711"/>
      </c:barChart>
      <c:catAx>
        <c:axId val="17970001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6999711"/>
        <c:crosses val="autoZero"/>
        <c:auto val="1"/>
        <c:lblAlgn val="ctr"/>
        <c:lblOffset val="100"/>
        <c:noMultiLvlLbl val="0"/>
      </c:catAx>
      <c:valAx>
        <c:axId val="1796999711"/>
        <c:scaling>
          <c:orientation val="minMax"/>
        </c:scaling>
        <c:delete val="0"/>
        <c:axPos val="t"/>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70001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5" dropStyle="combo" dx="31" fmlaLink="$I$5" fmlaRange="$AD$5:$AD$39" sel="35"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3</xdr:row>
          <xdr:rowOff>19050</xdr:rowOff>
        </xdr:from>
        <xdr:to>
          <xdr:col>11</xdr:col>
          <xdr:colOff>539750</xdr:colOff>
          <xdr:row>5</xdr:row>
          <xdr:rowOff>6350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85724</xdr:colOff>
      <xdr:row>5</xdr:row>
      <xdr:rowOff>165100</xdr:rowOff>
    </xdr:from>
    <xdr:to>
      <xdr:col>18</xdr:col>
      <xdr:colOff>6350</xdr:colOff>
      <xdr:row>86</xdr:row>
      <xdr:rowOff>171450</xdr:rowOff>
    </xdr:to>
    <xdr:graphicFrame macro="">
      <xdr:nvGraphicFramePr>
        <xdr:cNvPr id="2" name="Chart 1">
          <a:extLst>
            <a:ext uri="{FF2B5EF4-FFF2-40B4-BE49-F238E27FC236}">
              <a16:creationId xmlns:a16="http://schemas.microsoft.com/office/drawing/2014/main" id="{BAACAEE7-6C8C-B1D1-AB05-2750CEE73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D3B4-781E-476B-AE84-02696A787FD8}">
  <dimension ref="B1:AI92"/>
  <sheetViews>
    <sheetView workbookViewId="0">
      <selection activeCell="D23" sqref="D23"/>
    </sheetView>
  </sheetViews>
  <sheetFormatPr defaultRowHeight="14.5" x14ac:dyDescent="0.35"/>
  <cols>
    <col min="2" max="2" width="28.81640625" customWidth="1"/>
    <col min="4" max="4" width="16.08984375" customWidth="1"/>
    <col min="5" max="12" width="15" customWidth="1"/>
    <col min="13" max="13" width="21.6328125" customWidth="1"/>
    <col min="15" max="15" width="16.08984375" customWidth="1"/>
    <col min="16" max="16" width="18.81640625" customWidth="1"/>
    <col min="18" max="18" width="16.08984375" customWidth="1"/>
    <col min="19" max="19" width="18.81640625" customWidth="1"/>
    <col min="21" max="21" width="16.08984375" customWidth="1"/>
    <col min="22" max="22" width="18.81640625" customWidth="1"/>
    <col min="24" max="24" width="16.08984375" customWidth="1"/>
    <col min="25" max="25" width="18.81640625" customWidth="1"/>
    <col min="27" max="27" width="16.08984375" customWidth="1"/>
    <col min="28" max="28" width="18.81640625" customWidth="1"/>
    <col min="31" max="31" width="16.08984375" customWidth="1"/>
    <col min="32" max="35" width="18.81640625" customWidth="1"/>
  </cols>
  <sheetData>
    <row r="1" spans="2:35" x14ac:dyDescent="0.35">
      <c r="B1" t="s">
        <v>201</v>
      </c>
      <c r="E1" t="s">
        <v>200</v>
      </c>
    </row>
    <row r="2" spans="2:35" x14ac:dyDescent="0.35">
      <c r="E2" t="s">
        <v>202</v>
      </c>
    </row>
    <row r="3" spans="2:35" x14ac:dyDescent="0.35">
      <c r="B3" s="6"/>
    </row>
    <row r="5" spans="2:35" x14ac:dyDescent="0.35">
      <c r="D5" s="1"/>
      <c r="E5" s="1"/>
      <c r="F5" s="1"/>
      <c r="G5" s="1"/>
      <c r="H5" s="1"/>
      <c r="I5" s="1"/>
      <c r="J5" s="1"/>
      <c r="K5" s="1"/>
      <c r="L5" s="1"/>
      <c r="M5" s="1"/>
      <c r="O5" s="1"/>
      <c r="P5" s="1"/>
      <c r="R5" s="1"/>
      <c r="S5" s="1"/>
      <c r="U5" s="1"/>
      <c r="V5" s="1"/>
      <c r="X5" s="1"/>
      <c r="Y5" s="1"/>
      <c r="AA5" s="1"/>
      <c r="AB5" s="1"/>
      <c r="AE5" s="1"/>
      <c r="AF5" s="1"/>
      <c r="AG5" s="1"/>
      <c r="AH5" s="1"/>
      <c r="AI5" s="1"/>
    </row>
    <row r="6" spans="2:35" x14ac:dyDescent="0.35">
      <c r="D6" s="1"/>
      <c r="E6" s="1"/>
      <c r="F6" s="1"/>
      <c r="G6" s="1"/>
      <c r="H6" s="1"/>
      <c r="I6" s="1"/>
      <c r="J6" s="1"/>
      <c r="K6" s="1"/>
      <c r="L6" s="1"/>
      <c r="M6" s="1"/>
      <c r="O6" s="1"/>
      <c r="P6" s="1"/>
      <c r="R6" s="1"/>
      <c r="S6" s="1"/>
      <c r="U6" s="1"/>
      <c r="V6" s="1"/>
      <c r="X6" s="1"/>
      <c r="Y6" s="1"/>
      <c r="AA6" s="1"/>
      <c r="AB6" s="1"/>
      <c r="AE6" s="1"/>
      <c r="AF6" s="1"/>
      <c r="AG6" s="1"/>
      <c r="AH6" s="1"/>
      <c r="AI6" s="1"/>
    </row>
    <row r="7" spans="2:35" s="5" customFormat="1" ht="18.5" customHeight="1" x14ac:dyDescent="0.35">
      <c r="D7" s="4"/>
      <c r="E7" s="7" t="s">
        <v>196</v>
      </c>
      <c r="F7" s="7" t="s">
        <v>196</v>
      </c>
      <c r="G7" s="7" t="s">
        <v>194</v>
      </c>
      <c r="H7" s="7" t="s">
        <v>210</v>
      </c>
      <c r="I7" s="7" t="s">
        <v>210</v>
      </c>
      <c r="J7" s="7" t="s">
        <v>189</v>
      </c>
      <c r="K7" s="7" t="s">
        <v>204</v>
      </c>
      <c r="L7" s="7" t="s">
        <v>189</v>
      </c>
      <c r="M7" s="7" t="s">
        <v>189</v>
      </c>
      <c r="N7" s="8"/>
      <c r="O7" s="7"/>
      <c r="P7" s="7"/>
      <c r="Q7" s="8"/>
      <c r="R7" s="7"/>
      <c r="S7" s="7" t="s">
        <v>204</v>
      </c>
      <c r="T7" s="8"/>
      <c r="U7" s="7"/>
      <c r="V7" s="7" t="s">
        <v>204</v>
      </c>
      <c r="W7" s="8"/>
      <c r="X7" s="7"/>
      <c r="Y7" s="7" t="s">
        <v>206</v>
      </c>
      <c r="Z7" s="8"/>
      <c r="AA7" s="7"/>
      <c r="AB7" s="7" t="s">
        <v>205</v>
      </c>
      <c r="AC7" s="8"/>
      <c r="AD7" s="8"/>
      <c r="AE7" s="7"/>
      <c r="AF7" s="7" t="s">
        <v>192</v>
      </c>
      <c r="AG7" s="7" t="s">
        <v>192</v>
      </c>
      <c r="AH7" s="7" t="s">
        <v>196</v>
      </c>
      <c r="AI7" s="7" t="s">
        <v>192</v>
      </c>
    </row>
    <row r="8" spans="2:35" s="5" customFormat="1" ht="38" x14ac:dyDescent="0.35">
      <c r="D8" s="4"/>
      <c r="E8" s="4" t="s">
        <v>0</v>
      </c>
      <c r="F8" s="4" t="s">
        <v>1</v>
      </c>
      <c r="G8" s="4" t="s">
        <v>2</v>
      </c>
      <c r="H8" s="4" t="s">
        <v>3</v>
      </c>
      <c r="I8" s="4" t="s">
        <v>4</v>
      </c>
      <c r="J8" s="4" t="s">
        <v>5</v>
      </c>
      <c r="K8" s="4" t="s">
        <v>6</v>
      </c>
      <c r="L8" s="4" t="s">
        <v>7</v>
      </c>
      <c r="M8" s="4" t="s">
        <v>8</v>
      </c>
      <c r="O8" s="4"/>
      <c r="P8" s="4" t="s">
        <v>99</v>
      </c>
      <c r="S8" s="4" t="s">
        <v>104</v>
      </c>
      <c r="U8" s="4"/>
      <c r="V8" s="4" t="s">
        <v>103</v>
      </c>
      <c r="X8" s="4"/>
      <c r="Y8" s="4" t="s">
        <v>105</v>
      </c>
      <c r="AA8" s="4"/>
      <c r="AB8" s="4" t="s">
        <v>187</v>
      </c>
      <c r="AE8" s="4"/>
      <c r="AF8" s="4" t="s">
        <v>197</v>
      </c>
      <c r="AG8" s="4" t="s">
        <v>198</v>
      </c>
      <c r="AH8" s="4" t="s">
        <v>0</v>
      </c>
      <c r="AI8" s="4" t="s">
        <v>199</v>
      </c>
    </row>
    <row r="9" spans="2:35" s="5" customFormat="1" ht="28.5" x14ac:dyDescent="0.35">
      <c r="D9" s="4"/>
      <c r="E9" s="4" t="s">
        <v>9</v>
      </c>
      <c r="F9" s="4" t="s">
        <v>9</v>
      </c>
      <c r="G9" s="4" t="s">
        <v>9</v>
      </c>
      <c r="H9" s="4" t="s">
        <v>10</v>
      </c>
      <c r="I9" s="4" t="s">
        <v>10</v>
      </c>
      <c r="J9" s="4" t="s">
        <v>9</v>
      </c>
      <c r="K9" s="4" t="s">
        <v>11</v>
      </c>
      <c r="L9" s="4" t="s">
        <v>11</v>
      </c>
      <c r="M9" s="4" t="s">
        <v>11</v>
      </c>
      <c r="O9" s="4"/>
      <c r="P9" s="4"/>
      <c r="S9" s="4" t="s">
        <v>102</v>
      </c>
      <c r="U9" s="4"/>
      <c r="V9" s="4" t="s">
        <v>102</v>
      </c>
      <c r="X9" s="4"/>
      <c r="Y9" s="4" t="s">
        <v>106</v>
      </c>
      <c r="AA9" s="4"/>
      <c r="AB9" s="4" t="s">
        <v>186</v>
      </c>
      <c r="AE9" s="4"/>
      <c r="AF9" s="4" t="s">
        <v>11</v>
      </c>
      <c r="AG9" s="4" t="s">
        <v>11</v>
      </c>
      <c r="AH9" s="4" t="s">
        <v>9</v>
      </c>
      <c r="AI9" s="4" t="s">
        <v>11</v>
      </c>
    </row>
    <row r="10" spans="2:35" x14ac:dyDescent="0.35">
      <c r="B10" t="s">
        <v>211</v>
      </c>
      <c r="D10" s="3" t="s">
        <v>12</v>
      </c>
      <c r="E10" s="3">
        <v>2.4628930000000002</v>
      </c>
      <c r="F10" s="3">
        <v>10.33267</v>
      </c>
      <c r="G10" s="3">
        <v>10.05805</v>
      </c>
      <c r="H10" s="3">
        <v>94.6</v>
      </c>
      <c r="I10" s="3">
        <v>88.1</v>
      </c>
      <c r="J10" s="3">
        <v>7.5241360000000004</v>
      </c>
      <c r="K10" s="3">
        <v>10.13804</v>
      </c>
      <c r="L10" s="3">
        <v>8.3078160000000008</v>
      </c>
      <c r="M10" s="3">
        <v>10.15025</v>
      </c>
      <c r="O10" s="3" t="s">
        <v>12</v>
      </c>
      <c r="P10" s="3">
        <v>66.140352336734225</v>
      </c>
      <c r="R10" s="3" t="s">
        <v>12</v>
      </c>
      <c r="S10" s="3">
        <v>45</v>
      </c>
      <c r="U10" s="3" t="s">
        <v>12</v>
      </c>
      <c r="V10" s="3">
        <v>46</v>
      </c>
      <c r="X10" s="3" t="s">
        <v>12</v>
      </c>
      <c r="Y10" s="3">
        <v>26.089056312180041</v>
      </c>
      <c r="AA10" s="3" t="s">
        <v>107</v>
      </c>
      <c r="AB10" s="3">
        <v>651.5645124630654</v>
      </c>
      <c r="AE10" s="3" t="s">
        <v>12</v>
      </c>
      <c r="AF10" s="3">
        <v>2.7964560000000001</v>
      </c>
      <c r="AG10" s="3">
        <v>22.543810000000001</v>
      </c>
      <c r="AH10" s="3">
        <v>2.4628930000000002</v>
      </c>
      <c r="AI10" s="3">
        <v>12.291090000000001</v>
      </c>
    </row>
    <row r="11" spans="2:35" x14ac:dyDescent="0.35">
      <c r="B11" s="9" t="s">
        <v>195</v>
      </c>
      <c r="D11" s="3" t="s">
        <v>13</v>
      </c>
      <c r="E11" s="3">
        <v>5.0463060000000004</v>
      </c>
      <c r="F11" s="3">
        <v>18.643364999999999</v>
      </c>
      <c r="G11" s="3">
        <v>11.20307</v>
      </c>
      <c r="H11" s="3">
        <v>80.7</v>
      </c>
      <c r="I11" s="3">
        <v>72.7</v>
      </c>
      <c r="J11" s="3">
        <v>10.75142</v>
      </c>
      <c r="K11" s="3">
        <v>16.49522</v>
      </c>
      <c r="L11" s="3">
        <v>15.022130000000001</v>
      </c>
      <c r="M11" s="3">
        <v>13.960599999999999</v>
      </c>
      <c r="O11" s="3" t="s">
        <v>13</v>
      </c>
      <c r="P11" s="3">
        <v>64.35134493763384</v>
      </c>
      <c r="R11" s="3" t="s">
        <v>13</v>
      </c>
      <c r="S11" s="3">
        <v>59</v>
      </c>
      <c r="U11" s="3" t="s">
        <v>13</v>
      </c>
      <c r="V11" s="3">
        <v>59</v>
      </c>
      <c r="X11" s="3" t="s">
        <v>13</v>
      </c>
      <c r="Y11" s="3">
        <v>22.08872458410351</v>
      </c>
      <c r="AA11" s="3" t="s">
        <v>108</v>
      </c>
      <c r="AB11" s="3">
        <v>2977.9223001882597</v>
      </c>
      <c r="AE11" s="3" t="s">
        <v>13</v>
      </c>
      <c r="AF11" s="3">
        <v>7.4285600000000001</v>
      </c>
      <c r="AG11" s="3">
        <v>23.685639999999999</v>
      </c>
      <c r="AH11" s="3">
        <v>5.0463060000000004</v>
      </c>
      <c r="AI11" s="3">
        <v>19.61796</v>
      </c>
    </row>
    <row r="12" spans="2:35" x14ac:dyDescent="0.35">
      <c r="B12" s="9" t="s">
        <v>189</v>
      </c>
      <c r="D12" s="3" t="s">
        <v>14</v>
      </c>
      <c r="E12" s="3">
        <v>3.2195689999999999</v>
      </c>
      <c r="F12" s="3">
        <v>18.740402</v>
      </c>
      <c r="G12" s="3">
        <v>16.835719999999998</v>
      </c>
      <c r="H12" s="3">
        <v>72.400000000000006</v>
      </c>
      <c r="I12" s="3">
        <v>58.6</v>
      </c>
      <c r="J12" s="3">
        <v>9.5498200000000004</v>
      </c>
      <c r="K12" s="3">
        <v>20.213280000000001</v>
      </c>
      <c r="L12" s="3">
        <v>9.2502929999999992</v>
      </c>
      <c r="M12" s="3">
        <v>16.57432</v>
      </c>
      <c r="O12" s="3" t="s">
        <v>14</v>
      </c>
      <c r="P12" s="3">
        <v>67.815019333351188</v>
      </c>
      <c r="R12" s="3" t="s">
        <v>14</v>
      </c>
      <c r="S12" s="3">
        <v>46</v>
      </c>
      <c r="U12" s="3" t="s">
        <v>14</v>
      </c>
      <c r="V12" s="3">
        <v>48</v>
      </c>
      <c r="X12" s="3" t="s">
        <v>14</v>
      </c>
      <c r="Y12" s="3">
        <v>16.165564356208666</v>
      </c>
      <c r="AA12" s="3" t="s">
        <v>109</v>
      </c>
      <c r="AB12" s="3">
        <v>1761.2556794712928</v>
      </c>
      <c r="AE12" s="3" t="s">
        <v>14</v>
      </c>
      <c r="AF12" s="3">
        <v>8.9130380000000002</v>
      </c>
      <c r="AG12" s="3">
        <v>29.20758</v>
      </c>
      <c r="AH12" s="3">
        <v>3.2195689999999999</v>
      </c>
      <c r="AI12" s="3">
        <v>21.599509999999999</v>
      </c>
    </row>
    <row r="13" spans="2:35" x14ac:dyDescent="0.35">
      <c r="B13" s="9" t="s">
        <v>196</v>
      </c>
      <c r="D13" s="3" t="s">
        <v>15</v>
      </c>
      <c r="E13" s="3">
        <v>4.1558320000000002</v>
      </c>
      <c r="F13" s="3">
        <v>15.117526</v>
      </c>
      <c r="G13" s="3">
        <v>14.81725</v>
      </c>
      <c r="H13" s="3">
        <v>77.900000000000006</v>
      </c>
      <c r="I13" s="3">
        <v>65</v>
      </c>
      <c r="J13" s="3">
        <v>11.79373</v>
      </c>
      <c r="K13" s="3">
        <v>11.24109</v>
      </c>
      <c r="L13" s="3">
        <v>5.8947380000000003</v>
      </c>
      <c r="M13" s="3">
        <v>14.02819</v>
      </c>
      <c r="O13" s="3" t="s">
        <v>15</v>
      </c>
      <c r="P13" s="3">
        <v>68.056663977096619</v>
      </c>
      <c r="R13" s="3" t="s">
        <v>15</v>
      </c>
      <c r="S13" s="3">
        <v>71</v>
      </c>
      <c r="U13" s="3" t="s">
        <v>15</v>
      </c>
      <c r="V13" s="3">
        <v>72</v>
      </c>
      <c r="X13" s="3" t="s">
        <v>15</v>
      </c>
      <c r="Y13" s="3">
        <v>14.920641270539758</v>
      </c>
      <c r="AA13" s="3" t="s">
        <v>110</v>
      </c>
      <c r="AB13" s="3">
        <v>994.45922489786324</v>
      </c>
      <c r="AE13" s="3" t="s">
        <v>15</v>
      </c>
      <c r="AF13" s="3">
        <v>5.5534100000000004</v>
      </c>
      <c r="AG13" s="3">
        <v>23.867100000000001</v>
      </c>
      <c r="AH13" s="3">
        <v>4.1558320000000002</v>
      </c>
      <c r="AI13" s="3">
        <v>13.7475</v>
      </c>
    </row>
    <row r="14" spans="2:35" x14ac:dyDescent="0.35">
      <c r="B14" s="9" t="s">
        <v>203</v>
      </c>
      <c r="D14" s="3" t="s">
        <v>16</v>
      </c>
      <c r="E14" s="3"/>
      <c r="F14" s="3">
        <v>20.636001</v>
      </c>
      <c r="G14" s="3">
        <v>11.82718</v>
      </c>
      <c r="H14" s="3">
        <v>82.3</v>
      </c>
      <c r="I14" s="3">
        <v>67.599999999999994</v>
      </c>
      <c r="J14" s="3">
        <v>9.2590029999999999</v>
      </c>
      <c r="K14" s="3">
        <v>15.59431</v>
      </c>
      <c r="L14" s="3">
        <v>9.0738559999999993</v>
      </c>
      <c r="M14" s="3">
        <v>12.31503</v>
      </c>
      <c r="O14" s="3" t="s">
        <v>16</v>
      </c>
      <c r="P14" s="3">
        <v>67.553807183983693</v>
      </c>
      <c r="R14" s="3" t="s">
        <v>16</v>
      </c>
      <c r="S14" s="3">
        <v>50</v>
      </c>
      <c r="U14" s="3" t="s">
        <v>16</v>
      </c>
      <c r="V14" s="3">
        <v>51</v>
      </c>
      <c r="X14" s="3" t="s">
        <v>16</v>
      </c>
      <c r="Y14" s="3">
        <v>19.157400156617072</v>
      </c>
      <c r="AA14" s="3" t="s">
        <v>111</v>
      </c>
      <c r="AB14" s="3">
        <v>1806.8278347911933</v>
      </c>
      <c r="AE14" s="3" t="s">
        <v>16</v>
      </c>
      <c r="AF14" s="3">
        <v>3.5720879999999999</v>
      </c>
      <c r="AG14" s="3">
        <v>17.48724</v>
      </c>
      <c r="AH14" s="3"/>
      <c r="AI14" s="3">
        <v>13.78237</v>
      </c>
    </row>
    <row r="15" spans="2:35" x14ac:dyDescent="0.35">
      <c r="B15" s="9" t="s">
        <v>190</v>
      </c>
      <c r="D15" s="3" t="s">
        <v>17</v>
      </c>
      <c r="E15" s="3">
        <v>5.1356400000000004</v>
      </c>
      <c r="F15" s="3">
        <v>20.456855000000001</v>
      </c>
      <c r="G15" s="3">
        <v>15.23166</v>
      </c>
      <c r="H15" s="3">
        <v>83</v>
      </c>
      <c r="I15" s="3">
        <v>68.2</v>
      </c>
      <c r="J15" s="3">
        <v>13.02671</v>
      </c>
      <c r="K15" s="3">
        <v>16.722940000000001</v>
      </c>
      <c r="L15" s="3">
        <v>11.34802</v>
      </c>
      <c r="M15" s="3">
        <v>15.194990000000001</v>
      </c>
      <c r="O15" s="3" t="s">
        <v>17</v>
      </c>
      <c r="P15" s="3">
        <v>65.395594269361368</v>
      </c>
      <c r="R15" s="3" t="s">
        <v>17</v>
      </c>
      <c r="S15" s="3">
        <v>41</v>
      </c>
      <c r="U15" s="3" t="s">
        <v>17</v>
      </c>
      <c r="V15" s="3">
        <v>42</v>
      </c>
      <c r="X15" s="3" t="s">
        <v>17</v>
      </c>
      <c r="Y15" s="3">
        <v>17.631470736053366</v>
      </c>
      <c r="AA15" s="3" t="s">
        <v>112</v>
      </c>
      <c r="AB15" s="3">
        <v>2444.0675228172199</v>
      </c>
      <c r="AE15" s="3" t="s">
        <v>17</v>
      </c>
      <c r="AF15" s="3">
        <v>8.7941880000000001</v>
      </c>
      <c r="AG15" s="3">
        <v>24.56467</v>
      </c>
      <c r="AH15" s="3">
        <v>5.1356400000000004</v>
      </c>
      <c r="AI15" s="3">
        <v>23.598099999999999</v>
      </c>
    </row>
    <row r="16" spans="2:35" x14ac:dyDescent="0.35">
      <c r="B16" s="9" t="s">
        <v>193</v>
      </c>
      <c r="D16" s="3" t="s">
        <v>18</v>
      </c>
      <c r="E16" s="3">
        <v>1.043976</v>
      </c>
      <c r="F16" s="3">
        <v>15.455499</v>
      </c>
      <c r="G16" s="3">
        <v>10.68717</v>
      </c>
      <c r="H16" s="3">
        <v>80.3</v>
      </c>
      <c r="I16" s="3">
        <v>69.3</v>
      </c>
      <c r="J16" s="3">
        <v>7.0452459999999997</v>
      </c>
      <c r="K16" s="3">
        <v>7.7693539999999999</v>
      </c>
      <c r="L16" s="3">
        <v>4.7767530000000002</v>
      </c>
      <c r="M16" s="3">
        <v>9.610754</v>
      </c>
      <c r="O16" s="3" t="s">
        <v>18</v>
      </c>
      <c r="P16" s="3">
        <v>74.270712605199122</v>
      </c>
      <c r="R16" s="3" t="s">
        <v>18</v>
      </c>
      <c r="S16" s="3">
        <v>69</v>
      </c>
      <c r="U16" s="3" t="s">
        <v>18</v>
      </c>
      <c r="V16" s="3">
        <v>72</v>
      </c>
      <c r="X16" s="3" t="s">
        <v>18</v>
      </c>
      <c r="Y16" s="3">
        <v>18.135966823995318</v>
      </c>
      <c r="AA16" s="3" t="s">
        <v>113</v>
      </c>
      <c r="AB16" s="3">
        <v>628.54558133398666</v>
      </c>
      <c r="AE16" s="3" t="s">
        <v>18</v>
      </c>
      <c r="AF16" s="3">
        <v>3.8029760000000001</v>
      </c>
      <c r="AG16" s="3">
        <v>12.15788</v>
      </c>
      <c r="AH16" s="3">
        <v>1.043976</v>
      </c>
      <c r="AI16" s="3">
        <v>9.4950229999999998</v>
      </c>
    </row>
    <row r="17" spans="2:35" x14ac:dyDescent="0.35">
      <c r="B17" s="9" t="s">
        <v>192</v>
      </c>
      <c r="D17" s="3" t="s">
        <v>19</v>
      </c>
      <c r="E17" s="3">
        <v>6.3613559999999998</v>
      </c>
      <c r="F17" s="3">
        <v>8.9532290000000003</v>
      </c>
      <c r="G17" s="3">
        <v>10.40727</v>
      </c>
      <c r="H17" s="3">
        <v>83.8</v>
      </c>
      <c r="I17" s="3">
        <v>76.099999999999994</v>
      </c>
      <c r="J17" s="3">
        <v>11.74907</v>
      </c>
      <c r="K17" s="3">
        <v>14.92306</v>
      </c>
      <c r="L17" s="3">
        <v>12.06007</v>
      </c>
      <c r="M17" s="3">
        <v>12.178100000000001</v>
      </c>
      <c r="O17" s="3" t="s">
        <v>19</v>
      </c>
      <c r="P17" s="3">
        <v>62.779470940729951</v>
      </c>
      <c r="R17" s="3" t="s">
        <v>19</v>
      </c>
      <c r="S17" s="3">
        <v>47</v>
      </c>
      <c r="U17" s="3" t="s">
        <v>19</v>
      </c>
      <c r="V17" s="3">
        <v>49</v>
      </c>
      <c r="X17" s="3" t="s">
        <v>19</v>
      </c>
      <c r="Y17" s="3">
        <v>20.45534768796329</v>
      </c>
      <c r="AA17" s="3" t="s">
        <v>114</v>
      </c>
      <c r="AB17" s="3">
        <v>1639.9043389135634</v>
      </c>
      <c r="AE17" s="3" t="s">
        <v>19</v>
      </c>
      <c r="AF17" s="3">
        <v>6.9980869999999999</v>
      </c>
      <c r="AG17" s="3">
        <v>22.640930000000001</v>
      </c>
      <c r="AH17" s="3">
        <v>6.3613559999999998</v>
      </c>
      <c r="AI17" s="3">
        <v>20.743089999999999</v>
      </c>
    </row>
    <row r="18" spans="2:35" x14ac:dyDescent="0.35">
      <c r="D18" s="3" t="s">
        <v>20</v>
      </c>
      <c r="E18" s="3">
        <v>5.7133019999999997</v>
      </c>
      <c r="F18" s="3">
        <v>14.696120000000001</v>
      </c>
      <c r="G18" s="3">
        <v>11.69079</v>
      </c>
      <c r="H18" s="3">
        <v>69.099999999999994</v>
      </c>
      <c r="I18" s="3">
        <v>51.7</v>
      </c>
      <c r="J18" s="3">
        <v>8.3168299999999995</v>
      </c>
      <c r="K18" s="3">
        <v>9.0047879999999996</v>
      </c>
      <c r="L18" s="3">
        <v>4.7286679999999999</v>
      </c>
      <c r="M18" s="3">
        <v>15.95989</v>
      </c>
      <c r="O18" s="3" t="s">
        <v>20</v>
      </c>
      <c r="P18" s="3">
        <v>73.971769326932133</v>
      </c>
      <c r="R18" s="3" t="s">
        <v>20</v>
      </c>
      <c r="S18" s="3">
        <v>57</v>
      </c>
      <c r="U18" s="3" t="s">
        <v>20</v>
      </c>
      <c r="V18" s="3">
        <v>59</v>
      </c>
      <c r="X18" s="3" t="s">
        <v>20</v>
      </c>
      <c r="Y18" s="3">
        <v>19.323515131898368</v>
      </c>
      <c r="AA18" s="3" t="s">
        <v>115</v>
      </c>
      <c r="AB18" s="3">
        <v>639.29711024223627</v>
      </c>
      <c r="AE18" s="3" t="s">
        <v>20</v>
      </c>
      <c r="AF18" s="3">
        <v>2.9827400000000002</v>
      </c>
      <c r="AG18" s="3">
        <v>17.581109999999999</v>
      </c>
      <c r="AH18" s="3">
        <v>5.7133019999999997</v>
      </c>
      <c r="AI18" s="3">
        <v>12.510120000000001</v>
      </c>
    </row>
    <row r="19" spans="2:35" x14ac:dyDescent="0.35">
      <c r="B19" t="s">
        <v>188</v>
      </c>
      <c r="D19" s="3" t="s">
        <v>21</v>
      </c>
      <c r="E19" s="3">
        <v>7.358816</v>
      </c>
      <c r="F19" s="3">
        <v>20.824816000000002</v>
      </c>
      <c r="G19" s="3">
        <v>20.512899999999998</v>
      </c>
      <c r="H19" s="3">
        <v>64</v>
      </c>
      <c r="I19" s="3">
        <v>52</v>
      </c>
      <c r="J19" s="3">
        <v>13.07076</v>
      </c>
      <c r="K19" s="3">
        <v>22.78584</v>
      </c>
      <c r="L19" s="3">
        <v>11.22</v>
      </c>
      <c r="M19" s="3">
        <v>18.926839999999999</v>
      </c>
      <c r="O19" s="3" t="s">
        <v>21</v>
      </c>
      <c r="P19" s="3">
        <v>40.059417146373235</v>
      </c>
      <c r="R19" s="3" t="s">
        <v>21</v>
      </c>
      <c r="S19" s="3">
        <v>72</v>
      </c>
      <c r="U19" s="3" t="s">
        <v>21</v>
      </c>
      <c r="V19" s="3">
        <v>74</v>
      </c>
      <c r="X19" s="3" t="s">
        <v>21</v>
      </c>
      <c r="Y19" s="3">
        <v>7.3861659126803554</v>
      </c>
      <c r="AA19" s="3" t="s">
        <v>116</v>
      </c>
      <c r="AB19" s="3">
        <v>1301.0214380879324</v>
      </c>
      <c r="AE19" s="3" t="s">
        <v>21</v>
      </c>
      <c r="AF19" s="3">
        <v>9.8643680000000007</v>
      </c>
      <c r="AG19" s="3">
        <v>28.840890000000002</v>
      </c>
      <c r="AH19" s="3">
        <v>7.358816</v>
      </c>
      <c r="AI19" s="3">
        <v>27.339130000000001</v>
      </c>
    </row>
    <row r="20" spans="2:35" x14ac:dyDescent="0.35">
      <c r="D20" s="3" t="s">
        <v>22</v>
      </c>
      <c r="E20" s="3">
        <v>4.8624790000000004</v>
      </c>
      <c r="F20" s="3">
        <v>8.4939719999999994</v>
      </c>
      <c r="G20" s="3">
        <v>10.29505</v>
      </c>
      <c r="H20" s="3">
        <v>92.9</v>
      </c>
      <c r="I20" s="3">
        <v>91.9</v>
      </c>
      <c r="J20" s="3">
        <v>10.03121</v>
      </c>
      <c r="K20" s="3">
        <v>13.43167</v>
      </c>
      <c r="L20" s="3">
        <v>13.96105</v>
      </c>
      <c r="M20" s="3">
        <v>11.04457</v>
      </c>
      <c r="O20" s="3" t="s">
        <v>22</v>
      </c>
      <c r="P20" s="3">
        <v>59.066545659019511</v>
      </c>
      <c r="R20" s="3" t="s">
        <v>22</v>
      </c>
      <c r="S20" s="3">
        <v>40</v>
      </c>
      <c r="U20" s="3" t="s">
        <v>22</v>
      </c>
      <c r="V20" s="3">
        <v>43</v>
      </c>
      <c r="X20" s="3" t="s">
        <v>22</v>
      </c>
      <c r="Y20" s="3">
        <v>36.781852872588509</v>
      </c>
      <c r="AA20" s="3" t="s">
        <v>117</v>
      </c>
      <c r="AB20" s="3">
        <v>654.80188045668228</v>
      </c>
      <c r="AE20" s="3" t="s">
        <v>22</v>
      </c>
      <c r="AF20" s="3">
        <v>7.6823819999999996</v>
      </c>
      <c r="AG20" s="3">
        <v>20.925039999999999</v>
      </c>
      <c r="AH20" s="3">
        <v>4.8624790000000004</v>
      </c>
      <c r="AI20" s="3">
        <v>16.842759999999998</v>
      </c>
    </row>
    <row r="21" spans="2:35" x14ac:dyDescent="0.35">
      <c r="B21" t="s">
        <v>191</v>
      </c>
      <c r="D21" s="3" t="s">
        <v>23</v>
      </c>
      <c r="E21" s="3">
        <v>5.8833320000000002</v>
      </c>
      <c r="F21" s="3">
        <v>17.837319999999998</v>
      </c>
      <c r="G21" s="3">
        <v>16.580159999999999</v>
      </c>
      <c r="H21" s="3">
        <v>85.2</v>
      </c>
      <c r="I21" s="3">
        <v>75.7</v>
      </c>
      <c r="J21" s="3">
        <v>10.580109999999999</v>
      </c>
      <c r="K21" s="3">
        <v>15.882860000000001</v>
      </c>
      <c r="L21" s="3">
        <v>14.052300000000001</v>
      </c>
      <c r="M21" s="3">
        <v>13.756790000000001</v>
      </c>
      <c r="O21" s="3" t="s">
        <v>23</v>
      </c>
      <c r="P21" s="3">
        <v>59.80955669896349</v>
      </c>
      <c r="R21" s="3" t="s">
        <v>23</v>
      </c>
      <c r="S21" s="3">
        <v>52</v>
      </c>
      <c r="U21" s="3" t="s">
        <v>23</v>
      </c>
      <c r="V21" s="3">
        <v>56</v>
      </c>
      <c r="X21" s="3" t="s">
        <v>23</v>
      </c>
      <c r="Y21" s="3">
        <v>18.46268253109789</v>
      </c>
      <c r="AA21" s="3" t="s">
        <v>118</v>
      </c>
      <c r="AB21" s="3">
        <v>1839.9601604067832</v>
      </c>
      <c r="AE21" s="3" t="s">
        <v>23</v>
      </c>
      <c r="AF21" s="3">
        <v>10.33526</v>
      </c>
      <c r="AG21" s="3">
        <v>27.60792</v>
      </c>
      <c r="AH21" s="3">
        <v>5.8833320000000002</v>
      </c>
      <c r="AI21" s="3">
        <v>22.14057</v>
      </c>
    </row>
    <row r="22" spans="2:35" x14ac:dyDescent="0.35">
      <c r="D22" s="3" t="s">
        <v>24</v>
      </c>
      <c r="E22" s="3">
        <v>3.0187219999999999</v>
      </c>
      <c r="F22" s="3">
        <v>16.900621999999998</v>
      </c>
      <c r="G22" s="3">
        <v>12.4613</v>
      </c>
      <c r="H22" s="3">
        <v>73</v>
      </c>
      <c r="I22" s="3">
        <v>59.2</v>
      </c>
      <c r="J22" s="3">
        <v>11.101319999999999</v>
      </c>
      <c r="K22" s="3">
        <v>18.274090000000001</v>
      </c>
      <c r="L22" s="3">
        <v>13.01577</v>
      </c>
      <c r="M22" s="3">
        <v>16.301559999999998</v>
      </c>
      <c r="O22" s="3" t="s">
        <v>24</v>
      </c>
      <c r="P22" s="3">
        <v>65.179063067788235</v>
      </c>
      <c r="R22" s="3" t="s">
        <v>24</v>
      </c>
      <c r="S22" s="3">
        <v>65</v>
      </c>
      <c r="U22" s="3" t="s">
        <v>24</v>
      </c>
      <c r="V22" s="3">
        <v>69</v>
      </c>
      <c r="X22" s="3" t="s">
        <v>24</v>
      </c>
      <c r="Y22" s="3">
        <v>12.561630645367117</v>
      </c>
      <c r="AA22" s="3" t="s">
        <v>119</v>
      </c>
      <c r="AB22" s="3">
        <v>1250.9299525244855</v>
      </c>
      <c r="AE22" s="3" t="s">
        <v>24</v>
      </c>
      <c r="AF22" s="3">
        <v>8.2154240000000005</v>
      </c>
      <c r="AG22" s="3">
        <v>24.442530000000001</v>
      </c>
      <c r="AH22" s="3">
        <v>3.0187219999999999</v>
      </c>
      <c r="AI22" s="3">
        <v>21.784089999999999</v>
      </c>
    </row>
    <row r="23" spans="2:35" x14ac:dyDescent="0.35">
      <c r="D23" s="3" t="s">
        <v>25</v>
      </c>
      <c r="E23" s="3">
        <v>5.8373340000000002</v>
      </c>
      <c r="F23" s="3">
        <v>23.635684000000001</v>
      </c>
      <c r="G23" s="3">
        <v>12.809010000000001</v>
      </c>
      <c r="H23" s="3">
        <v>69.8</v>
      </c>
      <c r="I23" s="3">
        <v>60.2</v>
      </c>
      <c r="J23" s="3">
        <v>12.454700000000001</v>
      </c>
      <c r="K23" s="3">
        <v>16.198219999999999</v>
      </c>
      <c r="L23" s="3">
        <v>8.4676899999999993</v>
      </c>
      <c r="M23" s="3">
        <v>18.22429</v>
      </c>
      <c r="O23" s="3" t="s">
        <v>25</v>
      </c>
      <c r="P23" s="3">
        <v>52.505854088370427</v>
      </c>
      <c r="R23" s="3" t="s">
        <v>25</v>
      </c>
      <c r="S23" s="3">
        <v>42</v>
      </c>
      <c r="U23" s="3" t="s">
        <v>25</v>
      </c>
      <c r="V23" s="3">
        <v>40</v>
      </c>
      <c r="X23" s="3" t="s">
        <v>25</v>
      </c>
      <c r="Y23" s="3">
        <v>9.3364925361960793</v>
      </c>
      <c r="AA23" s="3" t="s">
        <v>120</v>
      </c>
      <c r="AB23" s="3">
        <v>1430.8794691858959</v>
      </c>
      <c r="AE23" s="3" t="s">
        <v>25</v>
      </c>
      <c r="AF23" s="3">
        <v>6.3424860000000001</v>
      </c>
      <c r="AG23" s="3">
        <v>26.429449999999999</v>
      </c>
      <c r="AH23" s="3">
        <v>5.8373340000000002</v>
      </c>
      <c r="AI23" s="3">
        <v>18.05227</v>
      </c>
    </row>
    <row r="24" spans="2:35" x14ac:dyDescent="0.35">
      <c r="D24" s="3" t="s">
        <v>26</v>
      </c>
      <c r="E24" s="3">
        <v>2.1414610000000001</v>
      </c>
      <c r="F24" s="3">
        <v>15.33906</v>
      </c>
      <c r="G24" s="3">
        <v>14.67404</v>
      </c>
      <c r="H24" s="3">
        <v>80.2</v>
      </c>
      <c r="I24" s="3">
        <v>71</v>
      </c>
      <c r="J24" s="3">
        <v>13.09365</v>
      </c>
      <c r="K24" s="3">
        <v>15.75169</v>
      </c>
      <c r="L24" s="3">
        <v>16.855399999999999</v>
      </c>
      <c r="M24" s="3">
        <v>11.30452</v>
      </c>
      <c r="O24" s="3" t="s">
        <v>26</v>
      </c>
      <c r="P24" s="3">
        <v>61.1409148224934</v>
      </c>
      <c r="R24" s="3" t="s">
        <v>26</v>
      </c>
      <c r="S24" s="3">
        <v>46</v>
      </c>
      <c r="U24" s="3" t="s">
        <v>26</v>
      </c>
      <c r="V24" s="3">
        <v>46</v>
      </c>
      <c r="X24" s="3" t="s">
        <v>26</v>
      </c>
      <c r="Y24" s="3">
        <v>17.762410003789313</v>
      </c>
      <c r="AA24" s="3" t="s">
        <v>121</v>
      </c>
      <c r="AB24" s="3">
        <v>2335.0846468184473</v>
      </c>
      <c r="AE24" s="3" t="s">
        <v>26</v>
      </c>
      <c r="AF24" s="3">
        <v>8.5099830000000001</v>
      </c>
      <c r="AG24" s="3">
        <v>25.41281</v>
      </c>
      <c r="AH24" s="3">
        <v>2.1414610000000001</v>
      </c>
      <c r="AI24" s="3">
        <v>22.124490000000002</v>
      </c>
    </row>
    <row r="25" spans="2:35" x14ac:dyDescent="0.35">
      <c r="D25" s="3" t="s">
        <v>27</v>
      </c>
      <c r="E25" s="3">
        <v>4.9716839999999998</v>
      </c>
      <c r="F25" s="3">
        <v>17.751749</v>
      </c>
      <c r="G25" s="3">
        <v>10.751989999999999</v>
      </c>
      <c r="H25" s="3">
        <v>84.4</v>
      </c>
      <c r="I25" s="3">
        <v>76.8</v>
      </c>
      <c r="J25" s="3">
        <v>10.04074</v>
      </c>
      <c r="K25" s="3">
        <v>13.41215</v>
      </c>
      <c r="L25" s="3">
        <v>9.5541830000000001</v>
      </c>
      <c r="M25" s="3">
        <v>11.71143</v>
      </c>
      <c r="O25" s="3" t="s">
        <v>96</v>
      </c>
      <c r="P25" s="3">
        <v>64.327848009531181</v>
      </c>
      <c r="R25" s="3" t="s">
        <v>100</v>
      </c>
      <c r="S25" s="3">
        <v>44</v>
      </c>
      <c r="U25" s="3" t="s">
        <v>100</v>
      </c>
      <c r="V25" s="3">
        <v>47</v>
      </c>
      <c r="X25" s="3" t="s">
        <v>96</v>
      </c>
      <c r="Y25" s="3">
        <v>20.556004152728111</v>
      </c>
      <c r="AA25" s="3" t="s">
        <v>122</v>
      </c>
      <c r="AB25" s="3">
        <v>1542.6008968609865</v>
      </c>
      <c r="AE25" s="3" t="s">
        <v>27</v>
      </c>
      <c r="AF25" s="3">
        <v>6.5536060000000003</v>
      </c>
      <c r="AG25" s="3">
        <v>20.639510000000001</v>
      </c>
      <c r="AH25" s="3">
        <v>4.9716839999999998</v>
      </c>
      <c r="AI25" s="3">
        <v>21.595330000000001</v>
      </c>
    </row>
    <row r="26" spans="2:35" x14ac:dyDescent="0.35">
      <c r="D26" s="3" t="s">
        <v>28</v>
      </c>
      <c r="E26" s="3">
        <v>7.0757199999999996</v>
      </c>
      <c r="F26" s="3">
        <v>20.052596999999999</v>
      </c>
      <c r="G26" s="3">
        <v>8.6714889999999993</v>
      </c>
      <c r="H26" s="3">
        <v>93</v>
      </c>
      <c r="I26" s="3">
        <v>91.7</v>
      </c>
      <c r="J26" s="3">
        <v>8.8209320000000009</v>
      </c>
      <c r="K26" s="3">
        <v>12.33089</v>
      </c>
      <c r="L26" s="3">
        <v>11.79101</v>
      </c>
      <c r="M26" s="3">
        <v>10.11003</v>
      </c>
      <c r="O26" s="3" t="s">
        <v>28</v>
      </c>
      <c r="P26" s="3">
        <v>62.357363188113631</v>
      </c>
      <c r="R26" s="3" t="s">
        <v>28</v>
      </c>
      <c r="S26" s="3">
        <v>52</v>
      </c>
      <c r="U26" s="3" t="s">
        <v>28</v>
      </c>
      <c r="V26" s="3">
        <v>54</v>
      </c>
      <c r="X26" s="3" t="s">
        <v>28</v>
      </c>
      <c r="Y26" s="3">
        <v>24.825685098102806</v>
      </c>
      <c r="AA26" s="3" t="s">
        <v>123</v>
      </c>
      <c r="AB26" s="3">
        <v>1148.5548403382556</v>
      </c>
      <c r="AE26" s="3" t="s">
        <v>28</v>
      </c>
      <c r="AF26" s="3">
        <v>5.1429340000000003</v>
      </c>
      <c r="AG26" s="3">
        <v>18.753170000000001</v>
      </c>
      <c r="AH26" s="3">
        <v>7.0757199999999996</v>
      </c>
      <c r="AI26" s="3">
        <v>12.965579999999999</v>
      </c>
    </row>
    <row r="27" spans="2:35" x14ac:dyDescent="0.35">
      <c r="D27" s="3" t="s">
        <v>29</v>
      </c>
      <c r="E27" s="3"/>
      <c r="F27" s="3">
        <v>17.491379999999999</v>
      </c>
      <c r="G27" s="3">
        <v>16.898340000000001</v>
      </c>
      <c r="H27" s="3">
        <v>73.099999999999994</v>
      </c>
      <c r="I27" s="3">
        <v>60.5</v>
      </c>
      <c r="J27" s="3">
        <v>11.79083</v>
      </c>
      <c r="K27" s="3">
        <v>15.549200000000001</v>
      </c>
      <c r="L27" s="3">
        <v>4.7623870000000004</v>
      </c>
      <c r="M27" s="3">
        <v>18.534109999999998</v>
      </c>
      <c r="O27" s="3" t="s">
        <v>29</v>
      </c>
      <c r="P27" s="3">
        <v>64.25758564983596</v>
      </c>
      <c r="R27" s="3" t="s">
        <v>29</v>
      </c>
      <c r="S27" s="3">
        <v>70</v>
      </c>
      <c r="U27" s="3" t="s">
        <v>29</v>
      </c>
      <c r="V27" s="3">
        <v>68</v>
      </c>
      <c r="X27" s="3" t="s">
        <v>29</v>
      </c>
      <c r="Y27" s="3">
        <v>13.247716847285702</v>
      </c>
      <c r="AA27" s="3" t="s">
        <v>124</v>
      </c>
      <c r="AB27" s="3">
        <v>1268.4183217369016</v>
      </c>
      <c r="AE27" s="3" t="s">
        <v>29</v>
      </c>
      <c r="AF27" s="3">
        <v>9.6465610000000002</v>
      </c>
      <c r="AG27" s="3">
        <v>23.974989999999998</v>
      </c>
      <c r="AH27" s="3"/>
      <c r="AI27" s="3">
        <v>20.649090000000001</v>
      </c>
    </row>
    <row r="28" spans="2:35" x14ac:dyDescent="0.35">
      <c r="D28" s="3" t="s">
        <v>30</v>
      </c>
      <c r="E28" s="3">
        <v>5.8119719999999999</v>
      </c>
      <c r="F28" s="3">
        <v>13.741910000000001</v>
      </c>
      <c r="G28" s="3">
        <v>13.53973</v>
      </c>
      <c r="H28" s="3">
        <v>86.7</v>
      </c>
      <c r="I28" s="3">
        <v>75.7</v>
      </c>
      <c r="J28" s="3">
        <v>9.4185440000000007</v>
      </c>
      <c r="K28" s="3">
        <v>13.18684</v>
      </c>
      <c r="L28" s="3">
        <v>10.58033</v>
      </c>
      <c r="M28" s="3">
        <v>13.016109999999999</v>
      </c>
      <c r="O28" s="3" t="s">
        <v>30</v>
      </c>
      <c r="P28" s="3">
        <v>65.777769131354461</v>
      </c>
      <c r="R28" s="3" t="s">
        <v>30</v>
      </c>
      <c r="S28" s="3">
        <v>47</v>
      </c>
      <c r="U28" s="3" t="s">
        <v>30</v>
      </c>
      <c r="V28" s="3">
        <v>46</v>
      </c>
      <c r="X28" s="3" t="s">
        <v>30</v>
      </c>
      <c r="Y28" s="3">
        <v>21.020235642204259</v>
      </c>
      <c r="AA28" s="3" t="s">
        <v>125</v>
      </c>
      <c r="AB28" s="3">
        <v>2788.2319614746471</v>
      </c>
      <c r="AE28" s="3" t="s">
        <v>30</v>
      </c>
      <c r="AF28" s="3">
        <v>5.4972859999999999</v>
      </c>
      <c r="AG28" s="3">
        <v>19.55274</v>
      </c>
      <c r="AH28" s="3">
        <v>5.8119719999999999</v>
      </c>
      <c r="AI28" s="3">
        <v>19.013529999999999</v>
      </c>
    </row>
    <row r="29" spans="2:35" x14ac:dyDescent="0.35">
      <c r="D29" s="3" t="s">
        <v>31</v>
      </c>
      <c r="E29" s="3">
        <v>6.8220179999999999</v>
      </c>
      <c r="F29" s="3">
        <v>20.013263000000002</v>
      </c>
      <c r="G29" s="3">
        <v>16.249179999999999</v>
      </c>
      <c r="H29" s="3">
        <v>71.3</v>
      </c>
      <c r="I29" s="3">
        <v>54.4</v>
      </c>
      <c r="J29" s="3">
        <v>14.89461</v>
      </c>
      <c r="K29" s="3">
        <v>22.30735</v>
      </c>
      <c r="L29" s="3">
        <v>9.4760609999999996</v>
      </c>
      <c r="M29" s="3">
        <v>16.504960000000001</v>
      </c>
      <c r="O29" s="3" t="s">
        <v>31</v>
      </c>
      <c r="P29" s="3">
        <v>68.010120623366277</v>
      </c>
      <c r="R29" s="3" t="s">
        <v>31</v>
      </c>
      <c r="S29" s="3">
        <v>70</v>
      </c>
      <c r="U29" s="3" t="s">
        <v>31</v>
      </c>
      <c r="V29" s="3">
        <v>70</v>
      </c>
      <c r="X29" s="3" t="s">
        <v>31</v>
      </c>
      <c r="Y29" s="3">
        <v>11.116213252865268</v>
      </c>
      <c r="AA29" s="3" t="s">
        <v>126</v>
      </c>
      <c r="AB29" s="3">
        <v>1868.4092244926183</v>
      </c>
      <c r="AE29" s="3" t="s">
        <v>31</v>
      </c>
      <c r="AF29" s="3">
        <v>10.481389999999999</v>
      </c>
      <c r="AG29" s="3">
        <v>30.022680000000001</v>
      </c>
      <c r="AH29" s="3">
        <v>6.8220179999999999</v>
      </c>
      <c r="AI29" s="3">
        <v>27.239439999999998</v>
      </c>
    </row>
    <row r="30" spans="2:35" x14ac:dyDescent="0.35">
      <c r="D30" s="3" t="s">
        <v>32</v>
      </c>
      <c r="E30" s="3">
        <v>4.0927290000000003</v>
      </c>
      <c r="F30" s="3">
        <v>11.210380000000001</v>
      </c>
      <c r="G30" s="3">
        <v>15.06978</v>
      </c>
      <c r="H30" s="3">
        <v>86.3</v>
      </c>
      <c r="I30" s="3">
        <v>83.4</v>
      </c>
      <c r="J30" s="3">
        <v>11.87588</v>
      </c>
      <c r="K30" s="3">
        <v>15.36289</v>
      </c>
      <c r="L30" s="3">
        <v>13.97953</v>
      </c>
      <c r="M30" s="3">
        <v>12.94214</v>
      </c>
      <c r="O30" s="3" t="s">
        <v>32</v>
      </c>
      <c r="P30" s="3">
        <v>58.822133161661924</v>
      </c>
      <c r="R30" s="3" t="s">
        <v>32</v>
      </c>
      <c r="S30" s="3">
        <v>51</v>
      </c>
      <c r="U30" s="3" t="s">
        <v>32</v>
      </c>
      <c r="V30" s="3">
        <v>51</v>
      </c>
      <c r="X30" s="3" t="s">
        <v>32</v>
      </c>
      <c r="Y30" s="3">
        <v>25.027282648235722</v>
      </c>
      <c r="AA30" s="3" t="s">
        <v>127</v>
      </c>
      <c r="AB30" s="3">
        <v>1557.0934256055364</v>
      </c>
      <c r="AE30" s="3" t="s">
        <v>32</v>
      </c>
      <c r="AF30" s="3">
        <v>4.8529470000000003</v>
      </c>
      <c r="AG30" s="3">
        <v>21.236450000000001</v>
      </c>
      <c r="AH30" s="3">
        <v>4.0927290000000003</v>
      </c>
      <c r="AI30" s="3">
        <v>13.64324</v>
      </c>
    </row>
    <row r="31" spans="2:35" x14ac:dyDescent="0.35">
      <c r="D31" s="3" t="s">
        <v>33</v>
      </c>
      <c r="E31" s="3">
        <v>3.180739</v>
      </c>
      <c r="F31" s="3">
        <v>18.362807</v>
      </c>
      <c r="G31" s="3">
        <v>8.3253470000000007</v>
      </c>
      <c r="H31" s="3">
        <v>73.5</v>
      </c>
      <c r="I31" s="3">
        <v>59.8</v>
      </c>
      <c r="J31" s="3">
        <v>7.2043030000000003</v>
      </c>
      <c r="K31" s="3">
        <v>9.6489089999999997</v>
      </c>
      <c r="L31" s="3">
        <v>5.6338299999999997</v>
      </c>
      <c r="M31" s="3">
        <v>17.336760000000002</v>
      </c>
      <c r="O31" s="3" t="s">
        <v>33</v>
      </c>
      <c r="P31" s="3">
        <v>68.388035653964593</v>
      </c>
      <c r="R31" s="3" t="s">
        <v>33</v>
      </c>
      <c r="S31" s="3">
        <v>55</v>
      </c>
      <c r="U31" s="3" t="s">
        <v>33</v>
      </c>
      <c r="V31" s="3">
        <v>55</v>
      </c>
      <c r="X31" s="3" t="s">
        <v>33</v>
      </c>
      <c r="Y31" s="3">
        <v>16.043747189438225</v>
      </c>
      <c r="AA31" s="3" t="s">
        <v>128</v>
      </c>
      <c r="AB31" s="3">
        <v>755.63309884078308</v>
      </c>
      <c r="AE31" s="3" t="s">
        <v>33</v>
      </c>
      <c r="AF31" s="3">
        <v>4.603612</v>
      </c>
      <c r="AG31" s="3">
        <v>23.766940000000002</v>
      </c>
      <c r="AH31" s="3">
        <v>3.180739</v>
      </c>
      <c r="AI31" s="3">
        <v>16.915220000000001</v>
      </c>
    </row>
    <row r="32" spans="2:35" x14ac:dyDescent="0.35">
      <c r="D32" s="3" t="s">
        <v>34</v>
      </c>
      <c r="E32" s="3">
        <v>4.0727770000000003</v>
      </c>
      <c r="F32" s="3">
        <v>17.436474</v>
      </c>
      <c r="G32" s="3">
        <v>7.8066880000000003</v>
      </c>
      <c r="H32" s="3">
        <v>77.5</v>
      </c>
      <c r="I32" s="3">
        <v>70.2</v>
      </c>
      <c r="J32" s="3">
        <v>5.9807790000000001</v>
      </c>
      <c r="K32" s="3">
        <v>12.937239999999999</v>
      </c>
      <c r="L32" s="3">
        <v>13.48676</v>
      </c>
      <c r="M32" s="3">
        <v>14.153029999999999</v>
      </c>
      <c r="O32" s="3" t="s">
        <v>34</v>
      </c>
      <c r="P32" s="3">
        <v>63.314215809647848</v>
      </c>
      <c r="R32" s="3" t="s">
        <v>34</v>
      </c>
      <c r="S32" s="3">
        <v>42</v>
      </c>
      <c r="U32" s="3" t="s">
        <v>34</v>
      </c>
      <c r="V32" s="3">
        <v>43</v>
      </c>
      <c r="X32" s="3" t="s">
        <v>34</v>
      </c>
      <c r="Y32" s="3">
        <v>21.655486647259842</v>
      </c>
      <c r="AA32" s="3" t="s">
        <v>129</v>
      </c>
      <c r="AB32" s="3">
        <v>2219.2232718548507</v>
      </c>
      <c r="AE32" s="3" t="s">
        <v>34</v>
      </c>
      <c r="AF32" s="3">
        <v>7.7363489999999997</v>
      </c>
      <c r="AG32" s="3">
        <v>23.522310000000001</v>
      </c>
      <c r="AH32" s="3">
        <v>4.0727770000000003</v>
      </c>
      <c r="AI32" s="3">
        <v>20.097670000000001</v>
      </c>
    </row>
    <row r="33" spans="4:35" x14ac:dyDescent="0.35">
      <c r="D33" s="3" t="s">
        <v>35</v>
      </c>
      <c r="E33" s="3">
        <v>8.6003989999999995</v>
      </c>
      <c r="F33" s="3">
        <v>15.70905</v>
      </c>
      <c r="G33" s="3">
        <v>19.402930000000001</v>
      </c>
      <c r="H33" s="3">
        <v>76.8</v>
      </c>
      <c r="I33" s="3">
        <v>66.599999999999994</v>
      </c>
      <c r="J33" s="3">
        <v>15.47695</v>
      </c>
      <c r="K33" s="3">
        <v>12.848660000000001</v>
      </c>
      <c r="L33" s="3">
        <v>10.854229999999999</v>
      </c>
      <c r="M33" s="3">
        <v>13.83869</v>
      </c>
      <c r="O33" s="3" t="s">
        <v>35</v>
      </c>
      <c r="P33" s="3">
        <v>67.075411868876344</v>
      </c>
      <c r="R33" s="3" t="s">
        <v>35</v>
      </c>
      <c r="S33" s="3">
        <v>41</v>
      </c>
      <c r="U33" s="3" t="s">
        <v>35</v>
      </c>
      <c r="V33" s="3">
        <v>39</v>
      </c>
      <c r="X33" s="3" t="s">
        <v>35</v>
      </c>
      <c r="Y33" s="3">
        <v>17.220198945480242</v>
      </c>
      <c r="AA33" s="3" t="s">
        <v>130</v>
      </c>
      <c r="AB33" s="3">
        <v>489.80521699510194</v>
      </c>
      <c r="AE33" s="3" t="s">
        <v>35</v>
      </c>
      <c r="AF33" s="3">
        <v>6.3909580000000004</v>
      </c>
      <c r="AG33" s="3">
        <v>17.823550000000001</v>
      </c>
      <c r="AH33" s="3">
        <v>8.6003989999999995</v>
      </c>
      <c r="AI33" s="3">
        <v>16.98752</v>
      </c>
    </row>
    <row r="34" spans="4:35" x14ac:dyDescent="0.35">
      <c r="D34" s="3" t="s">
        <v>36</v>
      </c>
      <c r="E34" s="3">
        <v>3.163208</v>
      </c>
      <c r="F34" s="3">
        <v>17.253585999999999</v>
      </c>
      <c r="G34" s="3">
        <v>17.714269999999999</v>
      </c>
      <c r="H34" s="3">
        <v>76.599999999999994</v>
      </c>
      <c r="I34" s="3">
        <v>61.9</v>
      </c>
      <c r="J34" s="3">
        <v>12.72146</v>
      </c>
      <c r="K34" s="3">
        <v>16.024319999999999</v>
      </c>
      <c r="L34" s="3">
        <v>8.4096469999999997</v>
      </c>
      <c r="M34" s="3">
        <v>17.261040000000001</v>
      </c>
      <c r="O34" s="3" t="s">
        <v>36</v>
      </c>
      <c r="P34" s="3">
        <v>65.842791398205961</v>
      </c>
      <c r="R34" s="3" t="s">
        <v>36</v>
      </c>
      <c r="S34" s="3">
        <v>48</v>
      </c>
      <c r="U34" s="3" t="s">
        <v>36</v>
      </c>
      <c r="V34" s="3">
        <v>47</v>
      </c>
      <c r="X34" s="3" t="s">
        <v>36</v>
      </c>
      <c r="Y34" s="3">
        <v>16.314918382138181</v>
      </c>
      <c r="AA34" s="3" t="s">
        <v>131</v>
      </c>
      <c r="AB34" s="3">
        <v>1915.6631294463655</v>
      </c>
      <c r="AE34" s="3" t="s">
        <v>36</v>
      </c>
      <c r="AF34" s="3">
        <v>8.4207730000000005</v>
      </c>
      <c r="AG34" s="3">
        <v>21.54017</v>
      </c>
      <c r="AH34" s="3">
        <v>3.163208</v>
      </c>
      <c r="AI34" s="3">
        <v>18.686879999999999</v>
      </c>
    </row>
    <row r="35" spans="4:35" x14ac:dyDescent="0.35">
      <c r="D35" s="3" t="s">
        <v>37</v>
      </c>
      <c r="E35" s="3">
        <v>9.2988350000000004</v>
      </c>
      <c r="F35" s="3">
        <v>16.646132000000001</v>
      </c>
      <c r="G35" s="3">
        <v>22.229109999999999</v>
      </c>
      <c r="H35" s="3">
        <v>66.900000000000006</v>
      </c>
      <c r="I35" s="3">
        <v>60.7</v>
      </c>
      <c r="J35" s="3">
        <v>17.083480000000002</v>
      </c>
      <c r="K35" s="3">
        <v>17.55283</v>
      </c>
      <c r="L35" s="3">
        <v>10.294930000000001</v>
      </c>
      <c r="M35" s="3">
        <v>15.488009999999999</v>
      </c>
      <c r="O35" s="3" t="s">
        <v>37</v>
      </c>
      <c r="P35" s="3">
        <v>34.863475686546082</v>
      </c>
      <c r="R35" s="3" t="s">
        <v>37</v>
      </c>
      <c r="S35" s="3">
        <v>75</v>
      </c>
      <c r="U35" s="3" t="s">
        <v>37</v>
      </c>
      <c r="V35" s="3">
        <v>77</v>
      </c>
      <c r="X35" s="3" t="s">
        <v>37</v>
      </c>
      <c r="Y35" s="3">
        <v>7.6191411685739077</v>
      </c>
      <c r="AA35" s="3" t="s">
        <v>132</v>
      </c>
      <c r="AB35" s="3">
        <v>2107.6163492689693</v>
      </c>
      <c r="AE35" s="3" t="s">
        <v>37</v>
      </c>
      <c r="AF35" s="3">
        <v>5.3109989999999998</v>
      </c>
      <c r="AG35" s="3">
        <v>33.080750000000002</v>
      </c>
      <c r="AH35" s="3">
        <v>9.2988350000000004</v>
      </c>
      <c r="AI35" s="3">
        <v>20.706</v>
      </c>
    </row>
    <row r="36" spans="4:35" x14ac:dyDescent="0.35">
      <c r="D36" s="3" t="s">
        <v>38</v>
      </c>
      <c r="E36" s="3">
        <v>3.966936</v>
      </c>
      <c r="F36" s="3">
        <v>15.823194000000001</v>
      </c>
      <c r="G36" s="3">
        <v>13.438420000000001</v>
      </c>
      <c r="H36" s="3">
        <v>75.599999999999994</v>
      </c>
      <c r="I36" s="3">
        <v>61.3</v>
      </c>
      <c r="J36" s="3">
        <v>12.592079999999999</v>
      </c>
      <c r="K36" s="3">
        <v>13.057309999999999</v>
      </c>
      <c r="L36" s="3">
        <v>7.7019820000000001</v>
      </c>
      <c r="M36" s="3">
        <v>15.055210000000001</v>
      </c>
      <c r="O36" s="3" t="s">
        <v>38</v>
      </c>
      <c r="P36" s="3">
        <v>64.752417903876037</v>
      </c>
      <c r="R36" s="3" t="s">
        <v>38</v>
      </c>
      <c r="S36" s="3">
        <v>48</v>
      </c>
      <c r="U36" s="3" t="s">
        <v>38</v>
      </c>
      <c r="V36" s="3">
        <v>48</v>
      </c>
      <c r="X36" s="3" t="s">
        <v>38</v>
      </c>
      <c r="Y36" s="3">
        <v>14.970225071821314</v>
      </c>
      <c r="AA36" s="3" t="s">
        <v>133</v>
      </c>
      <c r="AB36" s="3">
        <v>1330.616614577038</v>
      </c>
      <c r="AE36" s="3" t="s">
        <v>38</v>
      </c>
      <c r="AF36" s="3">
        <v>6.1975540000000002</v>
      </c>
      <c r="AG36" s="3">
        <v>18.692489999999999</v>
      </c>
      <c r="AH36" s="3">
        <v>3.966936</v>
      </c>
      <c r="AI36" s="3">
        <v>18.46499</v>
      </c>
    </row>
    <row r="37" spans="4:35" x14ac:dyDescent="0.35">
      <c r="D37" s="3" t="s">
        <v>39</v>
      </c>
      <c r="E37" s="3">
        <v>6.9495480000000001</v>
      </c>
      <c r="F37" s="3">
        <v>17.928166999999998</v>
      </c>
      <c r="G37" s="3">
        <v>18.75151</v>
      </c>
      <c r="H37" s="3">
        <v>81.099999999999994</v>
      </c>
      <c r="I37" s="3">
        <v>70.099999999999994</v>
      </c>
      <c r="J37" s="3">
        <v>12.986829999999999</v>
      </c>
      <c r="K37" s="3">
        <v>13.29182</v>
      </c>
      <c r="L37" s="3">
        <v>9.3470040000000001</v>
      </c>
      <c r="M37" s="3">
        <v>13.7166</v>
      </c>
      <c r="O37" s="3" t="s">
        <v>39</v>
      </c>
      <c r="P37" s="3">
        <v>55.85856378821012</v>
      </c>
      <c r="R37" s="3" t="s">
        <v>39</v>
      </c>
      <c r="S37" s="3">
        <v>55</v>
      </c>
      <c r="U37" s="3" t="s">
        <v>39</v>
      </c>
      <c r="V37" s="3">
        <v>54</v>
      </c>
      <c r="X37" s="3" t="s">
        <v>39</v>
      </c>
      <c r="Y37" s="3">
        <v>15.672602658320622</v>
      </c>
      <c r="AA37" s="3" t="s">
        <v>134</v>
      </c>
      <c r="AB37" s="3">
        <v>2271.2310730743911</v>
      </c>
      <c r="AE37" s="3" t="s">
        <v>39</v>
      </c>
      <c r="AF37" s="3">
        <v>6.9847720000000004</v>
      </c>
      <c r="AG37" s="3">
        <v>24.35117</v>
      </c>
      <c r="AH37" s="3">
        <v>6.9495480000000001</v>
      </c>
      <c r="AI37" s="3">
        <v>19.30115</v>
      </c>
    </row>
    <row r="38" spans="4:35" x14ac:dyDescent="0.35">
      <c r="D38" s="3" t="s">
        <v>40</v>
      </c>
      <c r="E38" s="3"/>
      <c r="F38" s="3">
        <v>15.81498</v>
      </c>
      <c r="G38" s="3">
        <v>16.626010000000001</v>
      </c>
      <c r="H38" s="3">
        <v>89.1</v>
      </c>
      <c r="I38" s="3">
        <v>77.400000000000006</v>
      </c>
      <c r="J38" s="3">
        <v>10.51829</v>
      </c>
      <c r="K38" s="3">
        <v>16.09299</v>
      </c>
      <c r="L38" s="3">
        <v>5.2664629999999999</v>
      </c>
      <c r="M38" s="3">
        <v>14.6205</v>
      </c>
      <c r="O38" s="3" t="s">
        <v>40</v>
      </c>
      <c r="P38" s="3">
        <v>72.537653824679296</v>
      </c>
      <c r="R38" s="3" t="s">
        <v>40</v>
      </c>
      <c r="S38" s="3">
        <v>42</v>
      </c>
      <c r="U38" s="3" t="s">
        <v>40</v>
      </c>
      <c r="V38" s="3">
        <v>47</v>
      </c>
      <c r="X38" s="3" t="s">
        <v>40</v>
      </c>
      <c r="Y38" s="3">
        <v>22.977842520892434</v>
      </c>
      <c r="AA38" s="3" t="s">
        <v>135</v>
      </c>
      <c r="AB38" s="3">
        <v>671.65953399904902</v>
      </c>
      <c r="AE38" s="3" t="s">
        <v>40</v>
      </c>
      <c r="AF38" s="3">
        <v>5.7813140000000001</v>
      </c>
      <c r="AG38" s="3">
        <v>23.082339999999999</v>
      </c>
      <c r="AH38" s="3"/>
      <c r="AI38" s="3">
        <v>20.002510000000001</v>
      </c>
    </row>
    <row r="39" spans="4:35" x14ac:dyDescent="0.35">
      <c r="D39" s="3" t="s">
        <v>41</v>
      </c>
      <c r="E39" s="3">
        <v>6.2040059999999997</v>
      </c>
      <c r="F39" s="3">
        <v>15.340730000000001</v>
      </c>
      <c r="G39" s="3">
        <v>11.665760000000001</v>
      </c>
      <c r="H39" s="3">
        <v>91.2</v>
      </c>
      <c r="I39" s="3">
        <v>84.4</v>
      </c>
      <c r="J39" s="3">
        <v>8.7693340000000006</v>
      </c>
      <c r="K39" s="3">
        <v>12.081189999999999</v>
      </c>
      <c r="L39" s="3">
        <v>11.349069999999999</v>
      </c>
      <c r="M39" s="3">
        <v>13.78729</v>
      </c>
      <c r="O39" s="3" t="s">
        <v>41</v>
      </c>
      <c r="P39" s="3">
        <v>55.092962277289033</v>
      </c>
      <c r="R39" s="3" t="s">
        <v>41</v>
      </c>
      <c r="S39" s="3">
        <v>58</v>
      </c>
      <c r="U39" s="3" t="s">
        <v>41</v>
      </c>
      <c r="V39" s="3">
        <v>59</v>
      </c>
      <c r="X39" s="3" t="s">
        <v>41</v>
      </c>
      <c r="Y39" s="3">
        <v>30.983716261432075</v>
      </c>
      <c r="AA39" s="3" t="s">
        <v>136</v>
      </c>
      <c r="AB39" s="3">
        <v>1610.5417276720352</v>
      </c>
      <c r="AE39" s="3" t="s">
        <v>41</v>
      </c>
      <c r="AF39" s="3">
        <v>9.0612460000000006</v>
      </c>
      <c r="AG39" s="3">
        <v>25.658059999999999</v>
      </c>
      <c r="AH39" s="3">
        <v>6.2040059999999997</v>
      </c>
      <c r="AI39" s="3">
        <v>18.53913</v>
      </c>
    </row>
    <row r="40" spans="4:35" x14ac:dyDescent="0.35">
      <c r="D40" s="3" t="s">
        <v>42</v>
      </c>
      <c r="E40" s="3">
        <v>2.5945740000000002</v>
      </c>
      <c r="F40" s="3">
        <v>16.894857000000002</v>
      </c>
      <c r="G40" s="3">
        <v>10.661899999999999</v>
      </c>
      <c r="H40" s="3">
        <v>76.7</v>
      </c>
      <c r="I40" s="3">
        <v>61.8</v>
      </c>
      <c r="J40" s="3">
        <v>12.0352</v>
      </c>
      <c r="K40" s="3">
        <v>14.53406</v>
      </c>
      <c r="L40" s="3">
        <v>7.1405250000000002</v>
      </c>
      <c r="M40" s="3">
        <v>14.15925</v>
      </c>
      <c r="O40" s="3" t="s">
        <v>42</v>
      </c>
      <c r="P40" s="3">
        <v>61.405032233505651</v>
      </c>
      <c r="R40" s="3" t="s">
        <v>42</v>
      </c>
      <c r="S40" s="3">
        <v>54</v>
      </c>
      <c r="U40" s="3" t="s">
        <v>42</v>
      </c>
      <c r="V40" s="3">
        <v>55</v>
      </c>
      <c r="X40" s="3" t="s">
        <v>42</v>
      </c>
      <c r="Y40" s="3">
        <v>12.811070351118225</v>
      </c>
      <c r="AA40" s="3" t="s">
        <v>137</v>
      </c>
      <c r="AB40" s="3">
        <v>974.5589911432246</v>
      </c>
      <c r="AE40" s="3" t="s">
        <v>42</v>
      </c>
      <c r="AF40" s="3">
        <v>6.2705739999999999</v>
      </c>
      <c r="AG40" s="3">
        <v>21.86364</v>
      </c>
      <c r="AH40" s="3">
        <v>2.5945740000000002</v>
      </c>
      <c r="AI40" s="3">
        <v>17.737200000000001</v>
      </c>
    </row>
    <row r="41" spans="4:35" x14ac:dyDescent="0.35">
      <c r="D41" s="3" t="s">
        <v>43</v>
      </c>
      <c r="E41" s="3">
        <v>3.7587109999999999</v>
      </c>
      <c r="F41" s="3">
        <v>15.96898</v>
      </c>
      <c r="G41" s="3">
        <v>8.2979280000000006</v>
      </c>
      <c r="H41" s="3">
        <v>83.5</v>
      </c>
      <c r="I41" s="3">
        <v>76.5</v>
      </c>
      <c r="J41" s="3">
        <v>8.3644639999999999</v>
      </c>
      <c r="K41" s="3">
        <v>11.48429</v>
      </c>
      <c r="L41" s="3">
        <v>7.8846829999999999</v>
      </c>
      <c r="M41" s="3">
        <v>12.974489999999999</v>
      </c>
      <c r="O41" s="3" t="s">
        <v>43</v>
      </c>
      <c r="P41" s="3">
        <v>61.877143283853925</v>
      </c>
      <c r="R41" s="3" t="s">
        <v>43</v>
      </c>
      <c r="S41" s="3">
        <v>47</v>
      </c>
      <c r="U41" s="3" t="s">
        <v>43</v>
      </c>
      <c r="V41" s="3">
        <v>48</v>
      </c>
      <c r="X41" s="3" t="s">
        <v>43</v>
      </c>
      <c r="Y41" s="3">
        <v>24.094387755102041</v>
      </c>
      <c r="AA41" s="3" t="s">
        <v>138</v>
      </c>
      <c r="AB41" s="3">
        <v>2851.3937966234785</v>
      </c>
      <c r="AE41" s="3" t="s">
        <v>43</v>
      </c>
      <c r="AF41" s="3">
        <v>4.0236320000000001</v>
      </c>
      <c r="AG41" s="3">
        <v>17.659949999999998</v>
      </c>
      <c r="AH41" s="3">
        <v>3.7587109999999999</v>
      </c>
      <c r="AI41" s="3">
        <v>14.17554</v>
      </c>
    </row>
    <row r="42" spans="4:35" x14ac:dyDescent="0.35">
      <c r="D42" s="3" t="s">
        <v>44</v>
      </c>
      <c r="E42" s="3">
        <v>4.2133430000000001</v>
      </c>
      <c r="F42" s="3">
        <v>19.578175000000002</v>
      </c>
      <c r="G42" s="3">
        <v>24.338280000000001</v>
      </c>
      <c r="H42" s="3">
        <v>68.599999999999994</v>
      </c>
      <c r="I42" s="3">
        <v>51.2</v>
      </c>
      <c r="J42" s="3">
        <v>11.03622</v>
      </c>
      <c r="K42" s="3">
        <v>18.318850000000001</v>
      </c>
      <c r="L42" s="3">
        <v>11.38287</v>
      </c>
      <c r="M42" s="3">
        <v>17.69502</v>
      </c>
      <c r="O42" s="3" t="s">
        <v>44</v>
      </c>
      <c r="P42" s="3">
        <v>42.028552994759096</v>
      </c>
      <c r="R42" s="3" t="s">
        <v>44</v>
      </c>
      <c r="S42" s="3">
        <v>48</v>
      </c>
      <c r="U42" s="3" t="s">
        <v>44</v>
      </c>
      <c r="V42" s="3">
        <v>48</v>
      </c>
      <c r="X42" s="3" t="s">
        <v>44</v>
      </c>
      <c r="Y42" s="3">
        <v>7.7567366618601294</v>
      </c>
      <c r="AA42" s="3" t="s">
        <v>139</v>
      </c>
      <c r="AB42" s="3">
        <v>1438.6715198981262</v>
      </c>
      <c r="AE42" s="3" t="s">
        <v>44</v>
      </c>
      <c r="AF42" s="3">
        <v>6.0807700000000002</v>
      </c>
      <c r="AG42" s="3">
        <v>25.755009999999999</v>
      </c>
      <c r="AH42" s="3">
        <v>4.2133430000000001</v>
      </c>
      <c r="AI42" s="3">
        <v>20.8507</v>
      </c>
    </row>
    <row r="43" spans="4:35" x14ac:dyDescent="0.35">
      <c r="D43" s="3" t="s">
        <v>45</v>
      </c>
      <c r="E43" s="3">
        <v>2.6950720000000001</v>
      </c>
      <c r="F43" s="3">
        <v>11.521369999999999</v>
      </c>
      <c r="G43" s="3">
        <v>7.2944839999999997</v>
      </c>
      <c r="H43" s="3">
        <v>90.2</v>
      </c>
      <c r="I43" s="3">
        <v>86.1</v>
      </c>
      <c r="J43" s="3">
        <v>4.6591440000000004</v>
      </c>
      <c r="K43" s="3">
        <v>11.127370000000001</v>
      </c>
      <c r="L43" s="3">
        <v>9.0666449999999994</v>
      </c>
      <c r="M43" s="3">
        <v>10.873100000000001</v>
      </c>
      <c r="O43" s="3" t="s">
        <v>45</v>
      </c>
      <c r="P43" s="3">
        <v>65.451207108548772</v>
      </c>
      <c r="R43" s="3" t="s">
        <v>45</v>
      </c>
      <c r="S43" s="3">
        <v>48</v>
      </c>
      <c r="U43" s="3" t="s">
        <v>45</v>
      </c>
      <c r="V43" s="3">
        <v>50</v>
      </c>
      <c r="X43" s="3" t="s">
        <v>45</v>
      </c>
      <c r="Y43" s="3">
        <v>25.705447412102007</v>
      </c>
      <c r="AA43" s="3" t="s">
        <v>140</v>
      </c>
      <c r="AB43" s="3">
        <v>1089.9526185886464</v>
      </c>
      <c r="AE43" s="3" t="s">
        <v>45</v>
      </c>
      <c r="AF43" s="3">
        <v>4.426641</v>
      </c>
      <c r="AG43" s="3">
        <v>17.149830000000001</v>
      </c>
      <c r="AH43" s="3">
        <v>2.6950720000000001</v>
      </c>
      <c r="AI43" s="3">
        <v>14.03816</v>
      </c>
    </row>
    <row r="44" spans="4:35" x14ac:dyDescent="0.35">
      <c r="D44" s="3" t="s">
        <v>46</v>
      </c>
      <c r="E44" s="3">
        <v>5.7537370000000001</v>
      </c>
      <c r="F44" s="3">
        <v>18.065176999999998</v>
      </c>
      <c r="G44" s="3">
        <v>12.35375</v>
      </c>
      <c r="H44" s="3">
        <v>79.3</v>
      </c>
      <c r="I44" s="3">
        <v>69.599999999999994</v>
      </c>
      <c r="J44" s="3">
        <v>7.8021700000000003</v>
      </c>
      <c r="K44" s="3">
        <v>12.18469</v>
      </c>
      <c r="L44" s="3">
        <v>8.107507</v>
      </c>
      <c r="M44" s="3">
        <v>12.4038</v>
      </c>
      <c r="O44" s="3" t="s">
        <v>46</v>
      </c>
      <c r="P44" s="3">
        <v>63.600099522220816</v>
      </c>
      <c r="R44" s="3" t="s">
        <v>46</v>
      </c>
      <c r="S44" s="3">
        <v>72</v>
      </c>
      <c r="U44" s="3" t="s">
        <v>46</v>
      </c>
      <c r="V44" s="3">
        <v>74</v>
      </c>
      <c r="X44" s="3" t="s">
        <v>46</v>
      </c>
      <c r="Y44" s="3">
        <v>12.597146133265383</v>
      </c>
      <c r="AA44" s="3" t="s">
        <v>141</v>
      </c>
      <c r="AB44" s="3">
        <v>1089.9526185886464</v>
      </c>
      <c r="AE44" s="3" t="s">
        <v>46</v>
      </c>
      <c r="AF44" s="3">
        <v>5.6696</v>
      </c>
      <c r="AG44" s="3">
        <v>21.275030000000001</v>
      </c>
      <c r="AH44" s="3">
        <v>5.7537370000000001</v>
      </c>
      <c r="AI44" s="3">
        <v>18.47063</v>
      </c>
    </row>
    <row r="45" spans="4:35" x14ac:dyDescent="0.35">
      <c r="D45" s="3" t="s">
        <v>47</v>
      </c>
      <c r="E45" s="3">
        <v>4.567113</v>
      </c>
      <c r="F45" s="3">
        <v>19.629981000000001</v>
      </c>
      <c r="G45" s="3">
        <v>14.899889999999999</v>
      </c>
      <c r="H45" s="3">
        <v>73.400000000000006</v>
      </c>
      <c r="I45" s="3">
        <v>63</v>
      </c>
      <c r="J45" s="3">
        <v>14.783379999999999</v>
      </c>
      <c r="K45" s="3">
        <v>16.911010000000001</v>
      </c>
      <c r="L45" s="3">
        <v>9.901904</v>
      </c>
      <c r="M45" s="3">
        <v>15.341279999999999</v>
      </c>
      <c r="O45" s="3" t="s">
        <v>47</v>
      </c>
      <c r="P45" s="3">
        <v>63.768640559383016</v>
      </c>
      <c r="R45" s="3" t="s">
        <v>47</v>
      </c>
      <c r="S45" s="3">
        <v>66</v>
      </c>
      <c r="U45" s="3" t="s">
        <v>47</v>
      </c>
      <c r="V45" s="3">
        <v>69</v>
      </c>
      <c r="X45" s="3" t="s">
        <v>47</v>
      </c>
      <c r="Y45" s="3">
        <v>13.655569631209133</v>
      </c>
      <c r="AA45" s="3" t="s">
        <v>142</v>
      </c>
      <c r="AB45" s="3">
        <v>1262.0788477789617</v>
      </c>
      <c r="AE45" s="3" t="s">
        <v>47</v>
      </c>
      <c r="AF45" s="3">
        <v>8.0436700000000005</v>
      </c>
      <c r="AG45" s="3">
        <v>24.403420000000001</v>
      </c>
      <c r="AH45" s="3">
        <v>4.567113</v>
      </c>
      <c r="AI45" s="3">
        <v>15.55199</v>
      </c>
    </row>
    <row r="46" spans="4:35" x14ac:dyDescent="0.35">
      <c r="D46" s="3" t="s">
        <v>48</v>
      </c>
      <c r="E46" s="3">
        <v>4.3724509999999999</v>
      </c>
      <c r="F46" s="3">
        <v>14.889104</v>
      </c>
      <c r="G46" s="3">
        <v>15.26013</v>
      </c>
      <c r="H46" s="3">
        <v>80.7</v>
      </c>
      <c r="I46" s="3">
        <v>64.7</v>
      </c>
      <c r="J46" s="3">
        <v>18.128060000000001</v>
      </c>
      <c r="K46" s="3">
        <v>20.358540000000001</v>
      </c>
      <c r="L46" s="3">
        <v>13.17465</v>
      </c>
      <c r="M46" s="3">
        <v>13.8904</v>
      </c>
      <c r="O46" s="3" t="s">
        <v>48</v>
      </c>
      <c r="P46" s="3">
        <v>63.961340038774864</v>
      </c>
      <c r="R46" s="3" t="s">
        <v>48</v>
      </c>
      <c r="S46" s="3">
        <v>47</v>
      </c>
      <c r="U46" s="3" t="s">
        <v>48</v>
      </c>
      <c r="V46" s="3">
        <v>49</v>
      </c>
      <c r="X46" s="3" t="s">
        <v>48</v>
      </c>
      <c r="Y46" s="3">
        <v>14.53260015710919</v>
      </c>
      <c r="AA46" s="3" t="s">
        <v>143</v>
      </c>
      <c r="AB46" s="3">
        <v>3522.1003234193672</v>
      </c>
      <c r="AE46" s="3" t="s">
        <v>48</v>
      </c>
      <c r="AF46" s="3">
        <v>7.6744510000000004</v>
      </c>
      <c r="AG46" s="3">
        <v>25.103770000000001</v>
      </c>
      <c r="AH46" s="3">
        <v>4.3724509999999999</v>
      </c>
      <c r="AI46" s="3">
        <v>20.43806</v>
      </c>
    </row>
    <row r="47" spans="4:35" x14ac:dyDescent="0.35">
      <c r="D47" s="3" t="s">
        <v>49</v>
      </c>
      <c r="E47" s="3">
        <v>8.8683160000000001</v>
      </c>
      <c r="F47" s="3">
        <v>18.303795000000001</v>
      </c>
      <c r="G47" s="3">
        <v>14.60084</v>
      </c>
      <c r="H47" s="3">
        <v>90.1</v>
      </c>
      <c r="I47" s="3">
        <v>80.5</v>
      </c>
      <c r="J47" s="3">
        <v>14.0479</v>
      </c>
      <c r="K47" s="3">
        <v>13.960179999999999</v>
      </c>
      <c r="L47" s="3">
        <v>16.350739999999998</v>
      </c>
      <c r="M47" s="3">
        <v>12.39364</v>
      </c>
      <c r="O47" s="3" t="s">
        <v>49</v>
      </c>
      <c r="P47" s="3">
        <v>62.743768311956785</v>
      </c>
      <c r="R47" s="3" t="s">
        <v>49</v>
      </c>
      <c r="S47" s="3">
        <v>54</v>
      </c>
      <c r="U47" s="3" t="s">
        <v>49</v>
      </c>
      <c r="V47" s="3">
        <v>51</v>
      </c>
      <c r="X47" s="3" t="s">
        <v>49</v>
      </c>
      <c r="Y47" s="3">
        <v>28.901136755080952</v>
      </c>
      <c r="AA47" s="3" t="s">
        <v>144</v>
      </c>
      <c r="AB47" s="3">
        <v>1057.3823339780786</v>
      </c>
      <c r="AE47" s="3" t="s">
        <v>49</v>
      </c>
      <c r="AF47" s="3">
        <v>5.5852199999999996</v>
      </c>
      <c r="AG47" s="3">
        <v>20.160640000000001</v>
      </c>
      <c r="AH47" s="3">
        <v>8.8683160000000001</v>
      </c>
      <c r="AI47" s="3">
        <v>17.3733</v>
      </c>
    </row>
    <row r="48" spans="4:35" x14ac:dyDescent="0.35">
      <c r="D48" s="3" t="s">
        <v>50</v>
      </c>
      <c r="E48" s="3"/>
      <c r="F48" s="3">
        <v>14.796914000000001</v>
      </c>
      <c r="G48" s="3">
        <v>9.5247550000000007</v>
      </c>
      <c r="H48" s="3">
        <v>90.6</v>
      </c>
      <c r="I48" s="3">
        <v>77.900000000000006</v>
      </c>
      <c r="J48" s="3">
        <v>10.75034</v>
      </c>
      <c r="K48" s="3">
        <v>7.6710799999999999</v>
      </c>
      <c r="L48" s="3">
        <v>9.4471159999999994</v>
      </c>
      <c r="M48" s="3">
        <v>13.7828</v>
      </c>
      <c r="O48" s="3" t="s">
        <v>50</v>
      </c>
      <c r="P48" s="3">
        <v>70.20142800067822</v>
      </c>
      <c r="R48" s="3" t="s">
        <v>50</v>
      </c>
      <c r="S48" s="3">
        <v>45</v>
      </c>
      <c r="U48" s="3" t="s">
        <v>50</v>
      </c>
      <c r="V48" s="3">
        <v>46</v>
      </c>
      <c r="X48" s="3" t="s">
        <v>50</v>
      </c>
      <c r="Y48" s="3">
        <v>20.333882086634429</v>
      </c>
      <c r="AA48" s="3" t="s">
        <v>145</v>
      </c>
      <c r="AB48" s="3">
        <v>701.55197439428332</v>
      </c>
      <c r="AE48" s="3" t="s">
        <v>50</v>
      </c>
      <c r="AF48" s="3">
        <v>4.6924720000000004</v>
      </c>
      <c r="AG48" s="3">
        <v>18.477340000000002</v>
      </c>
      <c r="AH48" s="3"/>
      <c r="AI48" s="3">
        <v>17.150839999999999</v>
      </c>
    </row>
    <row r="49" spans="4:35" x14ac:dyDescent="0.35">
      <c r="D49" s="3" t="s">
        <v>51</v>
      </c>
      <c r="E49" s="3">
        <v>4.5872510000000002</v>
      </c>
      <c r="F49" s="3">
        <v>17.924505</v>
      </c>
      <c r="G49" s="3">
        <v>9.4067050000000005</v>
      </c>
      <c r="H49" s="3">
        <v>70.599999999999994</v>
      </c>
      <c r="I49" s="3">
        <v>60.7</v>
      </c>
      <c r="J49" s="3">
        <v>11.39654</v>
      </c>
      <c r="K49" s="3">
        <v>13.917619999999999</v>
      </c>
      <c r="L49" s="3">
        <v>6.5730199999999996</v>
      </c>
      <c r="M49" s="3">
        <v>16.12867</v>
      </c>
      <c r="O49" s="3" t="s">
        <v>51</v>
      </c>
      <c r="P49" s="3">
        <v>61.716255417166821</v>
      </c>
      <c r="R49" s="3" t="s">
        <v>51</v>
      </c>
      <c r="S49" s="3">
        <v>56</v>
      </c>
      <c r="U49" s="3" t="s">
        <v>51</v>
      </c>
      <c r="V49" s="3">
        <v>56</v>
      </c>
      <c r="X49" s="3" t="s">
        <v>51</v>
      </c>
      <c r="Y49" s="3">
        <v>13.875560138002141</v>
      </c>
      <c r="AA49" s="3" t="s">
        <v>146</v>
      </c>
      <c r="AB49" s="3">
        <v>469.78999855799515</v>
      </c>
      <c r="AE49" s="3" t="s">
        <v>51</v>
      </c>
      <c r="AF49" s="3">
        <v>4.74322</v>
      </c>
      <c r="AG49" s="3">
        <v>19.731570000000001</v>
      </c>
      <c r="AH49" s="3">
        <v>4.5872510000000002</v>
      </c>
      <c r="AI49" s="3">
        <v>16.206710000000001</v>
      </c>
    </row>
    <row r="50" spans="4:35" x14ac:dyDescent="0.35">
      <c r="D50" s="3" t="s">
        <v>52</v>
      </c>
      <c r="E50" s="3">
        <v>4.8329259999999996</v>
      </c>
      <c r="F50" s="3">
        <v>16.555171999999999</v>
      </c>
      <c r="G50" s="3">
        <v>6.9936129999999999</v>
      </c>
      <c r="H50" s="3">
        <v>92.1</v>
      </c>
      <c r="I50" s="3">
        <v>83.2</v>
      </c>
      <c r="J50" s="3">
        <v>8.5443160000000002</v>
      </c>
      <c r="K50" s="3">
        <v>9.5290579999999991</v>
      </c>
      <c r="L50" s="3">
        <v>8.7062620000000006</v>
      </c>
      <c r="M50" s="3">
        <v>7.3578130000000002</v>
      </c>
      <c r="O50" s="3" t="s">
        <v>52</v>
      </c>
      <c r="P50" s="3">
        <v>67.036584594872252</v>
      </c>
      <c r="R50" s="3" t="s">
        <v>52</v>
      </c>
      <c r="S50" s="3">
        <v>57</v>
      </c>
      <c r="U50" s="3" t="s">
        <v>52</v>
      </c>
      <c r="V50" s="3">
        <v>59</v>
      </c>
      <c r="X50" s="3" t="s">
        <v>52</v>
      </c>
      <c r="Y50" s="3">
        <v>23.391057120703024</v>
      </c>
      <c r="AA50" s="3" t="s">
        <v>147</v>
      </c>
      <c r="AB50" s="3">
        <v>834.72454090150245</v>
      </c>
      <c r="AE50" s="3" t="s">
        <v>52</v>
      </c>
      <c r="AF50" s="3">
        <v>5.3083609999999997</v>
      </c>
      <c r="AG50" s="3">
        <v>19.48272</v>
      </c>
      <c r="AH50" s="3">
        <v>4.8329259999999996</v>
      </c>
      <c r="AI50" s="3">
        <v>13.73058</v>
      </c>
    </row>
    <row r="51" spans="4:35" x14ac:dyDescent="0.35">
      <c r="D51" s="3" t="s">
        <v>53</v>
      </c>
      <c r="E51" s="3">
        <v>6.5459820000000004</v>
      </c>
      <c r="F51" s="3">
        <v>15.878819999999999</v>
      </c>
      <c r="G51" s="3">
        <v>13.54589</v>
      </c>
      <c r="H51" s="3">
        <v>70</v>
      </c>
      <c r="I51" s="3">
        <v>56.1</v>
      </c>
      <c r="J51" s="3">
        <v>7.245844</v>
      </c>
      <c r="K51" s="3">
        <v>16.230340000000002</v>
      </c>
      <c r="L51" s="3">
        <v>3.3730169999999999</v>
      </c>
      <c r="M51" s="3">
        <v>19.586179999999999</v>
      </c>
      <c r="O51" s="3" t="s">
        <v>53</v>
      </c>
      <c r="P51" s="3">
        <v>64.164313783925493</v>
      </c>
      <c r="R51" s="3" t="s">
        <v>53</v>
      </c>
      <c r="S51" s="3">
        <v>71</v>
      </c>
      <c r="U51" s="3" t="s">
        <v>53</v>
      </c>
      <c r="V51" s="3">
        <v>70</v>
      </c>
      <c r="X51" s="3" t="s">
        <v>53</v>
      </c>
      <c r="Y51" s="3">
        <v>12.001362276779105</v>
      </c>
      <c r="AA51" s="3" t="s">
        <v>148</v>
      </c>
      <c r="AB51" s="3">
        <v>1469.4804299158629</v>
      </c>
      <c r="AE51" s="3" t="s">
        <v>53</v>
      </c>
      <c r="AF51" s="3">
        <v>6.888039</v>
      </c>
      <c r="AG51" s="3">
        <v>27.207660000000001</v>
      </c>
      <c r="AH51" s="3">
        <v>6.5459820000000004</v>
      </c>
      <c r="AI51" s="3">
        <v>22.95382</v>
      </c>
    </row>
    <row r="52" spans="4:35" x14ac:dyDescent="0.35">
      <c r="D52" s="3" t="s">
        <v>54</v>
      </c>
      <c r="E52" s="3">
        <v>5.7806899999999999</v>
      </c>
      <c r="F52" s="3">
        <v>21.717167</v>
      </c>
      <c r="G52" s="3">
        <v>7.9737830000000001</v>
      </c>
      <c r="H52" s="3">
        <v>79.3</v>
      </c>
      <c r="I52" s="3">
        <v>59.2</v>
      </c>
      <c r="J52" s="3">
        <v>9.5917619999999992</v>
      </c>
      <c r="K52" s="3">
        <v>15.160349999999999</v>
      </c>
      <c r="L52" s="3">
        <v>7.0304149999999996</v>
      </c>
      <c r="M52" s="3">
        <v>16.383150000000001</v>
      </c>
      <c r="O52" s="3" t="s">
        <v>54</v>
      </c>
      <c r="P52" s="3">
        <v>66.695629767602412</v>
      </c>
      <c r="R52" s="3" t="s">
        <v>54</v>
      </c>
      <c r="S52" s="3">
        <v>59</v>
      </c>
      <c r="U52" s="3" t="s">
        <v>54</v>
      </c>
      <c r="V52" s="3">
        <v>58</v>
      </c>
      <c r="X52" s="3" t="s">
        <v>54</v>
      </c>
      <c r="Y52" s="3">
        <v>15.436412567973154</v>
      </c>
      <c r="AA52" s="3" t="s">
        <v>149</v>
      </c>
      <c r="AB52" s="3">
        <v>1179.6839653467835</v>
      </c>
      <c r="AE52" s="3" t="s">
        <v>54</v>
      </c>
      <c r="AF52" s="3">
        <v>8.1967599999999994</v>
      </c>
      <c r="AG52" s="3">
        <v>22</v>
      </c>
      <c r="AH52" s="3">
        <v>5.7806899999999999</v>
      </c>
      <c r="AI52" s="3">
        <v>20.400770000000001</v>
      </c>
    </row>
    <row r="53" spans="4:35" x14ac:dyDescent="0.35">
      <c r="D53" s="3" t="s">
        <v>55</v>
      </c>
      <c r="E53" s="3">
        <v>4.5572489999999997</v>
      </c>
      <c r="F53" s="3">
        <v>17.965768000000001</v>
      </c>
      <c r="G53" s="3">
        <v>9.8036379999999994</v>
      </c>
      <c r="H53" s="3">
        <v>64.3</v>
      </c>
      <c r="I53" s="3">
        <v>45.3</v>
      </c>
      <c r="J53" s="3">
        <v>11.74935</v>
      </c>
      <c r="K53" s="3">
        <v>16.140229999999999</v>
      </c>
      <c r="L53" s="3">
        <v>5.8384</v>
      </c>
      <c r="M53" s="3">
        <v>21.505769999999998</v>
      </c>
      <c r="O53" s="3" t="s">
        <v>55</v>
      </c>
      <c r="P53" s="3">
        <v>78.349486502197863</v>
      </c>
      <c r="R53" s="3" t="s">
        <v>55</v>
      </c>
      <c r="S53" s="3">
        <v>59</v>
      </c>
      <c r="U53" s="3" t="s">
        <v>55</v>
      </c>
      <c r="V53" s="3">
        <v>60</v>
      </c>
      <c r="X53" s="3" t="s">
        <v>55</v>
      </c>
      <c r="Y53" s="3">
        <v>15.25512272713096</v>
      </c>
      <c r="AA53" s="3" t="s">
        <v>150</v>
      </c>
      <c r="AB53" s="3">
        <v>3476.5895205960469</v>
      </c>
      <c r="AE53" s="3" t="s">
        <v>55</v>
      </c>
      <c r="AF53" s="3">
        <v>5.8833890000000002</v>
      </c>
      <c r="AG53" s="3">
        <v>26.601559999999999</v>
      </c>
      <c r="AH53" s="3">
        <v>4.5572489999999997</v>
      </c>
      <c r="AI53" s="3">
        <v>23.90204</v>
      </c>
    </row>
    <row r="54" spans="4:35" x14ac:dyDescent="0.35">
      <c r="D54" s="3" t="s">
        <v>56</v>
      </c>
      <c r="E54" s="3">
        <v>3.9004219999999998</v>
      </c>
      <c r="F54" s="3">
        <v>20.497484999999998</v>
      </c>
      <c r="G54" s="3">
        <v>12.09613</v>
      </c>
      <c r="H54" s="3">
        <v>66.5</v>
      </c>
      <c r="I54" s="3">
        <v>47.6</v>
      </c>
      <c r="J54" s="3">
        <v>11.619300000000001</v>
      </c>
      <c r="K54" s="3">
        <v>18.718170000000001</v>
      </c>
      <c r="L54" s="3">
        <v>11.81753</v>
      </c>
      <c r="M54" s="3">
        <v>18.956019999999999</v>
      </c>
      <c r="O54" s="3" t="s">
        <v>56</v>
      </c>
      <c r="P54" s="3">
        <v>53.221980344945464</v>
      </c>
      <c r="R54" s="3" t="s">
        <v>56</v>
      </c>
      <c r="S54" s="3">
        <v>70</v>
      </c>
      <c r="U54" s="3" t="s">
        <v>56</v>
      </c>
      <c r="V54" s="3">
        <v>70</v>
      </c>
      <c r="X54" s="3" t="s">
        <v>56</v>
      </c>
      <c r="Y54" s="3">
        <v>8.3394515912790883</v>
      </c>
      <c r="AA54" s="3" t="s">
        <v>151</v>
      </c>
      <c r="AB54" s="3">
        <v>1218.4963836556713</v>
      </c>
      <c r="AE54" s="3" t="s">
        <v>56</v>
      </c>
      <c r="AF54" s="3">
        <v>9.1525350000000003</v>
      </c>
      <c r="AG54" s="3">
        <v>24.209160000000001</v>
      </c>
      <c r="AH54" s="3">
        <v>3.9004219999999998</v>
      </c>
      <c r="AI54" s="3">
        <v>21.897410000000001</v>
      </c>
    </row>
    <row r="55" spans="4:35" x14ac:dyDescent="0.35">
      <c r="D55" s="3" t="s">
        <v>101</v>
      </c>
      <c r="E55" s="3">
        <v>6.1039440000000003</v>
      </c>
      <c r="F55" s="3">
        <v>18.759672000000002</v>
      </c>
      <c r="G55" s="3">
        <v>18.43018</v>
      </c>
      <c r="H55" s="3">
        <v>70.099999999999994</v>
      </c>
      <c r="I55" s="3">
        <v>55.5</v>
      </c>
      <c r="J55" s="3">
        <v>12.998760000000001</v>
      </c>
      <c r="K55" s="3">
        <v>11.945550000000001</v>
      </c>
      <c r="L55" s="3">
        <v>4.5341370000000003</v>
      </c>
      <c r="M55" s="3">
        <v>17.1708</v>
      </c>
      <c r="O55" s="3" t="s">
        <v>101</v>
      </c>
      <c r="P55" s="3">
        <v>61.567754577856746</v>
      </c>
      <c r="R55" s="3" t="s">
        <v>101</v>
      </c>
      <c r="S55" s="3">
        <v>69</v>
      </c>
      <c r="U55" s="3" t="s">
        <v>101</v>
      </c>
      <c r="V55" s="3">
        <v>68</v>
      </c>
      <c r="X55" s="3" t="s">
        <v>101</v>
      </c>
      <c r="Y55" s="3">
        <v>13.188442667635837</v>
      </c>
      <c r="AA55" s="3" t="s">
        <v>101</v>
      </c>
      <c r="AB55" s="3">
        <v>1140.8107905261238</v>
      </c>
      <c r="AE55" s="3" t="s">
        <v>101</v>
      </c>
      <c r="AF55" s="3">
        <v>5.6629480000000001</v>
      </c>
      <c r="AG55" s="3">
        <v>25.465420000000002</v>
      </c>
      <c r="AH55" s="3">
        <v>6.1039440000000003</v>
      </c>
      <c r="AI55" s="3">
        <v>20.92586</v>
      </c>
    </row>
    <row r="56" spans="4:35" x14ac:dyDescent="0.35">
      <c r="D56" s="3" t="s">
        <v>57</v>
      </c>
      <c r="E56" s="3">
        <v>4.2515470000000004</v>
      </c>
      <c r="F56" s="3">
        <v>14.440877</v>
      </c>
      <c r="G56" s="3">
        <v>14.431749999999999</v>
      </c>
      <c r="H56" s="3">
        <v>74.2</v>
      </c>
      <c r="I56" s="3">
        <v>66</v>
      </c>
      <c r="J56" s="3">
        <v>14.225490000000001</v>
      </c>
      <c r="K56" s="3">
        <v>17.834409999999998</v>
      </c>
      <c r="L56" s="3">
        <v>9.3439110000000003</v>
      </c>
      <c r="M56" s="3">
        <v>15.41563</v>
      </c>
      <c r="O56" s="3" t="s">
        <v>95</v>
      </c>
      <c r="P56" s="3">
        <v>61.191170483983001</v>
      </c>
      <c r="R56" s="3" t="s">
        <v>95</v>
      </c>
      <c r="S56" s="3">
        <v>44</v>
      </c>
      <c r="U56" s="3" t="s">
        <v>95</v>
      </c>
      <c r="V56" s="3">
        <v>48</v>
      </c>
      <c r="X56" s="3" t="s">
        <v>95</v>
      </c>
      <c r="Y56" s="3">
        <v>14.983828702282867</v>
      </c>
      <c r="AA56" s="3" t="s">
        <v>152</v>
      </c>
      <c r="AB56" s="3">
        <v>2441.6062194148476</v>
      </c>
      <c r="AE56" s="3" t="s">
        <v>57</v>
      </c>
      <c r="AF56" s="3">
        <v>7.3544939999999999</v>
      </c>
      <c r="AG56" s="3">
        <v>23.356290000000001</v>
      </c>
      <c r="AH56" s="3">
        <v>4.2515470000000004</v>
      </c>
      <c r="AI56" s="3">
        <v>20.145879999999998</v>
      </c>
    </row>
    <row r="57" spans="4:35" x14ac:dyDescent="0.35">
      <c r="D57" s="3" t="s">
        <v>58</v>
      </c>
      <c r="E57" s="3">
        <v>4.489268</v>
      </c>
      <c r="F57" s="3">
        <v>19.905346000000002</v>
      </c>
      <c r="G57" s="3">
        <v>16.51116</v>
      </c>
      <c r="H57" s="3">
        <v>76.2</v>
      </c>
      <c r="I57" s="3">
        <v>67.7</v>
      </c>
      <c r="J57" s="3">
        <v>15.909979999999999</v>
      </c>
      <c r="K57" s="3">
        <v>14.829090000000001</v>
      </c>
      <c r="L57" s="3">
        <v>8.8222839999999998</v>
      </c>
      <c r="M57" s="3">
        <v>16.607199999999999</v>
      </c>
      <c r="O57" s="3" t="s">
        <v>58</v>
      </c>
      <c r="P57" s="3">
        <v>61.664619928329827</v>
      </c>
      <c r="R57" s="3" t="s">
        <v>58</v>
      </c>
      <c r="S57" s="3">
        <v>48</v>
      </c>
      <c r="U57" s="3" t="s">
        <v>58</v>
      </c>
      <c r="V57" s="3">
        <v>48</v>
      </c>
      <c r="X57" s="3" t="s">
        <v>58</v>
      </c>
      <c r="Y57" s="3">
        <v>12.95793944375942</v>
      </c>
      <c r="AA57" s="3" t="s">
        <v>153</v>
      </c>
      <c r="AB57" s="3">
        <v>2055.5476730987516</v>
      </c>
      <c r="AE57" s="3" t="s">
        <v>58</v>
      </c>
      <c r="AF57" s="3">
        <v>7.0714350000000001</v>
      </c>
      <c r="AG57" s="3">
        <v>26.079519999999999</v>
      </c>
      <c r="AH57" s="3">
        <v>4.489268</v>
      </c>
      <c r="AI57" s="3">
        <v>22.25103</v>
      </c>
    </row>
    <row r="58" spans="4:35" x14ac:dyDescent="0.35">
      <c r="D58" s="3" t="s">
        <v>59</v>
      </c>
      <c r="E58" s="3">
        <v>3.094595</v>
      </c>
      <c r="F58" s="3">
        <v>16.794622</v>
      </c>
      <c r="G58" s="3">
        <v>17.529800000000002</v>
      </c>
      <c r="H58" s="3">
        <v>87.9</v>
      </c>
      <c r="I58" s="3">
        <v>74.8</v>
      </c>
      <c r="J58" s="3">
        <v>12.783670000000001</v>
      </c>
      <c r="K58" s="3">
        <v>13.12025</v>
      </c>
      <c r="L58" s="3">
        <v>14.25629</v>
      </c>
      <c r="M58" s="3">
        <v>11.99253</v>
      </c>
      <c r="O58" s="3" t="s">
        <v>59</v>
      </c>
      <c r="P58" s="3">
        <v>57.009723759364853</v>
      </c>
      <c r="R58" s="3" t="s">
        <v>59</v>
      </c>
      <c r="S58" s="3">
        <v>36</v>
      </c>
      <c r="U58" s="3" t="s">
        <v>59</v>
      </c>
      <c r="V58" s="3">
        <v>37</v>
      </c>
      <c r="X58" s="3" t="s">
        <v>59</v>
      </c>
      <c r="Y58" s="3">
        <v>19.019791844395154</v>
      </c>
      <c r="AA58" s="3" t="s">
        <v>154</v>
      </c>
      <c r="AB58" s="3">
        <v>1731.742119600467</v>
      </c>
      <c r="AE58" s="3" t="s">
        <v>59</v>
      </c>
      <c r="AF58" s="3">
        <v>9.2244460000000004</v>
      </c>
      <c r="AG58" s="3">
        <v>21.188590000000001</v>
      </c>
      <c r="AH58" s="3">
        <v>3.094595</v>
      </c>
      <c r="AI58" s="3">
        <v>19.53734</v>
      </c>
    </row>
    <row r="59" spans="4:35" x14ac:dyDescent="0.35">
      <c r="D59" s="3" t="s">
        <v>60</v>
      </c>
      <c r="E59" s="3">
        <v>3.4837259999999999</v>
      </c>
      <c r="F59" s="3">
        <v>21.9778609</v>
      </c>
      <c r="G59" s="3">
        <v>13.56827</v>
      </c>
      <c r="H59" s="3">
        <v>69</v>
      </c>
      <c r="I59" s="3">
        <v>54.8</v>
      </c>
      <c r="J59" s="3">
        <v>6.7157549999999997</v>
      </c>
      <c r="K59" s="3">
        <v>18.45919</v>
      </c>
      <c r="L59" s="3">
        <v>6.5679550000000004</v>
      </c>
      <c r="M59" s="3">
        <v>17.64536</v>
      </c>
      <c r="O59" s="3" t="s">
        <v>60</v>
      </c>
      <c r="P59" s="3">
        <v>62.166543264748483</v>
      </c>
      <c r="R59" s="3" t="s">
        <v>60</v>
      </c>
      <c r="S59" s="3">
        <v>72</v>
      </c>
      <c r="U59" s="3" t="s">
        <v>60</v>
      </c>
      <c r="V59" s="3">
        <v>74</v>
      </c>
      <c r="X59" s="3" t="s">
        <v>60</v>
      </c>
      <c r="Y59" s="3">
        <v>13.543812831531371</v>
      </c>
      <c r="AA59" s="3" t="s">
        <v>155</v>
      </c>
      <c r="AB59" s="3">
        <v>824.77970831660832</v>
      </c>
      <c r="AE59" s="3" t="s">
        <v>60</v>
      </c>
      <c r="AF59" s="3">
        <v>5.1978119999999999</v>
      </c>
      <c r="AG59" s="3">
        <v>20.438859999999998</v>
      </c>
      <c r="AH59" s="3">
        <v>3.4837259999999999</v>
      </c>
      <c r="AI59" s="3">
        <v>15.827249999999999</v>
      </c>
    </row>
    <row r="60" spans="4:35" x14ac:dyDescent="0.35">
      <c r="D60" s="3" t="s">
        <v>61</v>
      </c>
      <c r="E60" s="3"/>
      <c r="F60" s="3">
        <v>13.968767</v>
      </c>
      <c r="G60" s="3">
        <v>13.091530000000001</v>
      </c>
      <c r="H60" s="3">
        <v>78.599999999999994</v>
      </c>
      <c r="I60" s="3">
        <v>64.2</v>
      </c>
      <c r="J60" s="3">
        <v>9.6242059999999992</v>
      </c>
      <c r="K60" s="3">
        <v>15.25009</v>
      </c>
      <c r="L60" s="3">
        <v>3.868188</v>
      </c>
      <c r="M60" s="3">
        <v>11.96604</v>
      </c>
      <c r="O60" s="3" t="s">
        <v>61</v>
      </c>
      <c r="P60" s="3">
        <v>60.680787288602133</v>
      </c>
      <c r="R60" s="3" t="s">
        <v>61</v>
      </c>
      <c r="S60" s="3">
        <v>66</v>
      </c>
      <c r="U60" s="3" t="s">
        <v>61</v>
      </c>
      <c r="V60" s="3">
        <v>70</v>
      </c>
      <c r="X60" s="3" t="s">
        <v>61</v>
      </c>
      <c r="Y60" s="3">
        <v>12.600840465016411</v>
      </c>
      <c r="AA60" s="3" t="s">
        <v>156</v>
      </c>
      <c r="AB60" s="3">
        <v>995.12841858600802</v>
      </c>
      <c r="AE60" s="3" t="s">
        <v>61</v>
      </c>
      <c r="AF60" s="3">
        <v>6.4018439999999996</v>
      </c>
      <c r="AG60" s="3">
        <v>23.78614</v>
      </c>
      <c r="AH60" s="3"/>
      <c r="AI60" s="3">
        <v>17.645189999999999</v>
      </c>
    </row>
    <row r="61" spans="4:35" x14ac:dyDescent="0.35">
      <c r="D61" s="3" t="s">
        <v>62</v>
      </c>
      <c r="E61" s="3">
        <v>0.90639029999999998</v>
      </c>
      <c r="F61" s="3">
        <v>17.246739999999999</v>
      </c>
      <c r="G61" s="3">
        <v>14.846780000000001</v>
      </c>
      <c r="H61" s="3">
        <v>79.5</v>
      </c>
      <c r="I61" s="3">
        <v>69.7</v>
      </c>
      <c r="J61" s="3">
        <v>7.5899789999999996</v>
      </c>
      <c r="K61" s="3">
        <v>18.516030000000001</v>
      </c>
      <c r="L61" s="3">
        <v>12.17756</v>
      </c>
      <c r="M61" s="3">
        <v>13.260260000000001</v>
      </c>
      <c r="O61" s="3" t="s">
        <v>62</v>
      </c>
      <c r="P61" s="3">
        <v>65.476165808297594</v>
      </c>
      <c r="R61" s="3" t="s">
        <v>62</v>
      </c>
      <c r="S61" s="3">
        <v>50</v>
      </c>
      <c r="U61" s="3" t="s">
        <v>62</v>
      </c>
      <c r="V61" s="3">
        <v>48</v>
      </c>
      <c r="X61" s="3" t="s">
        <v>62</v>
      </c>
      <c r="Y61" s="3">
        <v>15.185498659895613</v>
      </c>
      <c r="AA61" s="3" t="s">
        <v>157</v>
      </c>
      <c r="AB61" s="3">
        <v>1454.2623197870096</v>
      </c>
      <c r="AE61" s="3" t="s">
        <v>62</v>
      </c>
      <c r="AF61" s="3">
        <v>7.3154440000000003</v>
      </c>
      <c r="AG61" s="3">
        <v>21.155840000000001</v>
      </c>
      <c r="AH61" s="3">
        <v>0.90639029999999998</v>
      </c>
      <c r="AI61" s="3">
        <v>22.6677</v>
      </c>
    </row>
    <row r="62" spans="4:35" x14ac:dyDescent="0.35">
      <c r="D62" s="3" t="s">
        <v>63</v>
      </c>
      <c r="E62" s="3">
        <v>4.1472600000000002</v>
      </c>
      <c r="F62" s="3">
        <v>13.702209999999999</v>
      </c>
      <c r="G62" s="3">
        <v>11.236079999999999</v>
      </c>
      <c r="H62" s="3">
        <v>78</v>
      </c>
      <c r="I62" s="3">
        <v>63.3</v>
      </c>
      <c r="J62" s="3">
        <v>16.592970000000001</v>
      </c>
      <c r="K62" s="3">
        <v>10.13006</v>
      </c>
      <c r="L62" s="3">
        <v>8.5219629999999995</v>
      </c>
      <c r="M62" s="3">
        <v>13.13279</v>
      </c>
      <c r="O62" s="3" t="s">
        <v>63</v>
      </c>
      <c r="P62" s="3">
        <v>69.469829342554391</v>
      </c>
      <c r="R62" s="3" t="s">
        <v>63</v>
      </c>
      <c r="S62" s="3">
        <v>62</v>
      </c>
      <c r="U62" s="3" t="s">
        <v>63</v>
      </c>
      <c r="V62" s="3">
        <v>66</v>
      </c>
      <c r="X62" s="3" t="s">
        <v>63</v>
      </c>
      <c r="Y62" s="3">
        <v>15.760164196673809</v>
      </c>
      <c r="AA62" s="3" t="s">
        <v>158</v>
      </c>
      <c r="AB62" s="3">
        <v>1031.787693205016</v>
      </c>
      <c r="AE62" s="3" t="s">
        <v>63</v>
      </c>
      <c r="AF62" s="3">
        <v>5.1933410000000002</v>
      </c>
      <c r="AG62" s="3">
        <v>20.264859999999999</v>
      </c>
      <c r="AH62" s="3">
        <v>4.1472600000000002</v>
      </c>
      <c r="AI62" s="3">
        <v>15.091010000000001</v>
      </c>
    </row>
    <row r="63" spans="4:35" x14ac:dyDescent="0.35">
      <c r="D63" s="3" t="s">
        <v>64</v>
      </c>
      <c r="E63" s="3">
        <v>2.2211349999999999</v>
      </c>
      <c r="F63" s="3">
        <v>13.203475000000001</v>
      </c>
      <c r="G63" s="3">
        <v>7.0720910000000003</v>
      </c>
      <c r="H63" s="3">
        <v>89.2</v>
      </c>
      <c r="I63" s="3">
        <v>76.400000000000006</v>
      </c>
      <c r="J63" s="3">
        <v>8.7609680000000001</v>
      </c>
      <c r="K63" s="3">
        <v>13.27713</v>
      </c>
      <c r="L63" s="3">
        <v>6.1044960000000001</v>
      </c>
      <c r="M63" s="3">
        <v>13.14626</v>
      </c>
      <c r="O63" s="3" t="s">
        <v>64</v>
      </c>
      <c r="P63" s="3">
        <v>77.27810496476323</v>
      </c>
      <c r="R63" s="3" t="s">
        <v>64</v>
      </c>
      <c r="S63" s="3">
        <v>51</v>
      </c>
      <c r="U63" s="3" t="s">
        <v>64</v>
      </c>
      <c r="V63" s="3">
        <v>53</v>
      </c>
      <c r="X63" s="3" t="s">
        <v>64</v>
      </c>
      <c r="Y63" s="3">
        <v>26.984537749886783</v>
      </c>
      <c r="AA63" s="3" t="s">
        <v>159</v>
      </c>
      <c r="AB63" s="3">
        <v>1149.0937064281936</v>
      </c>
      <c r="AE63" s="3" t="s">
        <v>64</v>
      </c>
      <c r="AF63" s="3">
        <v>4.6266249999999998</v>
      </c>
      <c r="AG63" s="3">
        <v>20.80348</v>
      </c>
      <c r="AH63" s="3">
        <v>2.2211349999999999</v>
      </c>
      <c r="AI63" s="3">
        <v>18.388639999999999</v>
      </c>
    </row>
    <row r="64" spans="4:35" x14ac:dyDescent="0.35">
      <c r="D64" s="3" t="s">
        <v>65</v>
      </c>
      <c r="E64" s="3">
        <v>1.930129</v>
      </c>
      <c r="F64" s="3">
        <v>16.800795000000001</v>
      </c>
      <c r="G64" s="3">
        <v>13.92273</v>
      </c>
      <c r="H64" s="3">
        <v>89.8</v>
      </c>
      <c r="I64" s="3">
        <v>85.9</v>
      </c>
      <c r="J64" s="3">
        <v>9.5380260000000003</v>
      </c>
      <c r="K64" s="3">
        <v>11.655379999999999</v>
      </c>
      <c r="L64" s="3">
        <v>11.362120000000001</v>
      </c>
      <c r="M64" s="3">
        <v>12.27216</v>
      </c>
      <c r="O64" s="3" t="s">
        <v>65</v>
      </c>
      <c r="P64" s="3">
        <v>64.822699975565314</v>
      </c>
      <c r="R64" s="3" t="s">
        <v>65</v>
      </c>
      <c r="S64" s="3">
        <v>51</v>
      </c>
      <c r="U64" s="3" t="s">
        <v>65</v>
      </c>
      <c r="V64" s="3">
        <v>51</v>
      </c>
      <c r="X64" s="3" t="s">
        <v>65</v>
      </c>
      <c r="Y64" s="3">
        <v>26.407424451603006</v>
      </c>
      <c r="AA64" s="3" t="s">
        <v>160</v>
      </c>
      <c r="AB64" s="3">
        <v>1004.6847660439126</v>
      </c>
      <c r="AE64" s="3" t="s">
        <v>65</v>
      </c>
      <c r="AF64" s="3">
        <v>4.8423569999999998</v>
      </c>
      <c r="AG64" s="3">
        <v>22.593119999999999</v>
      </c>
      <c r="AH64" s="3">
        <v>1.930129</v>
      </c>
      <c r="AI64" s="3">
        <v>16.245249999999999</v>
      </c>
    </row>
    <row r="65" spans="4:35" x14ac:dyDescent="0.35">
      <c r="D65" s="3" t="s">
        <v>66</v>
      </c>
      <c r="E65" s="3">
        <v>3.5939779999999999</v>
      </c>
      <c r="F65" s="3">
        <v>15.709149999999999</v>
      </c>
      <c r="G65" s="3">
        <v>16.352609999999999</v>
      </c>
      <c r="H65" s="3">
        <v>89.6</v>
      </c>
      <c r="I65" s="3">
        <v>79.8</v>
      </c>
      <c r="J65" s="3">
        <v>8.1841080000000002</v>
      </c>
      <c r="K65" s="3">
        <v>13.75196</v>
      </c>
      <c r="L65" s="3">
        <v>13.94566</v>
      </c>
      <c r="M65" s="3">
        <v>12.502269999999999</v>
      </c>
      <c r="O65" s="3" t="s">
        <v>66</v>
      </c>
      <c r="P65" s="3">
        <v>68.907335869365994</v>
      </c>
      <c r="R65" s="3" t="s">
        <v>66</v>
      </c>
      <c r="S65" s="3">
        <v>50</v>
      </c>
      <c r="U65" s="3" t="s">
        <v>66</v>
      </c>
      <c r="V65" s="3">
        <v>51</v>
      </c>
      <c r="X65" s="3" t="s">
        <v>66</v>
      </c>
      <c r="Y65" s="3">
        <v>22.662601626016261</v>
      </c>
      <c r="AA65" s="3" t="s">
        <v>161</v>
      </c>
      <c r="AB65" s="3">
        <v>1070.3069922450811</v>
      </c>
      <c r="AE65" s="3" t="s">
        <v>66</v>
      </c>
      <c r="AF65" s="3">
        <v>9.2438359999999999</v>
      </c>
      <c r="AG65" s="3">
        <v>26.463950000000001</v>
      </c>
      <c r="AH65" s="3">
        <v>3.5939779999999999</v>
      </c>
      <c r="AI65" s="3">
        <v>20.89648</v>
      </c>
    </row>
    <row r="66" spans="4:35" x14ac:dyDescent="0.35">
      <c r="D66" s="3" t="s">
        <v>67</v>
      </c>
      <c r="E66" s="3">
        <v>2.8768889999999998</v>
      </c>
      <c r="F66" s="3">
        <v>18.398578999999998</v>
      </c>
      <c r="G66" s="3">
        <v>12.747820000000001</v>
      </c>
      <c r="H66" s="3">
        <v>86.1</v>
      </c>
      <c r="I66" s="3">
        <v>73</v>
      </c>
      <c r="J66" s="3">
        <v>9.3390930000000001</v>
      </c>
      <c r="K66" s="3">
        <v>11.97617</v>
      </c>
      <c r="L66" s="3">
        <v>8.0070650000000008</v>
      </c>
      <c r="M66" s="3">
        <v>12.35023</v>
      </c>
      <c r="O66" s="3" t="s">
        <v>98</v>
      </c>
      <c r="P66" s="3">
        <v>74.272150002904709</v>
      </c>
      <c r="R66" s="3" t="s">
        <v>98</v>
      </c>
      <c r="S66" s="3">
        <v>66</v>
      </c>
      <c r="U66" s="3" t="s">
        <v>98</v>
      </c>
      <c r="V66" s="3">
        <v>68</v>
      </c>
      <c r="X66" s="3" t="s">
        <v>98</v>
      </c>
      <c r="Y66" s="3">
        <v>17.458078039342148</v>
      </c>
      <c r="AA66" s="3" t="s">
        <v>162</v>
      </c>
      <c r="AB66" s="3">
        <v>601.32196630712951</v>
      </c>
      <c r="AE66" s="3" t="s">
        <v>67</v>
      </c>
      <c r="AF66" s="3">
        <v>4.6309339999999999</v>
      </c>
      <c r="AG66" s="3">
        <v>20.459620000000001</v>
      </c>
      <c r="AH66" s="3">
        <v>2.8768889999999998</v>
      </c>
      <c r="AI66" s="3">
        <v>16.237500000000001</v>
      </c>
    </row>
    <row r="67" spans="4:35" x14ac:dyDescent="0.35">
      <c r="D67" s="3" t="s">
        <v>68</v>
      </c>
      <c r="E67" s="3">
        <v>3.8111809999999999</v>
      </c>
      <c r="F67" s="3">
        <v>20.675962999999999</v>
      </c>
      <c r="G67" s="3">
        <v>10.686730000000001</v>
      </c>
      <c r="H67" s="3">
        <v>88.1</v>
      </c>
      <c r="I67" s="3">
        <v>84.2</v>
      </c>
      <c r="J67" s="3">
        <v>13.12824</v>
      </c>
      <c r="K67" s="3">
        <v>16.76305</v>
      </c>
      <c r="L67" s="3">
        <v>10.141970000000001</v>
      </c>
      <c r="M67" s="3">
        <v>15.8756</v>
      </c>
      <c r="O67" s="3" t="s">
        <v>68</v>
      </c>
      <c r="P67" s="3">
        <v>62.600258997781083</v>
      </c>
      <c r="R67" s="3" t="s">
        <v>68</v>
      </c>
      <c r="S67" s="3">
        <v>50</v>
      </c>
      <c r="U67" s="3" t="s">
        <v>68</v>
      </c>
      <c r="V67" s="3">
        <v>51</v>
      </c>
      <c r="X67" s="3" t="s">
        <v>68</v>
      </c>
      <c r="Y67" s="3">
        <v>22.589471380102879</v>
      </c>
      <c r="AA67" s="3" t="s">
        <v>163</v>
      </c>
      <c r="AB67" s="3">
        <v>2820.1219512195121</v>
      </c>
      <c r="AE67" s="3" t="s">
        <v>68</v>
      </c>
      <c r="AF67" s="3">
        <v>9.2098420000000001</v>
      </c>
      <c r="AG67" s="3">
        <v>25.326460000000001</v>
      </c>
      <c r="AH67" s="3">
        <v>3.8111809999999999</v>
      </c>
      <c r="AI67" s="3">
        <v>23.040289999999999</v>
      </c>
    </row>
    <row r="68" spans="4:35" x14ac:dyDescent="0.35">
      <c r="D68" s="3" t="s">
        <v>69</v>
      </c>
      <c r="E68" s="3">
        <v>2.6801460000000001</v>
      </c>
      <c r="F68" s="3">
        <v>13.848979999999999</v>
      </c>
      <c r="G68" s="3">
        <v>9.6403990000000004</v>
      </c>
      <c r="H68" s="3">
        <v>72</v>
      </c>
      <c r="I68" s="3">
        <v>61</v>
      </c>
      <c r="J68" s="3">
        <v>7.6083970000000001</v>
      </c>
      <c r="K68" s="3">
        <v>12.171110000000001</v>
      </c>
      <c r="L68" s="3">
        <v>3.0283069999999999</v>
      </c>
      <c r="M68" s="3">
        <v>15.897930000000001</v>
      </c>
      <c r="O68" s="3" t="s">
        <v>69</v>
      </c>
      <c r="P68" s="3">
        <v>80.795866461739124</v>
      </c>
      <c r="R68" s="3" t="s">
        <v>69</v>
      </c>
      <c r="S68" s="3">
        <v>68</v>
      </c>
      <c r="U68" s="3" t="s">
        <v>69</v>
      </c>
      <c r="V68" s="3">
        <v>69</v>
      </c>
      <c r="X68" s="3" t="s">
        <v>69</v>
      </c>
      <c r="Y68" s="3">
        <v>16.455243027793358</v>
      </c>
      <c r="AA68" s="3" t="s">
        <v>164</v>
      </c>
      <c r="AB68" s="3">
        <v>1808.8382784971909</v>
      </c>
      <c r="AE68" s="3" t="s">
        <v>69</v>
      </c>
      <c r="AF68" s="3">
        <v>5.3884850000000002</v>
      </c>
      <c r="AG68" s="3">
        <v>22.776890000000002</v>
      </c>
      <c r="AH68" s="3">
        <v>2.6801460000000001</v>
      </c>
      <c r="AI68" s="3">
        <v>17.448630000000001</v>
      </c>
    </row>
    <row r="69" spans="4:35" x14ac:dyDescent="0.35">
      <c r="D69" s="3" t="s">
        <v>70</v>
      </c>
      <c r="E69" s="3">
        <v>7.6431969999999998</v>
      </c>
      <c r="F69" s="3">
        <v>16.915991000000002</v>
      </c>
      <c r="G69" s="3">
        <v>12.637409999999999</v>
      </c>
      <c r="H69" s="3">
        <v>84.9</v>
      </c>
      <c r="I69" s="3">
        <v>80.5</v>
      </c>
      <c r="J69" s="3">
        <v>13.1858</v>
      </c>
      <c r="K69" s="3">
        <v>17.812570000000001</v>
      </c>
      <c r="L69" s="3">
        <v>18.420249999999999</v>
      </c>
      <c r="M69" s="3">
        <v>18.566040000000001</v>
      </c>
      <c r="O69" s="3" t="s">
        <v>70</v>
      </c>
      <c r="P69" s="3">
        <v>64.141461044535873</v>
      </c>
      <c r="R69" s="3" t="s">
        <v>70</v>
      </c>
      <c r="S69" s="3">
        <v>53</v>
      </c>
      <c r="U69" s="3" t="s">
        <v>70</v>
      </c>
      <c r="V69" s="3">
        <v>51</v>
      </c>
      <c r="X69" s="3" t="s">
        <v>70</v>
      </c>
      <c r="Y69" s="3">
        <v>22.792426119270925</v>
      </c>
      <c r="AA69" s="3" t="s">
        <v>165</v>
      </c>
      <c r="AB69" s="3">
        <v>917.31590851972862</v>
      </c>
      <c r="AE69" s="3" t="s">
        <v>70</v>
      </c>
      <c r="AF69" s="3">
        <v>8.0742220000000007</v>
      </c>
      <c r="AG69" s="3">
        <v>25.421500000000002</v>
      </c>
      <c r="AH69" s="3">
        <v>7.6431969999999998</v>
      </c>
      <c r="AI69" s="3">
        <v>21.84243</v>
      </c>
    </row>
    <row r="70" spans="4:35" x14ac:dyDescent="0.35">
      <c r="D70" s="3" t="s">
        <v>71</v>
      </c>
      <c r="E70" s="3"/>
      <c r="F70" s="3">
        <v>13.98784</v>
      </c>
      <c r="G70" s="3">
        <v>0.9104061</v>
      </c>
      <c r="H70" s="3">
        <v>96.8</v>
      </c>
      <c r="I70" s="3">
        <v>89.9</v>
      </c>
      <c r="J70" s="3">
        <v>3.5917089999999998</v>
      </c>
      <c r="K70" s="3">
        <v>7.5802490000000002</v>
      </c>
      <c r="L70" s="3">
        <v>5.8678220000000003</v>
      </c>
      <c r="M70" s="3">
        <v>9.5781179999999999</v>
      </c>
      <c r="O70" s="3" t="s">
        <v>97</v>
      </c>
      <c r="P70" s="3">
        <v>71.927020804308</v>
      </c>
      <c r="R70" s="3" t="s">
        <v>71</v>
      </c>
      <c r="S70" s="3">
        <v>50</v>
      </c>
      <c r="U70" s="3" t="s">
        <v>71</v>
      </c>
      <c r="V70" s="3">
        <v>53</v>
      </c>
      <c r="X70" s="3" t="s">
        <v>71</v>
      </c>
      <c r="Y70" s="3">
        <v>30.531295487627364</v>
      </c>
      <c r="AA70" s="3" t="s">
        <v>166</v>
      </c>
      <c r="AB70" s="3">
        <v>635.97819503331311</v>
      </c>
      <c r="AE70" s="3" t="s">
        <v>71</v>
      </c>
      <c r="AF70" s="3">
        <v>5.4177860000000004</v>
      </c>
      <c r="AG70" s="3">
        <v>17.88907</v>
      </c>
      <c r="AH70" s="3"/>
      <c r="AI70" s="3">
        <v>8.0229490000000006</v>
      </c>
    </row>
    <row r="71" spans="4:35" x14ac:dyDescent="0.35">
      <c r="D71" s="3" t="s">
        <v>72</v>
      </c>
      <c r="E71" s="3">
        <v>2.952588</v>
      </c>
      <c r="F71" s="3">
        <v>16.877403999999999</v>
      </c>
      <c r="G71" s="3">
        <v>12.83323</v>
      </c>
      <c r="H71" s="3">
        <v>92</v>
      </c>
      <c r="I71" s="3">
        <v>84.2</v>
      </c>
      <c r="J71" s="3">
        <v>3.9525549999999998</v>
      </c>
      <c r="K71" s="3">
        <v>9.3694159999999993</v>
      </c>
      <c r="L71" s="3">
        <v>11.26661</v>
      </c>
      <c r="M71" s="3">
        <v>17.258459999999999</v>
      </c>
      <c r="O71" s="3" t="s">
        <v>72</v>
      </c>
      <c r="P71" s="3">
        <v>68.266117759708209</v>
      </c>
      <c r="R71" s="3" t="s">
        <v>72</v>
      </c>
      <c r="S71" s="3">
        <v>45</v>
      </c>
      <c r="U71" s="3" t="s">
        <v>72</v>
      </c>
      <c r="V71" s="3">
        <v>46</v>
      </c>
      <c r="X71" s="3" t="s">
        <v>72</v>
      </c>
      <c r="Y71" s="3">
        <v>24.025258518392949</v>
      </c>
      <c r="AA71" s="3" t="s">
        <v>167</v>
      </c>
      <c r="AB71" s="3">
        <v>1437.6893817290954</v>
      </c>
      <c r="AE71" s="3" t="s">
        <v>72</v>
      </c>
      <c r="AF71" s="3">
        <v>6.5667270000000002</v>
      </c>
      <c r="AG71" s="3">
        <v>17.76491</v>
      </c>
      <c r="AH71" s="3">
        <v>2.952588</v>
      </c>
      <c r="AI71" s="3">
        <v>13.63298</v>
      </c>
    </row>
    <row r="72" spans="4:35" x14ac:dyDescent="0.35">
      <c r="D72" s="3" t="s">
        <v>73</v>
      </c>
      <c r="E72" s="3">
        <v>2.5041150000000001</v>
      </c>
      <c r="F72" s="3">
        <v>15.055256</v>
      </c>
      <c r="G72" s="3">
        <v>11.549480000000001</v>
      </c>
      <c r="H72" s="3">
        <v>87.5</v>
      </c>
      <c r="I72" s="3">
        <v>81.900000000000006</v>
      </c>
      <c r="J72" s="3">
        <v>6.5993050000000002</v>
      </c>
      <c r="K72" s="3">
        <v>12.462109999999999</v>
      </c>
      <c r="L72" s="3">
        <v>10.29787</v>
      </c>
      <c r="M72" s="3">
        <v>12.50548</v>
      </c>
      <c r="O72" s="3" t="s">
        <v>73</v>
      </c>
      <c r="P72" s="3">
        <v>61.63924206023863</v>
      </c>
      <c r="R72" s="3" t="s">
        <v>73</v>
      </c>
      <c r="S72" s="3">
        <v>42</v>
      </c>
      <c r="U72" s="3" t="s">
        <v>73</v>
      </c>
      <c r="V72" s="3">
        <v>46</v>
      </c>
      <c r="X72" s="3" t="s">
        <v>73</v>
      </c>
      <c r="Y72" s="3">
        <v>26.979813664596275</v>
      </c>
      <c r="AA72" s="3" t="s">
        <v>168</v>
      </c>
      <c r="AB72" s="3">
        <v>1730.7110438729198</v>
      </c>
      <c r="AE72" s="3" t="s">
        <v>73</v>
      </c>
      <c r="AF72" s="3">
        <v>5.9527060000000001</v>
      </c>
      <c r="AG72" s="3">
        <v>22.508849999999999</v>
      </c>
      <c r="AH72" s="3">
        <v>2.5041150000000001</v>
      </c>
      <c r="AI72" s="3">
        <v>12.7972</v>
      </c>
    </row>
    <row r="73" spans="4:35" x14ac:dyDescent="0.35">
      <c r="D73" s="3" t="s">
        <v>74</v>
      </c>
      <c r="E73" s="3">
        <v>4.1656129999999996</v>
      </c>
      <c r="F73" s="3">
        <v>19.367173999999999</v>
      </c>
      <c r="G73" s="3">
        <v>6.8457249999999998</v>
      </c>
      <c r="H73" s="3">
        <v>69.099999999999994</v>
      </c>
      <c r="I73" s="3">
        <v>50.9</v>
      </c>
      <c r="J73" s="3">
        <v>4.92516</v>
      </c>
      <c r="K73" s="3">
        <v>12.06682</v>
      </c>
      <c r="L73" s="3">
        <v>5.1219900000000003</v>
      </c>
      <c r="M73" s="3">
        <v>14.06245</v>
      </c>
      <c r="O73" s="3" t="s">
        <v>74</v>
      </c>
      <c r="P73" s="3">
        <v>76.040687533991331</v>
      </c>
      <c r="R73" s="3" t="s">
        <v>74</v>
      </c>
      <c r="S73" s="3">
        <v>53</v>
      </c>
      <c r="U73" s="3" t="s">
        <v>74</v>
      </c>
      <c r="V73" s="3">
        <v>54</v>
      </c>
      <c r="X73" s="3" t="s">
        <v>74</v>
      </c>
      <c r="Y73" s="3">
        <v>16.769648190793223</v>
      </c>
      <c r="AA73" s="3" t="s">
        <v>169</v>
      </c>
      <c r="AB73" s="3">
        <v>1424.9636086216874</v>
      </c>
      <c r="AE73" s="3" t="s">
        <v>74</v>
      </c>
      <c r="AF73" s="3">
        <v>4.3452809999999999</v>
      </c>
      <c r="AG73" s="3">
        <v>21.726400000000002</v>
      </c>
      <c r="AH73" s="3">
        <v>4.1656129999999996</v>
      </c>
      <c r="AI73" s="3">
        <v>16.69369</v>
      </c>
    </row>
    <row r="74" spans="4:35" x14ac:dyDescent="0.35">
      <c r="D74" s="3" t="s">
        <v>75</v>
      </c>
      <c r="E74" s="3">
        <v>3.4372889999999998</v>
      </c>
      <c r="F74" s="3">
        <v>12.134119999999999</v>
      </c>
      <c r="G74" s="3">
        <v>12.655609999999999</v>
      </c>
      <c r="H74" s="3">
        <v>92</v>
      </c>
      <c r="I74" s="3">
        <v>82</v>
      </c>
      <c r="J74" s="3">
        <v>10.495089999999999</v>
      </c>
      <c r="K74" s="3">
        <v>17.42689</v>
      </c>
      <c r="L74" s="3">
        <v>10.986190000000001</v>
      </c>
      <c r="M74" s="3">
        <v>15.42224</v>
      </c>
      <c r="O74" s="3" t="s">
        <v>75</v>
      </c>
      <c r="P74" s="3">
        <v>63.545190927928211</v>
      </c>
      <c r="R74" s="3" t="s">
        <v>75</v>
      </c>
      <c r="S74" s="3">
        <v>46</v>
      </c>
      <c r="U74" s="3" t="s">
        <v>75</v>
      </c>
      <c r="V74" s="3">
        <v>50</v>
      </c>
      <c r="X74" s="3" t="s">
        <v>75</v>
      </c>
      <c r="Y74" s="3">
        <v>24.637355223209266</v>
      </c>
      <c r="AA74" s="3" t="s">
        <v>170</v>
      </c>
      <c r="AB74" s="3">
        <v>860.37993014737197</v>
      </c>
      <c r="AE74" s="3" t="s">
        <v>75</v>
      </c>
      <c r="AF74" s="3">
        <v>6.0145229999999996</v>
      </c>
      <c r="AG74" s="3">
        <v>18.742699999999999</v>
      </c>
      <c r="AH74" s="3">
        <v>3.4372889999999998</v>
      </c>
      <c r="AI74" s="3">
        <v>13.63918</v>
      </c>
    </row>
    <row r="75" spans="4:35" x14ac:dyDescent="0.35">
      <c r="D75" s="3" t="s">
        <v>76</v>
      </c>
      <c r="E75" s="3"/>
      <c r="F75" s="3">
        <v>13.915231</v>
      </c>
      <c r="G75" s="3">
        <v>7.5990770000000003</v>
      </c>
      <c r="H75" s="3">
        <v>89.9</v>
      </c>
      <c r="I75" s="3">
        <v>79.400000000000006</v>
      </c>
      <c r="J75" s="3">
        <v>4.4121730000000001</v>
      </c>
      <c r="K75" s="3">
        <v>9.3316180000000006</v>
      </c>
      <c r="L75" s="3">
        <v>7.4014090000000001</v>
      </c>
      <c r="M75" s="3">
        <v>9.9323549999999994</v>
      </c>
      <c r="O75" s="3" t="s">
        <v>76</v>
      </c>
      <c r="P75" s="3">
        <v>75.883458169069684</v>
      </c>
      <c r="R75" s="3" t="s">
        <v>76</v>
      </c>
      <c r="S75" s="3">
        <v>52</v>
      </c>
      <c r="U75" s="3" t="s">
        <v>76</v>
      </c>
      <c r="V75" s="3">
        <v>54</v>
      </c>
      <c r="X75" s="3" t="s">
        <v>76</v>
      </c>
      <c r="Y75" s="3">
        <v>22.281558514562764</v>
      </c>
      <c r="AA75" s="3" t="s">
        <v>171</v>
      </c>
      <c r="AB75" s="3">
        <v>666.19915848527353</v>
      </c>
      <c r="AE75" s="3" t="s">
        <v>76</v>
      </c>
      <c r="AF75" s="3">
        <v>4.4461779999999997</v>
      </c>
      <c r="AG75" s="3">
        <v>20.61946</v>
      </c>
      <c r="AH75" s="3"/>
      <c r="AI75" s="3">
        <v>15.439500000000001</v>
      </c>
    </row>
    <row r="76" spans="4:35" x14ac:dyDescent="0.35">
      <c r="D76" s="3" t="s">
        <v>77</v>
      </c>
      <c r="E76" s="3">
        <v>4.8273409999999997</v>
      </c>
      <c r="F76" s="3">
        <v>15.761148</v>
      </c>
      <c r="G76" s="3">
        <v>15.964259999999999</v>
      </c>
      <c r="H76" s="3">
        <v>81.7</v>
      </c>
      <c r="I76" s="3">
        <v>73.400000000000006</v>
      </c>
      <c r="J76" s="3">
        <v>17.119720000000001</v>
      </c>
      <c r="K76" s="3">
        <v>13.001910000000001</v>
      </c>
      <c r="L76" s="3">
        <v>11.34233</v>
      </c>
      <c r="M76" s="3">
        <v>12.77073</v>
      </c>
      <c r="O76" s="3" t="s">
        <v>77</v>
      </c>
      <c r="P76" s="3">
        <v>56.773899261262464</v>
      </c>
      <c r="R76" s="3" t="s">
        <v>77</v>
      </c>
      <c r="S76" s="3">
        <v>51</v>
      </c>
      <c r="U76" s="3" t="s">
        <v>77</v>
      </c>
      <c r="V76" s="3">
        <v>53</v>
      </c>
      <c r="X76" s="3" t="s">
        <v>77</v>
      </c>
      <c r="Y76" s="3">
        <v>18.742442563482467</v>
      </c>
      <c r="AA76" s="3" t="s">
        <v>172</v>
      </c>
      <c r="AB76" s="3">
        <v>2095.3825732435762</v>
      </c>
      <c r="AE76" s="3" t="s">
        <v>77</v>
      </c>
      <c r="AF76" s="3">
        <v>4.4772619999999996</v>
      </c>
      <c r="AG76" s="3">
        <v>20.66423</v>
      </c>
      <c r="AH76" s="3">
        <v>4.8273409999999997</v>
      </c>
      <c r="AI76" s="3">
        <v>17.243130000000001</v>
      </c>
    </row>
    <row r="77" spans="4:35" x14ac:dyDescent="0.35">
      <c r="D77" s="3" t="s">
        <v>78</v>
      </c>
      <c r="E77" s="3">
        <v>3.9699450000000001</v>
      </c>
      <c r="F77" s="3">
        <v>19.879227</v>
      </c>
      <c r="G77" s="3">
        <v>10.64404</v>
      </c>
      <c r="H77" s="3">
        <v>89.6</v>
      </c>
      <c r="I77" s="3">
        <v>90</v>
      </c>
      <c r="J77" s="3"/>
      <c r="K77" s="3">
        <v>13.836360000000001</v>
      </c>
      <c r="L77" s="3">
        <v>15.692780000000001</v>
      </c>
      <c r="M77" s="3">
        <v>12.669219999999999</v>
      </c>
      <c r="O77" s="3" t="s">
        <v>78</v>
      </c>
      <c r="P77" s="3">
        <v>62.288345905374314</v>
      </c>
      <c r="R77" s="3" t="s">
        <v>78</v>
      </c>
      <c r="S77" s="3">
        <v>47</v>
      </c>
      <c r="U77" s="3" t="s">
        <v>78</v>
      </c>
      <c r="V77" s="3">
        <v>47</v>
      </c>
      <c r="X77" s="3" t="s">
        <v>78</v>
      </c>
      <c r="Y77" s="3">
        <v>30.871212121212121</v>
      </c>
      <c r="AA77" s="3" t="s">
        <v>173</v>
      </c>
      <c r="AB77" s="3">
        <v>817.70081770081765</v>
      </c>
      <c r="AE77" s="3" t="s">
        <v>78</v>
      </c>
      <c r="AF77" s="3">
        <v>5.9472950000000004</v>
      </c>
      <c r="AG77" s="3">
        <v>19.77131</v>
      </c>
      <c r="AH77" s="3">
        <v>3.9699450000000001</v>
      </c>
      <c r="AI77" s="3">
        <v>11.98307</v>
      </c>
    </row>
    <row r="78" spans="4:35" x14ac:dyDescent="0.35">
      <c r="D78" s="3" t="s">
        <v>79</v>
      </c>
      <c r="E78" s="3">
        <v>2.1698499999999998</v>
      </c>
      <c r="F78" s="3">
        <v>13.585324999999999</v>
      </c>
      <c r="G78" s="3">
        <v>13.439349999999999</v>
      </c>
      <c r="H78" s="3">
        <v>87.1</v>
      </c>
      <c r="I78" s="3">
        <v>79.400000000000006</v>
      </c>
      <c r="J78" s="3">
        <v>13.330819999999999</v>
      </c>
      <c r="K78" s="3">
        <v>11.721579999999999</v>
      </c>
      <c r="L78" s="3">
        <v>7.4451280000000004</v>
      </c>
      <c r="M78" s="3">
        <v>14.222849999999999</v>
      </c>
      <c r="O78" s="3" t="s">
        <v>79</v>
      </c>
      <c r="P78" s="3">
        <v>61.904617606310858</v>
      </c>
      <c r="R78" s="3" t="s">
        <v>79</v>
      </c>
      <c r="S78" s="3">
        <v>50</v>
      </c>
      <c r="U78" s="3" t="s">
        <v>79</v>
      </c>
      <c r="V78" s="3">
        <v>49</v>
      </c>
      <c r="X78" s="3" t="s">
        <v>79</v>
      </c>
      <c r="Y78" s="3">
        <v>19.860158082167985</v>
      </c>
      <c r="AA78" s="3" t="s">
        <v>174</v>
      </c>
      <c r="AB78" s="3">
        <v>1816.4340879710962</v>
      </c>
      <c r="AE78" s="3" t="s">
        <v>79</v>
      </c>
      <c r="AF78" s="3">
        <v>4.9448400000000001</v>
      </c>
      <c r="AG78" s="3">
        <v>21.277889999999999</v>
      </c>
      <c r="AH78" s="3">
        <v>2.1698499999999998</v>
      </c>
      <c r="AI78" s="3">
        <v>16.821860000000001</v>
      </c>
    </row>
    <row r="79" spans="4:35" x14ac:dyDescent="0.35">
      <c r="D79" s="3" t="s">
        <v>80</v>
      </c>
      <c r="E79" s="3"/>
      <c r="F79" s="3">
        <v>17.628329999999998</v>
      </c>
      <c r="G79" s="3">
        <v>8.4589119999999998</v>
      </c>
      <c r="H79" s="3">
        <v>78.8</v>
      </c>
      <c r="I79" s="3">
        <v>66.400000000000006</v>
      </c>
      <c r="J79" s="3">
        <v>9.2313089999999995</v>
      </c>
      <c r="K79" s="3">
        <v>10.61164</v>
      </c>
      <c r="L79" s="3">
        <v>7.5271470000000003</v>
      </c>
      <c r="M79" s="3">
        <v>11.720689999999999</v>
      </c>
      <c r="O79" s="3" t="s">
        <v>80</v>
      </c>
      <c r="P79" s="3">
        <v>63.372091972554188</v>
      </c>
      <c r="R79" s="3" t="s">
        <v>80</v>
      </c>
      <c r="S79" s="3">
        <v>51</v>
      </c>
      <c r="U79" s="3" t="s">
        <v>80</v>
      </c>
      <c r="V79" s="3">
        <v>51</v>
      </c>
      <c r="X79" s="3" t="s">
        <v>80</v>
      </c>
      <c r="Y79" s="3">
        <v>18.664914777911605</v>
      </c>
      <c r="AA79" s="3" t="s">
        <v>175</v>
      </c>
      <c r="AB79" s="3">
        <v>1925.3112033195021</v>
      </c>
      <c r="AE79" s="3" t="s">
        <v>80</v>
      </c>
      <c r="AF79" s="3">
        <v>5.2829079999999999</v>
      </c>
      <c r="AG79" s="3">
        <v>20.518380000000001</v>
      </c>
      <c r="AH79" s="3"/>
      <c r="AI79" s="3">
        <v>15.553470000000001</v>
      </c>
    </row>
    <row r="80" spans="4:35" x14ac:dyDescent="0.35">
      <c r="D80" s="3" t="s">
        <v>81</v>
      </c>
      <c r="E80" s="3">
        <v>3.622992</v>
      </c>
      <c r="F80" s="3">
        <v>15.895919000000001</v>
      </c>
      <c r="G80" s="3">
        <v>18.488209999999999</v>
      </c>
      <c r="H80" s="3">
        <v>84.3</v>
      </c>
      <c r="I80" s="3">
        <v>76.5</v>
      </c>
      <c r="J80" s="3">
        <v>12.66489</v>
      </c>
      <c r="K80" s="3">
        <v>13.969239999999999</v>
      </c>
      <c r="L80" s="3">
        <v>9.9264910000000004</v>
      </c>
      <c r="M80" s="3">
        <v>13.40597</v>
      </c>
      <c r="O80" s="3" t="s">
        <v>81</v>
      </c>
      <c r="P80" s="3">
        <v>64.140268178200216</v>
      </c>
      <c r="R80" s="3" t="s">
        <v>81</v>
      </c>
      <c r="S80" s="3">
        <v>55</v>
      </c>
      <c r="U80" s="3" t="s">
        <v>81</v>
      </c>
      <c r="V80" s="3">
        <v>52</v>
      </c>
      <c r="X80" s="3" t="s">
        <v>81</v>
      </c>
      <c r="Y80" s="3">
        <v>19.403028794047863</v>
      </c>
      <c r="AA80" s="3" t="s">
        <v>176</v>
      </c>
      <c r="AB80" s="3">
        <v>2568.0699718479359</v>
      </c>
      <c r="AE80" s="3" t="s">
        <v>81</v>
      </c>
      <c r="AF80" s="3">
        <v>8.9402620000000006</v>
      </c>
      <c r="AG80" s="3">
        <v>25.027049999999999</v>
      </c>
      <c r="AH80" s="3">
        <v>3.622992</v>
      </c>
      <c r="AI80" s="3">
        <v>19.326319999999999</v>
      </c>
    </row>
    <row r="81" spans="4:35" x14ac:dyDescent="0.35">
      <c r="D81" s="3" t="s">
        <v>82</v>
      </c>
      <c r="E81" s="3">
        <v>5.1369670000000003</v>
      </c>
      <c r="F81" s="3">
        <v>18.5901</v>
      </c>
      <c r="G81" s="3">
        <v>6.8244109999999996</v>
      </c>
      <c r="H81" s="3">
        <v>93.5</v>
      </c>
      <c r="I81" s="3">
        <v>89.7</v>
      </c>
      <c r="J81" s="3">
        <v>7.9123559999999999</v>
      </c>
      <c r="K81" s="3">
        <v>14.247210000000001</v>
      </c>
      <c r="L81" s="3">
        <v>12.8217</v>
      </c>
      <c r="M81" s="3">
        <v>15.66159</v>
      </c>
      <c r="O81" s="3" t="s">
        <v>82</v>
      </c>
      <c r="P81" s="3">
        <v>62.651341416911436</v>
      </c>
      <c r="R81" s="3" t="s">
        <v>82</v>
      </c>
      <c r="S81" s="3">
        <v>56</v>
      </c>
      <c r="U81" s="3" t="s">
        <v>82</v>
      </c>
      <c r="V81" s="3">
        <v>56</v>
      </c>
      <c r="X81" s="3" t="s">
        <v>82</v>
      </c>
      <c r="Y81" s="3">
        <v>37.200797872340424</v>
      </c>
      <c r="AA81" s="3" t="s">
        <v>177</v>
      </c>
      <c r="AB81" s="3">
        <v>996.67774086378734</v>
      </c>
      <c r="AE81" s="3" t="s">
        <v>82</v>
      </c>
      <c r="AF81" s="3">
        <v>5.4424910000000004</v>
      </c>
      <c r="AG81" s="3">
        <v>21.320489999999999</v>
      </c>
      <c r="AH81" s="3">
        <v>5.1369670000000003</v>
      </c>
      <c r="AI81" s="3">
        <v>18.328199999999999</v>
      </c>
    </row>
    <row r="82" spans="4:35" x14ac:dyDescent="0.35">
      <c r="D82" s="3" t="s">
        <v>83</v>
      </c>
      <c r="E82" s="3">
        <v>5.2096210000000003</v>
      </c>
      <c r="F82" s="3">
        <v>19.691970999999999</v>
      </c>
      <c r="G82" s="3">
        <v>14.25717</v>
      </c>
      <c r="H82" s="3">
        <v>77.2</v>
      </c>
      <c r="I82" s="3">
        <v>61.8</v>
      </c>
      <c r="J82" s="3">
        <v>9.4694690000000001</v>
      </c>
      <c r="K82" s="3">
        <v>14.118359999999999</v>
      </c>
      <c r="L82" s="3">
        <v>6.192393</v>
      </c>
      <c r="M82" s="3">
        <v>15.330500000000001</v>
      </c>
      <c r="O82" s="3" t="s">
        <v>83</v>
      </c>
      <c r="P82" s="3">
        <v>66.918141416228451</v>
      </c>
      <c r="R82" s="3" t="s">
        <v>83</v>
      </c>
      <c r="S82" s="3">
        <v>56</v>
      </c>
      <c r="U82" s="3" t="s">
        <v>83</v>
      </c>
      <c r="V82" s="3">
        <v>55</v>
      </c>
      <c r="X82" s="3" t="s">
        <v>83</v>
      </c>
      <c r="Y82" s="3">
        <v>16.198962725710004</v>
      </c>
      <c r="AA82" s="3" t="s">
        <v>178</v>
      </c>
      <c r="AB82" s="3">
        <v>745.65850148804657</v>
      </c>
      <c r="AE82" s="3" t="s">
        <v>83</v>
      </c>
      <c r="AF82" s="3">
        <v>5.8093300000000001</v>
      </c>
      <c r="AG82" s="3">
        <v>20.3</v>
      </c>
      <c r="AH82" s="3">
        <v>5.2096210000000003</v>
      </c>
      <c r="AI82" s="3">
        <v>14.931940000000001</v>
      </c>
    </row>
    <row r="83" spans="4:35" x14ac:dyDescent="0.35">
      <c r="D83" s="3" t="s">
        <v>84</v>
      </c>
      <c r="E83" s="3">
        <v>5.5785</v>
      </c>
      <c r="F83" s="3">
        <v>27.537671</v>
      </c>
      <c r="G83" s="3">
        <v>24.211390000000002</v>
      </c>
      <c r="H83" s="3">
        <v>68.900000000000006</v>
      </c>
      <c r="I83" s="3">
        <v>51.7</v>
      </c>
      <c r="J83" s="3">
        <v>13.1715</v>
      </c>
      <c r="K83" s="3">
        <v>13.01426</v>
      </c>
      <c r="L83" s="3">
        <v>8.2986540000000009</v>
      </c>
      <c r="M83" s="3">
        <v>15.409369999999999</v>
      </c>
      <c r="O83" s="3" t="s">
        <v>84</v>
      </c>
      <c r="P83" s="3">
        <v>48.061164734179229</v>
      </c>
      <c r="R83" s="3" t="s">
        <v>84</v>
      </c>
      <c r="S83" s="3">
        <v>43</v>
      </c>
      <c r="U83" s="3" t="s">
        <v>84</v>
      </c>
      <c r="V83" s="3">
        <v>47</v>
      </c>
      <c r="X83" s="3" t="s">
        <v>84</v>
      </c>
      <c r="Y83" s="3">
        <v>8.0472516312785256</v>
      </c>
      <c r="AA83" s="3" t="s">
        <v>179</v>
      </c>
      <c r="AB83" s="3">
        <v>1059.6199112178322</v>
      </c>
      <c r="AE83" s="3" t="s">
        <v>84</v>
      </c>
      <c r="AF83" s="3">
        <v>5.0581690000000004</v>
      </c>
      <c r="AG83" s="3">
        <v>25.760169999999999</v>
      </c>
      <c r="AH83" s="3">
        <v>5.5785</v>
      </c>
      <c r="AI83" s="3">
        <v>22.41647</v>
      </c>
    </row>
    <row r="84" spans="4:35" x14ac:dyDescent="0.35">
      <c r="D84" s="3" t="s">
        <v>85</v>
      </c>
      <c r="E84" s="3">
        <v>3.9455979999999999</v>
      </c>
      <c r="F84" s="3">
        <v>16.164580000000001</v>
      </c>
      <c r="G84" s="3">
        <v>18.126100000000001</v>
      </c>
      <c r="H84" s="3">
        <v>76.7</v>
      </c>
      <c r="I84" s="3">
        <v>63.3</v>
      </c>
      <c r="J84" s="3">
        <v>13.477639999999999</v>
      </c>
      <c r="K84" s="3">
        <v>13.99939</v>
      </c>
      <c r="L84" s="3">
        <v>9.5632909999999995</v>
      </c>
      <c r="M84" s="3">
        <v>13.9411</v>
      </c>
      <c r="O84" s="3" t="s">
        <v>85</v>
      </c>
      <c r="P84" s="3">
        <v>61.31365661909674</v>
      </c>
      <c r="R84" s="3" t="s">
        <v>85</v>
      </c>
      <c r="S84" s="3">
        <v>55</v>
      </c>
      <c r="U84" s="3" t="s">
        <v>85</v>
      </c>
      <c r="V84" s="3">
        <v>54</v>
      </c>
      <c r="X84" s="3" t="s">
        <v>85</v>
      </c>
      <c r="Y84" s="3">
        <v>15.374033199841033</v>
      </c>
      <c r="AA84" s="3" t="s">
        <v>180</v>
      </c>
      <c r="AB84" s="3">
        <v>1682.1345707656612</v>
      </c>
      <c r="AE84" s="3" t="s">
        <v>85</v>
      </c>
      <c r="AF84" s="3">
        <v>7.7671559999999999</v>
      </c>
      <c r="AG84" s="3">
        <v>24.927910000000001</v>
      </c>
      <c r="AH84" s="3">
        <v>3.9455979999999999</v>
      </c>
      <c r="AI84" s="3">
        <v>25.414950000000001</v>
      </c>
    </row>
    <row r="85" spans="4:35" x14ac:dyDescent="0.35">
      <c r="D85" s="3" t="s">
        <v>86</v>
      </c>
      <c r="E85" s="3">
        <v>5.5956859999999997</v>
      </c>
      <c r="F85" s="3">
        <v>22.996842999999998</v>
      </c>
      <c r="G85" s="3">
        <v>14.58052</v>
      </c>
      <c r="H85" s="3">
        <v>63</v>
      </c>
      <c r="I85" s="3">
        <v>52.7</v>
      </c>
      <c r="J85" s="3">
        <v>12.36617</v>
      </c>
      <c r="K85" s="3">
        <v>13.15174</v>
      </c>
      <c r="L85" s="3">
        <v>7.2902639999999996</v>
      </c>
      <c r="M85" s="3">
        <v>17.179120000000001</v>
      </c>
      <c r="O85" s="3" t="s">
        <v>86</v>
      </c>
      <c r="P85" s="3">
        <v>53.099698708684343</v>
      </c>
      <c r="R85" s="3" t="s">
        <v>86</v>
      </c>
      <c r="S85" s="3">
        <v>71</v>
      </c>
      <c r="U85" s="3" t="s">
        <v>86</v>
      </c>
      <c r="V85" s="3">
        <v>75</v>
      </c>
      <c r="X85" s="3" t="s">
        <v>86</v>
      </c>
      <c r="Y85" s="3">
        <v>9.3844183985029055</v>
      </c>
      <c r="AA85" s="3" t="s">
        <v>181</v>
      </c>
      <c r="AB85" s="3">
        <v>1097.893528066016</v>
      </c>
      <c r="AE85" s="3" t="s">
        <v>86</v>
      </c>
      <c r="AF85" s="3">
        <v>7.2960089999999997</v>
      </c>
      <c r="AG85" s="3">
        <v>23.549389999999999</v>
      </c>
      <c r="AH85" s="3">
        <v>5.5956859999999997</v>
      </c>
      <c r="AI85" s="3">
        <v>21.476040000000001</v>
      </c>
    </row>
    <row r="86" spans="4:35" x14ac:dyDescent="0.35">
      <c r="D86" s="3" t="s">
        <v>87</v>
      </c>
      <c r="E86" s="3">
        <v>6.3648850000000001</v>
      </c>
      <c r="F86" s="3">
        <v>14.643877</v>
      </c>
      <c r="G86" s="3">
        <v>7.9949680000000001</v>
      </c>
      <c r="H86" s="3">
        <v>80.3</v>
      </c>
      <c r="I86" s="3">
        <v>69.400000000000006</v>
      </c>
      <c r="J86" s="3">
        <v>7.9545659999999998</v>
      </c>
      <c r="K86" s="3">
        <v>10.43024</v>
      </c>
      <c r="L86" s="3">
        <v>3.1599729999999999</v>
      </c>
      <c r="M86" s="3">
        <v>14.841189999999999</v>
      </c>
      <c r="O86" s="3" t="s">
        <v>87</v>
      </c>
      <c r="P86" s="3">
        <v>82.557219149912683</v>
      </c>
      <c r="R86" s="3" t="s">
        <v>87</v>
      </c>
      <c r="S86" s="3">
        <v>49</v>
      </c>
      <c r="U86" s="3" t="s">
        <v>87</v>
      </c>
      <c r="V86" s="3">
        <v>50</v>
      </c>
      <c r="X86" s="3" t="s">
        <v>87</v>
      </c>
      <c r="Y86" s="3">
        <v>17.440774502453205</v>
      </c>
      <c r="AA86" s="3" t="s">
        <v>182</v>
      </c>
      <c r="AB86" s="3">
        <v>1929.3785871745476</v>
      </c>
      <c r="AE86" s="3" t="s">
        <v>87</v>
      </c>
      <c r="AF86" s="3">
        <v>3.897465</v>
      </c>
      <c r="AG86" s="3">
        <v>20.055250000000001</v>
      </c>
      <c r="AH86" s="3">
        <v>6.3648850000000001</v>
      </c>
      <c r="AI86" s="3">
        <v>17.477959999999999</v>
      </c>
    </row>
    <row r="87" spans="4:35" x14ac:dyDescent="0.35">
      <c r="D87" s="3" t="s">
        <v>88</v>
      </c>
      <c r="E87" s="3">
        <v>1.7236769999999999</v>
      </c>
      <c r="F87" s="3">
        <v>15.20077</v>
      </c>
      <c r="G87" s="3">
        <v>13.62018</v>
      </c>
      <c r="H87" s="3">
        <v>64.2</v>
      </c>
      <c r="I87" s="3">
        <v>46.5</v>
      </c>
      <c r="J87" s="3">
        <v>11.61368</v>
      </c>
      <c r="K87" s="3">
        <v>11.881320000000001</v>
      </c>
      <c r="L87" s="3">
        <v>8.0060330000000004</v>
      </c>
      <c r="M87" s="3">
        <v>16.408480000000001</v>
      </c>
      <c r="O87" s="3" t="s">
        <v>88</v>
      </c>
      <c r="P87" s="3">
        <v>71.267961378283502</v>
      </c>
      <c r="R87" s="3" t="s">
        <v>88</v>
      </c>
      <c r="S87" s="3">
        <v>46</v>
      </c>
      <c r="U87" s="3" t="s">
        <v>88</v>
      </c>
      <c r="V87" s="3">
        <v>46</v>
      </c>
      <c r="X87" s="3" t="s">
        <v>88</v>
      </c>
      <c r="Y87" s="3">
        <v>16.196412858446887</v>
      </c>
      <c r="AA87" s="3" t="s">
        <v>183</v>
      </c>
      <c r="AB87" s="3">
        <v>996.6466213304858</v>
      </c>
      <c r="AE87" s="3" t="s">
        <v>88</v>
      </c>
      <c r="AF87" s="3">
        <v>7.1198880000000004</v>
      </c>
      <c r="AG87" s="3">
        <v>22.051069999999999</v>
      </c>
      <c r="AH87" s="3">
        <v>1.7236769999999999</v>
      </c>
      <c r="AI87" s="3">
        <v>19</v>
      </c>
    </row>
    <row r="88" spans="4:35" x14ac:dyDescent="0.35">
      <c r="D88" s="3" t="s">
        <v>89</v>
      </c>
      <c r="E88" s="3"/>
      <c r="F88" s="3">
        <v>11.2744</v>
      </c>
      <c r="G88" s="3">
        <v>12.516970000000001</v>
      </c>
      <c r="H88" s="3">
        <v>87.6</v>
      </c>
      <c r="I88" s="3">
        <v>86.5</v>
      </c>
      <c r="J88" s="3">
        <v>11.194520000000001</v>
      </c>
      <c r="K88" s="3">
        <v>15.10397</v>
      </c>
      <c r="L88" s="3">
        <v>12.940810000000001</v>
      </c>
      <c r="M88" s="3">
        <v>13.042870000000001</v>
      </c>
      <c r="O88" s="3" t="s">
        <v>94</v>
      </c>
      <c r="P88" s="3">
        <v>59.760412422788519</v>
      </c>
      <c r="R88" s="3" t="s">
        <v>94</v>
      </c>
      <c r="S88" s="3">
        <v>56</v>
      </c>
      <c r="U88" s="3" t="s">
        <v>94</v>
      </c>
      <c r="V88" s="3">
        <v>57</v>
      </c>
      <c r="X88" s="3" t="s">
        <v>94</v>
      </c>
      <c r="Y88" s="3">
        <v>31.546555489378598</v>
      </c>
      <c r="AA88" s="3" t="s">
        <v>184</v>
      </c>
      <c r="AB88" s="3">
        <v>1780.6492278600692</v>
      </c>
      <c r="AE88" s="3" t="s">
        <v>89</v>
      </c>
      <c r="AF88" s="3">
        <v>8.2853100000000008</v>
      </c>
      <c r="AG88" s="3">
        <v>22.8476</v>
      </c>
      <c r="AH88" s="3"/>
      <c r="AI88" s="3">
        <v>16.658570000000001</v>
      </c>
    </row>
    <row r="89" spans="4:35" x14ac:dyDescent="0.35">
      <c r="D89" s="3" t="s">
        <v>90</v>
      </c>
      <c r="E89" s="3">
        <v>4.6842319999999997</v>
      </c>
      <c r="F89" s="3">
        <v>18.260984000000001</v>
      </c>
      <c r="G89" s="3">
        <v>14.223420000000001</v>
      </c>
      <c r="H89" s="3">
        <v>74.099999999999994</v>
      </c>
      <c r="I89" s="3">
        <v>61</v>
      </c>
      <c r="J89" s="3">
        <v>10.983599999999999</v>
      </c>
      <c r="K89" s="3">
        <v>14.62068</v>
      </c>
      <c r="L89" s="3">
        <v>8.054786</v>
      </c>
      <c r="M89" s="3">
        <v>15.761089999999999</v>
      </c>
      <c r="O89" s="3"/>
      <c r="P89" s="3"/>
      <c r="R89" s="3"/>
      <c r="S89" s="3"/>
      <c r="U89" s="3"/>
      <c r="V89" s="3"/>
      <c r="X89" s="3" t="s">
        <v>90</v>
      </c>
      <c r="Y89" s="3">
        <v>14.181236232109212</v>
      </c>
      <c r="AA89" s="3" t="s">
        <v>185</v>
      </c>
      <c r="AB89" s="3">
        <v>1402.6929584068366</v>
      </c>
      <c r="AE89" s="3" t="s">
        <v>90</v>
      </c>
      <c r="AF89" s="3">
        <v>6.4558270000000002</v>
      </c>
      <c r="AG89" s="3">
        <v>23.291060000000002</v>
      </c>
      <c r="AH89" s="3">
        <v>4.6842319999999997</v>
      </c>
      <c r="AI89" s="3">
        <v>19.140740000000001</v>
      </c>
    </row>
    <row r="90" spans="4:35" x14ac:dyDescent="0.35">
      <c r="D90" s="3" t="s">
        <v>91</v>
      </c>
      <c r="E90" s="3">
        <v>4.7193062758620687</v>
      </c>
      <c r="F90" s="3">
        <v>18.302908351612906</v>
      </c>
      <c r="G90" s="3">
        <v>13.612406290322577</v>
      </c>
      <c r="H90" s="3">
        <v>72.390322580645147</v>
      </c>
      <c r="I90" s="3">
        <v>58.454838709677425</v>
      </c>
      <c r="J90" s="3">
        <v>10.786945193548386</v>
      </c>
      <c r="K90" s="3">
        <v>14.420706483870969</v>
      </c>
      <c r="L90" s="3">
        <v>7.1623528064516151</v>
      </c>
      <c r="M90" s="3">
        <v>15.944669800000002</v>
      </c>
      <c r="O90" s="3"/>
      <c r="P90" s="3"/>
      <c r="R90" s="3"/>
      <c r="S90" s="3"/>
      <c r="U90" s="3"/>
      <c r="V90" s="3"/>
      <c r="X90" s="3"/>
      <c r="Y90" s="3"/>
      <c r="AA90" s="3"/>
      <c r="AB90" s="3"/>
      <c r="AE90" s="3" t="s">
        <v>91</v>
      </c>
      <c r="AF90" s="3">
        <v>6.2494848064516129</v>
      </c>
      <c r="AG90" s="3">
        <v>23.349852903225802</v>
      </c>
      <c r="AH90" s="3">
        <v>4.7193062758620687</v>
      </c>
      <c r="AI90" s="3">
        <v>18.760667516129033</v>
      </c>
    </row>
    <row r="91" spans="4:35" x14ac:dyDescent="0.35">
      <c r="D91" s="3" t="s">
        <v>92</v>
      </c>
      <c r="E91" s="3">
        <v>6.383795000000001</v>
      </c>
      <c r="F91" s="3">
        <v>17.110936000000002</v>
      </c>
      <c r="G91" s="3">
        <v>17.289728</v>
      </c>
      <c r="H91" s="3">
        <v>75.080000000000013</v>
      </c>
      <c r="I91" s="3">
        <v>66.039999999999992</v>
      </c>
      <c r="J91" s="3">
        <v>14.304255999999999</v>
      </c>
      <c r="K91" s="3">
        <v>17.576990000000002</v>
      </c>
      <c r="L91" s="3"/>
      <c r="M91" s="3">
        <v>14.705727999999999</v>
      </c>
      <c r="O91" s="3"/>
      <c r="P91" s="3"/>
      <c r="R91" s="3"/>
      <c r="S91" s="3"/>
      <c r="U91" s="3"/>
      <c r="V91" s="3"/>
      <c r="X91" s="3"/>
      <c r="Y91" s="3"/>
      <c r="AA91" s="3"/>
      <c r="AB91" s="3"/>
      <c r="AE91" s="3" t="s">
        <v>92</v>
      </c>
      <c r="AF91" s="3">
        <v>7.3250128000000005</v>
      </c>
      <c r="AG91" s="3">
        <v>26.170276000000001</v>
      </c>
      <c r="AH91" s="3">
        <v>6.383795000000001</v>
      </c>
      <c r="AI91" s="3">
        <v>21.537759999999999</v>
      </c>
    </row>
    <row r="92" spans="4:35" x14ac:dyDescent="0.35">
      <c r="D92" s="3" t="s">
        <v>93</v>
      </c>
      <c r="E92" s="3">
        <v>3.6774062000000001</v>
      </c>
      <c r="F92" s="3">
        <v>17.168375400000002</v>
      </c>
      <c r="G92" s="3">
        <v>10.275642000000001</v>
      </c>
      <c r="H92" s="3">
        <v>75.039999999999992</v>
      </c>
      <c r="I92" s="3">
        <v>61.11999999999999</v>
      </c>
      <c r="J92" s="3">
        <v>8.2045737999999986</v>
      </c>
      <c r="K92" s="3">
        <v>10.946950399999999</v>
      </c>
      <c r="L92" s="3"/>
      <c r="M92" s="3">
        <v>13.622398799999999</v>
      </c>
      <c r="O92" s="3"/>
      <c r="P92" s="3"/>
      <c r="R92" s="3"/>
      <c r="S92" s="3"/>
      <c r="U92" s="3"/>
      <c r="V92" s="3"/>
      <c r="X92" s="3"/>
      <c r="Y92" s="3"/>
      <c r="AA92" s="3"/>
      <c r="AB92" s="3"/>
      <c r="AE92" s="3" t="s">
        <v>93</v>
      </c>
      <c r="AF92" s="3">
        <v>4.1010302000000003</v>
      </c>
      <c r="AG92" s="3">
        <v>18.331316000000001</v>
      </c>
      <c r="AH92" s="3">
        <v>3.6774062000000001</v>
      </c>
      <c r="AI92" s="3">
        <v>14.228608600000001</v>
      </c>
    </row>
  </sheetData>
  <sortState xmlns:xlrd2="http://schemas.microsoft.com/office/spreadsheetml/2017/richdata2" ref="AE10:AI88">
    <sortCondition ref="AE10:AE8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0BB1-34E4-4F9B-946F-D8255B90B1A6}">
  <dimension ref="A1:V176"/>
  <sheetViews>
    <sheetView workbookViewId="0">
      <pane xSplit="4" ySplit="6" topLeftCell="E64" activePane="bottomRight" state="frozen"/>
      <selection activeCell="D23" sqref="D23"/>
      <selection pane="topRight" activeCell="D23" sqref="D23"/>
      <selection pane="bottomLeft" activeCell="D23" sqref="D23"/>
      <selection pane="bottomRight" activeCell="D23" sqref="D23"/>
    </sheetView>
  </sheetViews>
  <sheetFormatPr defaultRowHeight="14.5" x14ac:dyDescent="0.35"/>
  <cols>
    <col min="2" max="2" width="5.90625" customWidth="1"/>
    <col min="4" max="4" width="16.08984375" customWidth="1"/>
    <col min="5" max="11" width="15" customWidth="1"/>
    <col min="12" max="12" width="21.6328125" customWidth="1"/>
    <col min="13" max="21" width="18.81640625" customWidth="1"/>
    <col min="22" max="22" width="15" customWidth="1"/>
  </cols>
  <sheetData>
    <row r="1" spans="1:22" x14ac:dyDescent="0.35">
      <c r="A1" s="2" t="s">
        <v>201</v>
      </c>
      <c r="B1" s="2" t="s">
        <v>200</v>
      </c>
    </row>
    <row r="2" spans="1:22" x14ac:dyDescent="0.35">
      <c r="A2" s="2"/>
      <c r="B2" s="18" t="s">
        <v>202</v>
      </c>
    </row>
    <row r="3" spans="1:22" x14ac:dyDescent="0.35">
      <c r="D3" s="1"/>
      <c r="E3" s="1"/>
      <c r="F3" s="1"/>
      <c r="G3" s="1"/>
      <c r="H3" s="1"/>
      <c r="I3" s="1"/>
      <c r="J3" s="1"/>
      <c r="K3" s="1"/>
      <c r="L3" s="1"/>
      <c r="M3" s="1"/>
      <c r="N3" s="1"/>
      <c r="O3" s="1"/>
      <c r="P3" s="1"/>
      <c r="Q3" s="1"/>
      <c r="R3" s="1"/>
      <c r="S3" s="1"/>
      <c r="T3" s="1"/>
      <c r="U3" s="1"/>
      <c r="V3" s="1"/>
    </row>
    <row r="4" spans="1:22" s="5" customFormat="1" ht="18.5" customHeight="1" x14ac:dyDescent="0.35">
      <c r="D4" s="4"/>
      <c r="E4" s="7" t="s">
        <v>210</v>
      </c>
      <c r="F4" s="7" t="s">
        <v>210</v>
      </c>
      <c r="G4" s="10" t="s">
        <v>205</v>
      </c>
      <c r="H4" s="7" t="s">
        <v>206</v>
      </c>
      <c r="I4" s="10" t="s">
        <v>192</v>
      </c>
      <c r="J4" s="10" t="s">
        <v>192</v>
      </c>
      <c r="K4" s="10" t="s">
        <v>192</v>
      </c>
      <c r="L4" s="10" t="s">
        <v>189</v>
      </c>
      <c r="M4" s="10" t="s">
        <v>189</v>
      </c>
      <c r="N4" s="10" t="s">
        <v>189</v>
      </c>
      <c r="O4" s="7" t="s">
        <v>196</v>
      </c>
      <c r="P4" s="7" t="s">
        <v>196</v>
      </c>
      <c r="Q4" s="7" t="s">
        <v>196</v>
      </c>
      <c r="R4" s="10" t="s">
        <v>204</v>
      </c>
      <c r="S4" s="10" t="s">
        <v>204</v>
      </c>
      <c r="T4" s="10" t="s">
        <v>204</v>
      </c>
      <c r="U4" s="7" t="s">
        <v>194</v>
      </c>
      <c r="V4" s="7" t="s">
        <v>209</v>
      </c>
    </row>
    <row r="5" spans="1:22" s="5" customFormat="1" ht="47.5" x14ac:dyDescent="0.35">
      <c r="D5" s="4"/>
      <c r="E5" s="4" t="s">
        <v>3</v>
      </c>
      <c r="F5" s="4" t="s">
        <v>4</v>
      </c>
      <c r="G5" s="4" t="s">
        <v>187</v>
      </c>
      <c r="H5" s="4" t="s">
        <v>105</v>
      </c>
      <c r="I5" s="4" t="s">
        <v>197</v>
      </c>
      <c r="J5" s="4" t="s">
        <v>198</v>
      </c>
      <c r="K5" s="4" t="s">
        <v>199</v>
      </c>
      <c r="L5" s="4" t="s">
        <v>5</v>
      </c>
      <c r="M5" s="4" t="s">
        <v>7</v>
      </c>
      <c r="N5" s="4" t="s">
        <v>8</v>
      </c>
      <c r="O5" s="4" t="s">
        <v>0</v>
      </c>
      <c r="P5" s="4" t="s">
        <v>1</v>
      </c>
      <c r="Q5" s="4" t="s">
        <v>0</v>
      </c>
      <c r="R5" s="4" t="s">
        <v>6</v>
      </c>
      <c r="S5" s="4" t="s">
        <v>104</v>
      </c>
      <c r="T5" s="4" t="s">
        <v>103</v>
      </c>
      <c r="U5" s="4" t="s">
        <v>2</v>
      </c>
      <c r="V5" s="4" t="s">
        <v>99</v>
      </c>
    </row>
    <row r="6" spans="1:22" s="5" customFormat="1" ht="28.5" x14ac:dyDescent="0.25">
      <c r="A6" s="15" t="s">
        <v>210</v>
      </c>
      <c r="D6" s="12"/>
      <c r="E6" s="12" t="s">
        <v>10</v>
      </c>
      <c r="F6" s="12" t="s">
        <v>10</v>
      </c>
      <c r="G6" s="12" t="s">
        <v>186</v>
      </c>
      <c r="H6" s="12" t="s">
        <v>106</v>
      </c>
      <c r="I6" s="12" t="s">
        <v>11</v>
      </c>
      <c r="J6" s="12" t="s">
        <v>11</v>
      </c>
      <c r="K6" s="12" t="s">
        <v>11</v>
      </c>
      <c r="L6" s="12" t="s">
        <v>9</v>
      </c>
      <c r="M6" s="12" t="s">
        <v>11</v>
      </c>
      <c r="N6" s="12" t="s">
        <v>11</v>
      </c>
      <c r="O6" s="12" t="s">
        <v>9</v>
      </c>
      <c r="P6" s="12" t="s">
        <v>9</v>
      </c>
      <c r="Q6" s="12" t="s">
        <v>9</v>
      </c>
      <c r="R6" s="12" t="s">
        <v>11</v>
      </c>
      <c r="S6" s="12" t="s">
        <v>102</v>
      </c>
      <c r="T6" s="12" t="s">
        <v>102</v>
      </c>
      <c r="U6" s="12" t="s">
        <v>9</v>
      </c>
      <c r="V6" s="12" t="s">
        <v>207</v>
      </c>
    </row>
    <row r="7" spans="1:22" x14ac:dyDescent="0.35">
      <c r="A7" s="15" t="s">
        <v>208</v>
      </c>
      <c r="D7" s="13" t="s">
        <v>12</v>
      </c>
      <c r="E7" s="13">
        <v>94.6</v>
      </c>
      <c r="F7" s="13">
        <v>88.1</v>
      </c>
      <c r="G7" s="13">
        <v>651.5645124630654</v>
      </c>
      <c r="H7" s="13">
        <v>26.089056312180041</v>
      </c>
      <c r="I7" s="13">
        <v>2.7964560000000001</v>
      </c>
      <c r="J7" s="13">
        <v>22.543810000000001</v>
      </c>
      <c r="K7" s="13">
        <v>12.291090000000001</v>
      </c>
      <c r="L7" s="13">
        <v>7.5241360000000004</v>
      </c>
      <c r="M7" s="13">
        <v>8.3078160000000008</v>
      </c>
      <c r="N7" s="13">
        <v>10.15025</v>
      </c>
      <c r="O7" s="13">
        <v>2.4628930000000002</v>
      </c>
      <c r="P7" s="13">
        <v>10.33267</v>
      </c>
      <c r="Q7" s="13">
        <v>2.4628930000000002</v>
      </c>
      <c r="R7" s="13">
        <v>10.13804</v>
      </c>
      <c r="S7" s="13">
        <v>45</v>
      </c>
      <c r="T7" s="13">
        <v>46</v>
      </c>
      <c r="U7" s="13">
        <v>10.05805</v>
      </c>
      <c r="V7" s="13">
        <v>66.140352336734225</v>
      </c>
    </row>
    <row r="8" spans="1:22" x14ac:dyDescent="0.35">
      <c r="A8" s="15" t="s">
        <v>195</v>
      </c>
      <c r="D8" s="13" t="s">
        <v>13</v>
      </c>
      <c r="E8" s="13">
        <v>80.7</v>
      </c>
      <c r="F8" s="13">
        <v>72.7</v>
      </c>
      <c r="G8" s="13">
        <v>2977.9223001882597</v>
      </c>
      <c r="H8" s="13">
        <v>22.08872458410351</v>
      </c>
      <c r="I8" s="13">
        <v>7.4285600000000001</v>
      </c>
      <c r="J8" s="13">
        <v>23.685639999999999</v>
      </c>
      <c r="K8" s="13">
        <v>19.61796</v>
      </c>
      <c r="L8" s="13">
        <v>10.75142</v>
      </c>
      <c r="M8" s="13">
        <v>15.022130000000001</v>
      </c>
      <c r="N8" s="13">
        <v>13.960599999999999</v>
      </c>
      <c r="O8" s="13">
        <v>5.0463060000000004</v>
      </c>
      <c r="P8" s="13">
        <v>18.643364999999999</v>
      </c>
      <c r="Q8" s="13">
        <v>5.0463060000000004</v>
      </c>
      <c r="R8" s="13">
        <v>16.49522</v>
      </c>
      <c r="S8" s="13">
        <v>59</v>
      </c>
      <c r="T8" s="13">
        <v>59</v>
      </c>
      <c r="U8" s="13">
        <v>11.20307</v>
      </c>
      <c r="V8" s="13">
        <v>64.35134493763384</v>
      </c>
    </row>
    <row r="9" spans="1:22" x14ac:dyDescent="0.35">
      <c r="A9" s="15" t="s">
        <v>189</v>
      </c>
      <c r="D9" s="13" t="s">
        <v>14</v>
      </c>
      <c r="E9" s="13">
        <v>72.400000000000006</v>
      </c>
      <c r="F9" s="13">
        <v>58.6</v>
      </c>
      <c r="G9" s="13">
        <v>1761.2556794712928</v>
      </c>
      <c r="H9" s="13">
        <v>16.165564356208666</v>
      </c>
      <c r="I9" s="13">
        <v>8.9130380000000002</v>
      </c>
      <c r="J9" s="13">
        <v>29.20758</v>
      </c>
      <c r="K9" s="13">
        <v>21.599509999999999</v>
      </c>
      <c r="L9" s="13">
        <v>9.5498200000000004</v>
      </c>
      <c r="M9" s="13">
        <v>9.2502929999999992</v>
      </c>
      <c r="N9" s="13">
        <v>16.57432</v>
      </c>
      <c r="O9" s="13">
        <v>3.2195689999999999</v>
      </c>
      <c r="P9" s="13">
        <v>18.740402</v>
      </c>
      <c r="Q9" s="13">
        <v>3.2195689999999999</v>
      </c>
      <c r="R9" s="13">
        <v>20.213280000000001</v>
      </c>
      <c r="S9" s="13">
        <v>46</v>
      </c>
      <c r="T9" s="13">
        <v>48</v>
      </c>
      <c r="U9" s="13">
        <v>16.835719999999998</v>
      </c>
      <c r="V9" s="13">
        <v>67.815019333351188</v>
      </c>
    </row>
    <row r="10" spans="1:22" x14ac:dyDescent="0.35">
      <c r="A10" s="15" t="s">
        <v>196</v>
      </c>
      <c r="D10" s="13" t="s">
        <v>15</v>
      </c>
      <c r="E10" s="13">
        <v>77.900000000000006</v>
      </c>
      <c r="F10" s="13">
        <v>65</v>
      </c>
      <c r="G10" s="13">
        <v>994.45922489786324</v>
      </c>
      <c r="H10" s="13">
        <v>14.920641270539758</v>
      </c>
      <c r="I10" s="13">
        <v>5.5534100000000004</v>
      </c>
      <c r="J10" s="13">
        <v>23.867100000000001</v>
      </c>
      <c r="K10" s="13">
        <v>13.7475</v>
      </c>
      <c r="L10" s="13">
        <v>11.79373</v>
      </c>
      <c r="M10" s="13">
        <v>5.8947380000000003</v>
      </c>
      <c r="N10" s="13">
        <v>14.02819</v>
      </c>
      <c r="O10" s="13">
        <v>4.1558320000000002</v>
      </c>
      <c r="P10" s="13">
        <v>15.117526</v>
      </c>
      <c r="Q10" s="13">
        <v>4.1558320000000002</v>
      </c>
      <c r="R10" s="13">
        <v>11.24109</v>
      </c>
      <c r="S10" s="13">
        <v>71</v>
      </c>
      <c r="T10" s="13">
        <v>72</v>
      </c>
      <c r="U10" s="13">
        <v>14.81725</v>
      </c>
      <c r="V10" s="13">
        <v>68.056663977096619</v>
      </c>
    </row>
    <row r="11" spans="1:22" x14ac:dyDescent="0.35">
      <c r="A11" s="15" t="s">
        <v>203</v>
      </c>
      <c r="D11" s="13" t="s">
        <v>16</v>
      </c>
      <c r="E11" s="13">
        <v>82.3</v>
      </c>
      <c r="F11" s="13">
        <v>67.599999999999994</v>
      </c>
      <c r="G11" s="13">
        <v>1806.8278347911933</v>
      </c>
      <c r="H11" s="13">
        <v>19.157400156617072</v>
      </c>
      <c r="I11" s="13">
        <v>3.5720879999999999</v>
      </c>
      <c r="J11" s="13">
        <v>17.48724</v>
      </c>
      <c r="K11" s="13">
        <v>13.78237</v>
      </c>
      <c r="L11" s="13">
        <v>9.2590029999999999</v>
      </c>
      <c r="M11" s="13">
        <v>9.0738559999999993</v>
      </c>
      <c r="N11" s="13">
        <v>12.31503</v>
      </c>
      <c r="O11" s="13"/>
      <c r="P11" s="13">
        <v>20.636001</v>
      </c>
      <c r="Q11" s="13"/>
      <c r="R11" s="13">
        <v>15.59431</v>
      </c>
      <c r="S11" s="13">
        <v>50</v>
      </c>
      <c r="T11" s="13">
        <v>51</v>
      </c>
      <c r="U11" s="13">
        <v>11.82718</v>
      </c>
      <c r="V11" s="13">
        <v>67.553807183983693</v>
      </c>
    </row>
    <row r="12" spans="1:22" x14ac:dyDescent="0.35">
      <c r="A12" s="15" t="s">
        <v>190</v>
      </c>
      <c r="D12" s="13" t="s">
        <v>17</v>
      </c>
      <c r="E12" s="13">
        <v>83</v>
      </c>
      <c r="F12" s="13">
        <v>68.2</v>
      </c>
      <c r="G12" s="13">
        <v>2444.0675228172199</v>
      </c>
      <c r="H12" s="13">
        <v>17.631470736053366</v>
      </c>
      <c r="I12" s="13">
        <v>8.7941880000000001</v>
      </c>
      <c r="J12" s="13">
        <v>24.56467</v>
      </c>
      <c r="K12" s="13">
        <v>23.598099999999999</v>
      </c>
      <c r="L12" s="13">
        <v>13.02671</v>
      </c>
      <c r="M12" s="13">
        <v>11.34802</v>
      </c>
      <c r="N12" s="13">
        <v>15.194990000000001</v>
      </c>
      <c r="O12" s="13">
        <v>5.1356400000000004</v>
      </c>
      <c r="P12" s="13">
        <v>20.456855000000001</v>
      </c>
      <c r="Q12" s="13">
        <v>5.1356400000000004</v>
      </c>
      <c r="R12" s="13">
        <v>16.722940000000001</v>
      </c>
      <c r="S12" s="13">
        <v>41</v>
      </c>
      <c r="T12" s="13">
        <v>42</v>
      </c>
      <c r="U12" s="13">
        <v>15.23166</v>
      </c>
      <c r="V12" s="13">
        <v>65.395594269361368</v>
      </c>
    </row>
    <row r="13" spans="1:22" x14ac:dyDescent="0.35">
      <c r="A13" s="15" t="s">
        <v>193</v>
      </c>
      <c r="D13" s="13" t="s">
        <v>18</v>
      </c>
      <c r="E13" s="13">
        <v>80.3</v>
      </c>
      <c r="F13" s="13">
        <v>69.3</v>
      </c>
      <c r="G13" s="13">
        <v>628.54558133398666</v>
      </c>
      <c r="H13" s="13">
        <v>18.135966823995318</v>
      </c>
      <c r="I13" s="13">
        <v>3.8029760000000001</v>
      </c>
      <c r="J13" s="13">
        <v>12.15788</v>
      </c>
      <c r="K13" s="13">
        <v>9.4950229999999998</v>
      </c>
      <c r="L13" s="13">
        <v>7.0452459999999997</v>
      </c>
      <c r="M13" s="13">
        <v>4.7767530000000002</v>
      </c>
      <c r="N13" s="13">
        <v>9.610754</v>
      </c>
      <c r="O13" s="13">
        <v>1.043976</v>
      </c>
      <c r="P13" s="13">
        <v>15.455499</v>
      </c>
      <c r="Q13" s="13">
        <v>1.043976</v>
      </c>
      <c r="R13" s="13">
        <v>7.7693539999999999</v>
      </c>
      <c r="S13" s="13">
        <v>69</v>
      </c>
      <c r="T13" s="13">
        <v>72</v>
      </c>
      <c r="U13" s="13">
        <v>10.68717</v>
      </c>
      <c r="V13" s="13">
        <v>74.270712605199122</v>
      </c>
    </row>
    <row r="14" spans="1:22" x14ac:dyDescent="0.35">
      <c r="A14" s="15" t="s">
        <v>192</v>
      </c>
      <c r="D14" s="13" t="s">
        <v>19</v>
      </c>
      <c r="E14" s="13">
        <v>83.8</v>
      </c>
      <c r="F14" s="13">
        <v>76.099999999999994</v>
      </c>
      <c r="G14" s="13">
        <v>1639.9043389135634</v>
      </c>
      <c r="H14" s="13">
        <v>20.45534768796329</v>
      </c>
      <c r="I14" s="13">
        <v>6.9980869999999999</v>
      </c>
      <c r="J14" s="13">
        <v>22.640930000000001</v>
      </c>
      <c r="K14" s="13">
        <v>20.743089999999999</v>
      </c>
      <c r="L14" s="13">
        <v>11.74907</v>
      </c>
      <c r="M14" s="13">
        <v>12.06007</v>
      </c>
      <c r="N14" s="13">
        <v>12.178100000000001</v>
      </c>
      <c r="O14" s="13">
        <v>6.3613559999999998</v>
      </c>
      <c r="P14" s="13">
        <v>8.9532290000000003</v>
      </c>
      <c r="Q14" s="13">
        <v>6.3613559999999998</v>
      </c>
      <c r="R14" s="13">
        <v>14.92306</v>
      </c>
      <c r="S14" s="13">
        <v>47</v>
      </c>
      <c r="T14" s="13">
        <v>49</v>
      </c>
      <c r="U14" s="13">
        <v>10.40727</v>
      </c>
      <c r="V14" s="13">
        <v>62.779470940729951</v>
      </c>
    </row>
    <row r="15" spans="1:22" x14ac:dyDescent="0.35">
      <c r="A15" s="15"/>
      <c r="D15" s="13" t="s">
        <v>20</v>
      </c>
      <c r="E15" s="13">
        <v>69.099999999999994</v>
      </c>
      <c r="F15" s="13">
        <v>51.7</v>
      </c>
      <c r="G15" s="13">
        <v>639.29711024223627</v>
      </c>
      <c r="H15" s="13">
        <v>19.323515131898368</v>
      </c>
      <c r="I15" s="13">
        <v>2.9827400000000002</v>
      </c>
      <c r="J15" s="13">
        <v>17.581109999999999</v>
      </c>
      <c r="K15" s="13">
        <v>12.510120000000001</v>
      </c>
      <c r="L15" s="13">
        <v>8.3168299999999995</v>
      </c>
      <c r="M15" s="13">
        <v>4.7286679999999999</v>
      </c>
      <c r="N15" s="13">
        <v>15.95989</v>
      </c>
      <c r="O15" s="13">
        <v>5.7133019999999997</v>
      </c>
      <c r="P15" s="13">
        <v>14.696120000000001</v>
      </c>
      <c r="Q15" s="13">
        <v>5.7133019999999997</v>
      </c>
      <c r="R15" s="13">
        <v>9.0047879999999996</v>
      </c>
      <c r="S15" s="13">
        <v>57</v>
      </c>
      <c r="T15" s="13">
        <v>59</v>
      </c>
      <c r="U15" s="13">
        <v>11.69079</v>
      </c>
      <c r="V15" s="13">
        <v>73.971769326932133</v>
      </c>
    </row>
    <row r="16" spans="1:22" x14ac:dyDescent="0.35">
      <c r="A16" s="15" t="s">
        <v>188</v>
      </c>
      <c r="D16" s="13" t="s">
        <v>21</v>
      </c>
      <c r="E16" s="13">
        <v>64</v>
      </c>
      <c r="F16" s="13">
        <v>52</v>
      </c>
      <c r="G16" s="13">
        <v>1301.0214380879324</v>
      </c>
      <c r="H16" s="13">
        <v>7.3861659126803554</v>
      </c>
      <c r="I16" s="13">
        <v>9.8643680000000007</v>
      </c>
      <c r="J16" s="13">
        <v>28.840890000000002</v>
      </c>
      <c r="K16" s="13">
        <v>27.339130000000001</v>
      </c>
      <c r="L16" s="13">
        <v>13.07076</v>
      </c>
      <c r="M16" s="13">
        <v>11.22</v>
      </c>
      <c r="N16" s="13">
        <v>18.926839999999999</v>
      </c>
      <c r="O16" s="13">
        <v>7.358816</v>
      </c>
      <c r="P16" s="13">
        <v>20.824816000000002</v>
      </c>
      <c r="Q16" s="13">
        <v>7.358816</v>
      </c>
      <c r="R16" s="13">
        <v>22.78584</v>
      </c>
      <c r="S16" s="13">
        <v>72</v>
      </c>
      <c r="T16" s="13">
        <v>74</v>
      </c>
      <c r="U16" s="13">
        <v>20.512899999999998</v>
      </c>
      <c r="V16" s="13">
        <v>40.059417146373235</v>
      </c>
    </row>
    <row r="17" spans="1:22" x14ac:dyDescent="0.35">
      <c r="A17" s="15"/>
      <c r="D17" s="13" t="s">
        <v>22</v>
      </c>
      <c r="E17" s="13">
        <v>92.9</v>
      </c>
      <c r="F17" s="13">
        <v>91.9</v>
      </c>
      <c r="G17" s="13">
        <v>654.80188045668228</v>
      </c>
      <c r="H17" s="13">
        <v>36.781852872588509</v>
      </c>
      <c r="I17" s="13">
        <v>7.6823819999999996</v>
      </c>
      <c r="J17" s="13">
        <v>20.925039999999999</v>
      </c>
      <c r="K17" s="13">
        <v>16.842759999999998</v>
      </c>
      <c r="L17" s="13">
        <v>10.03121</v>
      </c>
      <c r="M17" s="13">
        <v>13.96105</v>
      </c>
      <c r="N17" s="13">
        <v>11.04457</v>
      </c>
      <c r="O17" s="13">
        <v>4.8624790000000004</v>
      </c>
      <c r="P17" s="13">
        <v>8.4939719999999994</v>
      </c>
      <c r="Q17" s="13">
        <v>4.8624790000000004</v>
      </c>
      <c r="R17" s="13">
        <v>13.43167</v>
      </c>
      <c r="S17" s="13">
        <v>40</v>
      </c>
      <c r="T17" s="13">
        <v>43</v>
      </c>
      <c r="U17" s="13">
        <v>10.29505</v>
      </c>
      <c r="V17" s="13">
        <v>59.066545659019511</v>
      </c>
    </row>
    <row r="18" spans="1:22" x14ac:dyDescent="0.35">
      <c r="A18" s="15" t="s">
        <v>191</v>
      </c>
      <c r="D18" s="13" t="s">
        <v>23</v>
      </c>
      <c r="E18" s="13">
        <v>85.2</v>
      </c>
      <c r="F18" s="13">
        <v>75.7</v>
      </c>
      <c r="G18" s="13">
        <v>1839.9601604067832</v>
      </c>
      <c r="H18" s="13">
        <v>18.46268253109789</v>
      </c>
      <c r="I18" s="13">
        <v>10.33526</v>
      </c>
      <c r="J18" s="13">
        <v>27.60792</v>
      </c>
      <c r="K18" s="13">
        <v>22.14057</v>
      </c>
      <c r="L18" s="13">
        <v>10.580109999999999</v>
      </c>
      <c r="M18" s="13">
        <v>14.052300000000001</v>
      </c>
      <c r="N18" s="13">
        <v>13.756790000000001</v>
      </c>
      <c r="O18" s="13">
        <v>5.8833320000000002</v>
      </c>
      <c r="P18" s="13">
        <v>17.837319999999998</v>
      </c>
      <c r="Q18" s="13">
        <v>5.8833320000000002</v>
      </c>
      <c r="R18" s="13">
        <v>15.882860000000001</v>
      </c>
      <c r="S18" s="13">
        <v>52</v>
      </c>
      <c r="T18" s="13">
        <v>56</v>
      </c>
      <c r="U18" s="13">
        <v>16.580159999999999</v>
      </c>
      <c r="V18" s="13">
        <v>59.80955669896349</v>
      </c>
    </row>
    <row r="19" spans="1:22" x14ac:dyDescent="0.35">
      <c r="D19" s="13" t="s">
        <v>24</v>
      </c>
      <c r="E19" s="13">
        <v>73</v>
      </c>
      <c r="F19" s="13">
        <v>59.2</v>
      </c>
      <c r="G19" s="13">
        <v>1250.9299525244855</v>
      </c>
      <c r="H19" s="13">
        <v>12.561630645367117</v>
      </c>
      <c r="I19" s="13">
        <v>8.2154240000000005</v>
      </c>
      <c r="J19" s="13">
        <v>24.442530000000001</v>
      </c>
      <c r="K19" s="13">
        <v>21.784089999999999</v>
      </c>
      <c r="L19" s="13">
        <v>11.101319999999999</v>
      </c>
      <c r="M19" s="13">
        <v>13.01577</v>
      </c>
      <c r="N19" s="13">
        <v>16.301559999999998</v>
      </c>
      <c r="O19" s="13">
        <v>3.0187219999999999</v>
      </c>
      <c r="P19" s="13">
        <v>16.900621999999998</v>
      </c>
      <c r="Q19" s="13">
        <v>3.0187219999999999</v>
      </c>
      <c r="R19" s="13">
        <v>18.274090000000001</v>
      </c>
      <c r="S19" s="13">
        <v>65</v>
      </c>
      <c r="T19" s="13">
        <v>69</v>
      </c>
      <c r="U19" s="13">
        <v>12.4613</v>
      </c>
      <c r="V19" s="13">
        <v>65.179063067788235</v>
      </c>
    </row>
    <row r="20" spans="1:22" x14ac:dyDescent="0.35">
      <c r="D20" s="13" t="s">
        <v>25</v>
      </c>
      <c r="E20" s="13">
        <v>69.8</v>
      </c>
      <c r="F20" s="13">
        <v>60.2</v>
      </c>
      <c r="G20" s="13">
        <v>1430.8794691858959</v>
      </c>
      <c r="H20" s="13">
        <v>9.3364925361960793</v>
      </c>
      <c r="I20" s="13">
        <v>6.3424860000000001</v>
      </c>
      <c r="J20" s="13">
        <v>26.429449999999999</v>
      </c>
      <c r="K20" s="13">
        <v>18.05227</v>
      </c>
      <c r="L20" s="13">
        <v>12.454700000000001</v>
      </c>
      <c r="M20" s="13">
        <v>8.4676899999999993</v>
      </c>
      <c r="N20" s="13">
        <v>18.22429</v>
      </c>
      <c r="O20" s="13">
        <v>5.8373340000000002</v>
      </c>
      <c r="P20" s="13">
        <v>23.635684000000001</v>
      </c>
      <c r="Q20" s="13">
        <v>5.8373340000000002</v>
      </c>
      <c r="R20" s="13">
        <v>16.198219999999999</v>
      </c>
      <c r="S20" s="13">
        <v>42</v>
      </c>
      <c r="T20" s="13">
        <v>40</v>
      </c>
      <c r="U20" s="13">
        <v>12.809010000000001</v>
      </c>
      <c r="V20" s="13">
        <v>52.505854088370427</v>
      </c>
    </row>
    <row r="21" spans="1:22" x14ac:dyDescent="0.35">
      <c r="D21" s="13" t="s">
        <v>26</v>
      </c>
      <c r="E21" s="13">
        <v>80.2</v>
      </c>
      <c r="F21" s="13">
        <v>71</v>
      </c>
      <c r="G21" s="13">
        <v>2335.0846468184473</v>
      </c>
      <c r="H21" s="13">
        <v>17.762410003789313</v>
      </c>
      <c r="I21" s="13">
        <v>8.5099830000000001</v>
      </c>
      <c r="J21" s="13">
        <v>25.41281</v>
      </c>
      <c r="K21" s="13">
        <v>22.124490000000002</v>
      </c>
      <c r="L21" s="13">
        <v>13.09365</v>
      </c>
      <c r="M21" s="13">
        <v>16.855399999999999</v>
      </c>
      <c r="N21" s="13">
        <v>11.30452</v>
      </c>
      <c r="O21" s="13">
        <v>2.1414610000000001</v>
      </c>
      <c r="P21" s="13">
        <v>15.33906</v>
      </c>
      <c r="Q21" s="13">
        <v>2.1414610000000001</v>
      </c>
      <c r="R21" s="13">
        <v>15.75169</v>
      </c>
      <c r="S21" s="13">
        <v>46</v>
      </c>
      <c r="T21" s="13">
        <v>46</v>
      </c>
      <c r="U21" s="13">
        <v>14.67404</v>
      </c>
      <c r="V21" s="13">
        <v>61.1409148224934</v>
      </c>
    </row>
    <row r="22" spans="1:22" x14ac:dyDescent="0.35">
      <c r="D22" s="13" t="s">
        <v>27</v>
      </c>
      <c r="E22" s="13">
        <v>84.4</v>
      </c>
      <c r="F22" s="13">
        <v>76.8</v>
      </c>
      <c r="G22" s="13">
        <v>1542.6008968609865</v>
      </c>
      <c r="H22" s="13">
        <v>20.556004152728111</v>
      </c>
      <c r="I22" s="13">
        <v>6.5536060000000003</v>
      </c>
      <c r="J22" s="13">
        <v>20.639510000000001</v>
      </c>
      <c r="K22" s="13">
        <v>21.595330000000001</v>
      </c>
      <c r="L22" s="13">
        <v>10.04074</v>
      </c>
      <c r="M22" s="13">
        <v>9.5541830000000001</v>
      </c>
      <c r="N22" s="13">
        <v>11.71143</v>
      </c>
      <c r="O22" s="13">
        <v>4.9716839999999998</v>
      </c>
      <c r="P22" s="13">
        <v>17.751749</v>
      </c>
      <c r="Q22" s="13">
        <v>4.9716839999999998</v>
      </c>
      <c r="R22" s="13">
        <v>13.41215</v>
      </c>
      <c r="S22" s="13">
        <v>44</v>
      </c>
      <c r="T22" s="13">
        <v>47</v>
      </c>
      <c r="U22" s="13">
        <v>10.751989999999999</v>
      </c>
      <c r="V22" s="13">
        <v>64.327848009531181</v>
      </c>
    </row>
    <row r="23" spans="1:22" x14ac:dyDescent="0.35">
      <c r="D23" s="13" t="s">
        <v>28</v>
      </c>
      <c r="E23" s="13">
        <v>93</v>
      </c>
      <c r="F23" s="13">
        <v>91.7</v>
      </c>
      <c r="G23" s="13">
        <v>1148.5548403382556</v>
      </c>
      <c r="H23" s="13">
        <v>24.825685098102806</v>
      </c>
      <c r="I23" s="13">
        <v>5.1429340000000003</v>
      </c>
      <c r="J23" s="13">
        <v>18.753170000000001</v>
      </c>
      <c r="K23" s="13">
        <v>12.965579999999999</v>
      </c>
      <c r="L23" s="13">
        <v>8.8209320000000009</v>
      </c>
      <c r="M23" s="13">
        <v>11.79101</v>
      </c>
      <c r="N23" s="13">
        <v>10.11003</v>
      </c>
      <c r="O23" s="13">
        <v>7.0757199999999996</v>
      </c>
      <c r="P23" s="13">
        <v>20.052596999999999</v>
      </c>
      <c r="Q23" s="13">
        <v>7.0757199999999996</v>
      </c>
      <c r="R23" s="13">
        <v>12.33089</v>
      </c>
      <c r="S23" s="13">
        <v>52</v>
      </c>
      <c r="T23" s="13">
        <v>54</v>
      </c>
      <c r="U23" s="13">
        <v>8.6714889999999993</v>
      </c>
      <c r="V23" s="13">
        <v>62.357363188113631</v>
      </c>
    </row>
    <row r="24" spans="1:22" x14ac:dyDescent="0.35">
      <c r="D24" s="13" t="s">
        <v>29</v>
      </c>
      <c r="E24" s="13">
        <v>73.099999999999994</v>
      </c>
      <c r="F24" s="13">
        <v>60.5</v>
      </c>
      <c r="G24" s="13">
        <v>1268.4183217369016</v>
      </c>
      <c r="H24" s="13">
        <v>13.247716847285702</v>
      </c>
      <c r="I24" s="13">
        <v>9.6465610000000002</v>
      </c>
      <c r="J24" s="13">
        <v>23.974989999999998</v>
      </c>
      <c r="K24" s="13">
        <v>20.649090000000001</v>
      </c>
      <c r="L24" s="13">
        <v>11.79083</v>
      </c>
      <c r="M24" s="13">
        <v>4.7623870000000004</v>
      </c>
      <c r="N24" s="13">
        <v>18.534109999999998</v>
      </c>
      <c r="O24" s="13"/>
      <c r="P24" s="13">
        <v>17.491379999999999</v>
      </c>
      <c r="Q24" s="13"/>
      <c r="R24" s="13">
        <v>15.549200000000001</v>
      </c>
      <c r="S24" s="13">
        <v>70</v>
      </c>
      <c r="T24" s="13">
        <v>68</v>
      </c>
      <c r="U24" s="13">
        <v>16.898340000000001</v>
      </c>
      <c r="V24" s="13">
        <v>64.25758564983596</v>
      </c>
    </row>
    <row r="25" spans="1:22" x14ac:dyDescent="0.35">
      <c r="D25" s="13" t="s">
        <v>30</v>
      </c>
      <c r="E25" s="13">
        <v>86.7</v>
      </c>
      <c r="F25" s="13">
        <v>75.7</v>
      </c>
      <c r="G25" s="13">
        <v>2788.2319614746471</v>
      </c>
      <c r="H25" s="13">
        <v>21.020235642204259</v>
      </c>
      <c r="I25" s="13">
        <v>5.4972859999999999</v>
      </c>
      <c r="J25" s="13">
        <v>19.55274</v>
      </c>
      <c r="K25" s="13">
        <v>19.013529999999999</v>
      </c>
      <c r="L25" s="13">
        <v>9.4185440000000007</v>
      </c>
      <c r="M25" s="13">
        <v>10.58033</v>
      </c>
      <c r="N25" s="13">
        <v>13.016109999999999</v>
      </c>
      <c r="O25" s="13">
        <v>5.8119719999999999</v>
      </c>
      <c r="P25" s="13">
        <v>13.741910000000001</v>
      </c>
      <c r="Q25" s="13">
        <v>5.8119719999999999</v>
      </c>
      <c r="R25" s="13">
        <v>13.18684</v>
      </c>
      <c r="S25" s="13">
        <v>47</v>
      </c>
      <c r="T25" s="13">
        <v>46</v>
      </c>
      <c r="U25" s="13">
        <v>13.53973</v>
      </c>
      <c r="V25" s="13">
        <v>65.777769131354461</v>
      </c>
    </row>
    <row r="26" spans="1:22" x14ac:dyDescent="0.35">
      <c r="D26" s="13" t="s">
        <v>31</v>
      </c>
      <c r="E26" s="13">
        <v>71.3</v>
      </c>
      <c r="F26" s="13">
        <v>54.4</v>
      </c>
      <c r="G26" s="13">
        <v>1868.4092244926183</v>
      </c>
      <c r="H26" s="13">
        <v>11.116213252865268</v>
      </c>
      <c r="I26" s="13">
        <v>10.481389999999999</v>
      </c>
      <c r="J26" s="13">
        <v>30.022680000000001</v>
      </c>
      <c r="K26" s="13">
        <v>27.239439999999998</v>
      </c>
      <c r="L26" s="13">
        <v>14.89461</v>
      </c>
      <c r="M26" s="13">
        <v>9.4760609999999996</v>
      </c>
      <c r="N26" s="13">
        <v>16.504960000000001</v>
      </c>
      <c r="O26" s="13">
        <v>6.8220179999999999</v>
      </c>
      <c r="P26" s="13">
        <v>20.013263000000002</v>
      </c>
      <c r="Q26" s="13">
        <v>6.8220179999999999</v>
      </c>
      <c r="R26" s="13">
        <v>22.30735</v>
      </c>
      <c r="S26" s="13">
        <v>70</v>
      </c>
      <c r="T26" s="13">
        <v>70</v>
      </c>
      <c r="U26" s="13">
        <v>16.249179999999999</v>
      </c>
      <c r="V26" s="13">
        <v>68.010120623366277</v>
      </c>
    </row>
    <row r="27" spans="1:22" x14ac:dyDescent="0.35">
      <c r="D27" s="13" t="s">
        <v>32</v>
      </c>
      <c r="E27" s="13">
        <v>86.3</v>
      </c>
      <c r="F27" s="13">
        <v>83.4</v>
      </c>
      <c r="G27" s="13">
        <v>1557.0934256055364</v>
      </c>
      <c r="H27" s="13">
        <v>25.027282648235722</v>
      </c>
      <c r="I27" s="13">
        <v>4.8529470000000003</v>
      </c>
      <c r="J27" s="13">
        <v>21.236450000000001</v>
      </c>
      <c r="K27" s="13">
        <v>13.64324</v>
      </c>
      <c r="L27" s="13">
        <v>11.87588</v>
      </c>
      <c r="M27" s="13">
        <v>13.97953</v>
      </c>
      <c r="N27" s="13">
        <v>12.94214</v>
      </c>
      <c r="O27" s="13">
        <v>4.0927290000000003</v>
      </c>
      <c r="P27" s="13">
        <v>11.210380000000001</v>
      </c>
      <c r="Q27" s="13">
        <v>4.0927290000000003</v>
      </c>
      <c r="R27" s="13">
        <v>15.36289</v>
      </c>
      <c r="S27" s="13">
        <v>51</v>
      </c>
      <c r="T27" s="13">
        <v>51</v>
      </c>
      <c r="U27" s="13">
        <v>15.06978</v>
      </c>
      <c r="V27" s="13">
        <v>58.822133161661924</v>
      </c>
    </row>
    <row r="28" spans="1:22" x14ac:dyDescent="0.35">
      <c r="D28" s="13" t="s">
        <v>33</v>
      </c>
      <c r="E28" s="13">
        <v>73.5</v>
      </c>
      <c r="F28" s="13">
        <v>59.8</v>
      </c>
      <c r="G28" s="13">
        <v>755.63309884078308</v>
      </c>
      <c r="H28" s="13">
        <v>16.043747189438225</v>
      </c>
      <c r="I28" s="13">
        <v>4.603612</v>
      </c>
      <c r="J28" s="13">
        <v>23.766940000000002</v>
      </c>
      <c r="K28" s="13">
        <v>16.915220000000001</v>
      </c>
      <c r="L28" s="13">
        <v>7.2043030000000003</v>
      </c>
      <c r="M28" s="13">
        <v>5.6338299999999997</v>
      </c>
      <c r="N28" s="13">
        <v>17.336760000000002</v>
      </c>
      <c r="O28" s="13">
        <v>3.180739</v>
      </c>
      <c r="P28" s="13">
        <v>18.362807</v>
      </c>
      <c r="Q28" s="13">
        <v>3.180739</v>
      </c>
      <c r="R28" s="13">
        <v>9.6489089999999997</v>
      </c>
      <c r="S28" s="13">
        <v>55</v>
      </c>
      <c r="T28" s="13">
        <v>55</v>
      </c>
      <c r="U28" s="13">
        <v>8.3253470000000007</v>
      </c>
      <c r="V28" s="13">
        <v>68.388035653964593</v>
      </c>
    </row>
    <row r="29" spans="1:22" x14ac:dyDescent="0.35">
      <c r="D29" s="13" t="s">
        <v>34</v>
      </c>
      <c r="E29" s="13">
        <v>77.5</v>
      </c>
      <c r="F29" s="13">
        <v>70.2</v>
      </c>
      <c r="G29" s="13">
        <v>2219.2232718548507</v>
      </c>
      <c r="H29" s="13">
        <v>21.655486647259842</v>
      </c>
      <c r="I29" s="13">
        <v>7.7363489999999997</v>
      </c>
      <c r="J29" s="13">
        <v>23.522310000000001</v>
      </c>
      <c r="K29" s="13">
        <v>20.097670000000001</v>
      </c>
      <c r="L29" s="13">
        <v>5.9807790000000001</v>
      </c>
      <c r="M29" s="13">
        <v>13.48676</v>
      </c>
      <c r="N29" s="13">
        <v>14.153029999999999</v>
      </c>
      <c r="O29" s="13">
        <v>4.0727770000000003</v>
      </c>
      <c r="P29" s="13">
        <v>17.436474</v>
      </c>
      <c r="Q29" s="13">
        <v>4.0727770000000003</v>
      </c>
      <c r="R29" s="13">
        <v>12.937239999999999</v>
      </c>
      <c r="S29" s="13">
        <v>42</v>
      </c>
      <c r="T29" s="13">
        <v>43</v>
      </c>
      <c r="U29" s="13">
        <v>7.8066880000000003</v>
      </c>
      <c r="V29" s="13">
        <v>63.314215809647848</v>
      </c>
    </row>
    <row r="30" spans="1:22" x14ac:dyDescent="0.35">
      <c r="D30" s="13" t="s">
        <v>35</v>
      </c>
      <c r="E30" s="13">
        <v>76.8</v>
      </c>
      <c r="F30" s="13">
        <v>66.599999999999994</v>
      </c>
      <c r="G30" s="13">
        <v>489.80521699510194</v>
      </c>
      <c r="H30" s="13">
        <v>17.220198945480242</v>
      </c>
      <c r="I30" s="13">
        <v>6.3909580000000004</v>
      </c>
      <c r="J30" s="13">
        <v>17.823550000000001</v>
      </c>
      <c r="K30" s="13">
        <v>16.98752</v>
      </c>
      <c r="L30" s="13">
        <v>15.47695</v>
      </c>
      <c r="M30" s="13">
        <v>10.854229999999999</v>
      </c>
      <c r="N30" s="13">
        <v>13.83869</v>
      </c>
      <c r="O30" s="13">
        <v>8.6003989999999995</v>
      </c>
      <c r="P30" s="13">
        <v>15.70905</v>
      </c>
      <c r="Q30" s="13">
        <v>8.6003989999999995</v>
      </c>
      <c r="R30" s="13">
        <v>12.848660000000001</v>
      </c>
      <c r="S30" s="13">
        <v>41</v>
      </c>
      <c r="T30" s="13">
        <v>39</v>
      </c>
      <c r="U30" s="13">
        <v>19.402930000000001</v>
      </c>
      <c r="V30" s="13">
        <v>67.075411868876344</v>
      </c>
    </row>
    <row r="31" spans="1:22" x14ac:dyDescent="0.35">
      <c r="D31" s="13" t="s">
        <v>36</v>
      </c>
      <c r="E31" s="13">
        <v>76.599999999999994</v>
      </c>
      <c r="F31" s="13">
        <v>61.9</v>
      </c>
      <c r="G31" s="13">
        <v>1915.6631294463655</v>
      </c>
      <c r="H31" s="13">
        <v>16.314918382138181</v>
      </c>
      <c r="I31" s="13">
        <v>8.4207730000000005</v>
      </c>
      <c r="J31" s="13">
        <v>21.54017</v>
      </c>
      <c r="K31" s="13">
        <v>18.686879999999999</v>
      </c>
      <c r="L31" s="13">
        <v>12.72146</v>
      </c>
      <c r="M31" s="13">
        <v>8.4096469999999997</v>
      </c>
      <c r="N31" s="13">
        <v>17.261040000000001</v>
      </c>
      <c r="O31" s="13">
        <v>3.163208</v>
      </c>
      <c r="P31" s="13">
        <v>17.253585999999999</v>
      </c>
      <c r="Q31" s="13">
        <v>3.163208</v>
      </c>
      <c r="R31" s="13">
        <v>16.024319999999999</v>
      </c>
      <c r="S31" s="13">
        <v>48</v>
      </c>
      <c r="T31" s="13">
        <v>47</v>
      </c>
      <c r="U31" s="13">
        <v>17.714269999999999</v>
      </c>
      <c r="V31" s="13">
        <v>65.842791398205961</v>
      </c>
    </row>
    <row r="32" spans="1:22" x14ac:dyDescent="0.35">
      <c r="D32" s="13" t="s">
        <v>37</v>
      </c>
      <c r="E32" s="13">
        <v>66.900000000000006</v>
      </c>
      <c r="F32" s="13">
        <v>60.7</v>
      </c>
      <c r="G32" s="13">
        <v>2107.6163492689693</v>
      </c>
      <c r="H32" s="13">
        <v>7.6191411685739077</v>
      </c>
      <c r="I32" s="13">
        <v>5.3109989999999998</v>
      </c>
      <c r="J32" s="13">
        <v>33.080750000000002</v>
      </c>
      <c r="K32" s="13">
        <v>20.706</v>
      </c>
      <c r="L32" s="13">
        <v>17.083480000000002</v>
      </c>
      <c r="M32" s="13">
        <v>10.294930000000001</v>
      </c>
      <c r="N32" s="13">
        <v>15.488009999999999</v>
      </c>
      <c r="O32" s="13">
        <v>9.2988350000000004</v>
      </c>
      <c r="P32" s="13">
        <v>16.646132000000001</v>
      </c>
      <c r="Q32" s="13">
        <v>9.2988350000000004</v>
      </c>
      <c r="R32" s="13">
        <v>17.55283</v>
      </c>
      <c r="S32" s="13">
        <v>75</v>
      </c>
      <c r="T32" s="13">
        <v>77</v>
      </c>
      <c r="U32" s="13">
        <v>22.229109999999999</v>
      </c>
      <c r="V32" s="13">
        <v>34.863475686546082</v>
      </c>
    </row>
    <row r="33" spans="4:22" x14ac:dyDescent="0.35">
      <c r="D33" s="13" t="s">
        <v>38</v>
      </c>
      <c r="E33" s="13">
        <v>75.599999999999994</v>
      </c>
      <c r="F33" s="13">
        <v>61.3</v>
      </c>
      <c r="G33" s="13">
        <v>1330.616614577038</v>
      </c>
      <c r="H33" s="13">
        <v>14.970225071821314</v>
      </c>
      <c r="I33" s="13">
        <v>6.1975540000000002</v>
      </c>
      <c r="J33" s="13">
        <v>18.692489999999999</v>
      </c>
      <c r="K33" s="13">
        <v>18.46499</v>
      </c>
      <c r="L33" s="13">
        <v>12.592079999999999</v>
      </c>
      <c r="M33" s="13">
        <v>7.7019820000000001</v>
      </c>
      <c r="N33" s="13">
        <v>15.055210000000001</v>
      </c>
      <c r="O33" s="13">
        <v>3.966936</v>
      </c>
      <c r="P33" s="13">
        <v>15.823194000000001</v>
      </c>
      <c r="Q33" s="13">
        <v>3.966936</v>
      </c>
      <c r="R33" s="13">
        <v>13.057309999999999</v>
      </c>
      <c r="S33" s="13">
        <v>48</v>
      </c>
      <c r="T33" s="13">
        <v>48</v>
      </c>
      <c r="U33" s="13">
        <v>13.438420000000001</v>
      </c>
      <c r="V33" s="13">
        <v>64.752417903876037</v>
      </c>
    </row>
    <row r="34" spans="4:22" x14ac:dyDescent="0.35">
      <c r="D34" s="13" t="s">
        <v>39</v>
      </c>
      <c r="E34" s="13">
        <v>81.099999999999994</v>
      </c>
      <c r="F34" s="13">
        <v>70.099999999999994</v>
      </c>
      <c r="G34" s="13">
        <v>2271.2310730743911</v>
      </c>
      <c r="H34" s="13">
        <v>15.672602658320622</v>
      </c>
      <c r="I34" s="13">
        <v>6.9847720000000004</v>
      </c>
      <c r="J34" s="13">
        <v>24.35117</v>
      </c>
      <c r="K34" s="13">
        <v>19.30115</v>
      </c>
      <c r="L34" s="13">
        <v>12.986829999999999</v>
      </c>
      <c r="M34" s="13">
        <v>9.3470040000000001</v>
      </c>
      <c r="N34" s="13">
        <v>13.7166</v>
      </c>
      <c r="O34" s="13">
        <v>6.9495480000000001</v>
      </c>
      <c r="P34" s="13">
        <v>17.928166999999998</v>
      </c>
      <c r="Q34" s="13">
        <v>6.9495480000000001</v>
      </c>
      <c r="R34" s="13">
        <v>13.29182</v>
      </c>
      <c r="S34" s="13">
        <v>55</v>
      </c>
      <c r="T34" s="13">
        <v>54</v>
      </c>
      <c r="U34" s="13">
        <v>18.75151</v>
      </c>
      <c r="V34" s="13">
        <v>55.85856378821012</v>
      </c>
    </row>
    <row r="35" spans="4:22" x14ac:dyDescent="0.35">
      <c r="D35" s="13" t="s">
        <v>40</v>
      </c>
      <c r="E35" s="13">
        <v>89.1</v>
      </c>
      <c r="F35" s="13">
        <v>77.400000000000006</v>
      </c>
      <c r="G35" s="13">
        <v>671.65953399904902</v>
      </c>
      <c r="H35" s="13">
        <v>22.977842520892434</v>
      </c>
      <c r="I35" s="13">
        <v>5.7813140000000001</v>
      </c>
      <c r="J35" s="13">
        <v>23.082339999999999</v>
      </c>
      <c r="K35" s="13">
        <v>20.002510000000001</v>
      </c>
      <c r="L35" s="13">
        <v>10.51829</v>
      </c>
      <c r="M35" s="13">
        <v>5.2664629999999999</v>
      </c>
      <c r="N35" s="13">
        <v>14.6205</v>
      </c>
      <c r="O35" s="13"/>
      <c r="P35" s="13">
        <v>15.81498</v>
      </c>
      <c r="Q35" s="13"/>
      <c r="R35" s="13">
        <v>16.09299</v>
      </c>
      <c r="S35" s="13">
        <v>42</v>
      </c>
      <c r="T35" s="13">
        <v>47</v>
      </c>
      <c r="U35" s="13">
        <v>16.626010000000001</v>
      </c>
      <c r="V35" s="13">
        <v>72.537653824679296</v>
      </c>
    </row>
    <row r="36" spans="4:22" x14ac:dyDescent="0.35">
      <c r="D36" s="13" t="s">
        <v>41</v>
      </c>
      <c r="E36" s="13">
        <v>91.2</v>
      </c>
      <c r="F36" s="13">
        <v>84.4</v>
      </c>
      <c r="G36" s="13">
        <v>1610.5417276720352</v>
      </c>
      <c r="H36" s="13">
        <v>30.983716261432075</v>
      </c>
      <c r="I36" s="13">
        <v>9.0612460000000006</v>
      </c>
      <c r="J36" s="13">
        <v>25.658059999999999</v>
      </c>
      <c r="K36" s="13">
        <v>18.53913</v>
      </c>
      <c r="L36" s="13">
        <v>8.7693340000000006</v>
      </c>
      <c r="M36" s="13">
        <v>11.349069999999999</v>
      </c>
      <c r="N36" s="13">
        <v>13.78729</v>
      </c>
      <c r="O36" s="13">
        <v>6.2040059999999997</v>
      </c>
      <c r="P36" s="13">
        <v>15.340730000000001</v>
      </c>
      <c r="Q36" s="13">
        <v>6.2040059999999997</v>
      </c>
      <c r="R36" s="13">
        <v>12.081189999999999</v>
      </c>
      <c r="S36" s="13">
        <v>58</v>
      </c>
      <c r="T36" s="13">
        <v>59</v>
      </c>
      <c r="U36" s="13">
        <v>11.665760000000001</v>
      </c>
      <c r="V36" s="13">
        <v>55.092962277289033</v>
      </c>
    </row>
    <row r="37" spans="4:22" x14ac:dyDescent="0.35">
      <c r="D37" s="13" t="s">
        <v>42</v>
      </c>
      <c r="E37" s="13">
        <v>76.7</v>
      </c>
      <c r="F37" s="13">
        <v>61.8</v>
      </c>
      <c r="G37" s="13">
        <v>974.5589911432246</v>
      </c>
      <c r="H37" s="13">
        <v>12.811070351118225</v>
      </c>
      <c r="I37" s="13">
        <v>6.2705739999999999</v>
      </c>
      <c r="J37" s="13">
        <v>21.86364</v>
      </c>
      <c r="K37" s="13">
        <v>17.737200000000001</v>
      </c>
      <c r="L37" s="13">
        <v>12.0352</v>
      </c>
      <c r="M37" s="13">
        <v>7.1405250000000002</v>
      </c>
      <c r="N37" s="13">
        <v>14.15925</v>
      </c>
      <c r="O37" s="13">
        <v>2.5945740000000002</v>
      </c>
      <c r="P37" s="13">
        <v>16.894857000000002</v>
      </c>
      <c r="Q37" s="13">
        <v>2.5945740000000002</v>
      </c>
      <c r="R37" s="13">
        <v>14.53406</v>
      </c>
      <c r="S37" s="13">
        <v>54</v>
      </c>
      <c r="T37" s="13">
        <v>55</v>
      </c>
      <c r="U37" s="13">
        <v>10.661899999999999</v>
      </c>
      <c r="V37" s="13">
        <v>61.405032233505651</v>
      </c>
    </row>
    <row r="38" spans="4:22" x14ac:dyDescent="0.35">
      <c r="D38" s="13" t="s">
        <v>43</v>
      </c>
      <c r="E38" s="13">
        <v>83.5</v>
      </c>
      <c r="F38" s="13">
        <v>76.5</v>
      </c>
      <c r="G38" s="13">
        <v>2851.3937966234785</v>
      </c>
      <c r="H38" s="13">
        <v>24.094387755102041</v>
      </c>
      <c r="I38" s="13">
        <v>4.0236320000000001</v>
      </c>
      <c r="J38" s="13">
        <v>17.659949999999998</v>
      </c>
      <c r="K38" s="13">
        <v>14.17554</v>
      </c>
      <c r="L38" s="13">
        <v>8.3644639999999999</v>
      </c>
      <c r="M38" s="13">
        <v>7.8846829999999999</v>
      </c>
      <c r="N38" s="13">
        <v>12.974489999999999</v>
      </c>
      <c r="O38" s="13">
        <v>3.7587109999999999</v>
      </c>
      <c r="P38" s="13">
        <v>15.96898</v>
      </c>
      <c r="Q38" s="13">
        <v>3.7587109999999999</v>
      </c>
      <c r="R38" s="13">
        <v>11.48429</v>
      </c>
      <c r="S38" s="13">
        <v>47</v>
      </c>
      <c r="T38" s="13">
        <v>48</v>
      </c>
      <c r="U38" s="13">
        <v>8.2979280000000006</v>
      </c>
      <c r="V38" s="13">
        <v>61.877143283853925</v>
      </c>
    </row>
    <row r="39" spans="4:22" x14ac:dyDescent="0.35">
      <c r="D39" s="13" t="s">
        <v>44</v>
      </c>
      <c r="E39" s="13">
        <v>68.599999999999994</v>
      </c>
      <c r="F39" s="13">
        <v>51.2</v>
      </c>
      <c r="G39" s="13">
        <v>1438.6715198981262</v>
      </c>
      <c r="H39" s="13">
        <v>7.7567366618601294</v>
      </c>
      <c r="I39" s="13">
        <v>6.0807700000000002</v>
      </c>
      <c r="J39" s="13">
        <v>25.755009999999999</v>
      </c>
      <c r="K39" s="13">
        <v>20.8507</v>
      </c>
      <c r="L39" s="13">
        <v>11.03622</v>
      </c>
      <c r="M39" s="13">
        <v>11.38287</v>
      </c>
      <c r="N39" s="13">
        <v>17.69502</v>
      </c>
      <c r="O39" s="13">
        <v>4.2133430000000001</v>
      </c>
      <c r="P39" s="13">
        <v>19.578175000000002</v>
      </c>
      <c r="Q39" s="13">
        <v>4.2133430000000001</v>
      </c>
      <c r="R39" s="13">
        <v>18.318850000000001</v>
      </c>
      <c r="S39" s="13">
        <v>48</v>
      </c>
      <c r="T39" s="13">
        <v>48</v>
      </c>
      <c r="U39" s="13">
        <v>24.338280000000001</v>
      </c>
      <c r="V39" s="13">
        <v>42.028552994759096</v>
      </c>
    </row>
    <row r="40" spans="4:22" x14ac:dyDescent="0.35">
      <c r="D40" s="13" t="s">
        <v>45</v>
      </c>
      <c r="E40" s="13">
        <v>90.2</v>
      </c>
      <c r="F40" s="13">
        <v>86.1</v>
      </c>
      <c r="G40" s="13">
        <v>1089.9526185886464</v>
      </c>
      <c r="H40" s="13">
        <v>25.705447412102007</v>
      </c>
      <c r="I40" s="13">
        <v>4.426641</v>
      </c>
      <c r="J40" s="13">
        <v>17.149830000000001</v>
      </c>
      <c r="K40" s="13">
        <v>14.03816</v>
      </c>
      <c r="L40" s="13">
        <v>4.6591440000000004</v>
      </c>
      <c r="M40" s="13">
        <v>9.0666449999999994</v>
      </c>
      <c r="N40" s="13">
        <v>10.873100000000001</v>
      </c>
      <c r="O40" s="13">
        <v>2.6950720000000001</v>
      </c>
      <c r="P40" s="13">
        <v>11.521369999999999</v>
      </c>
      <c r="Q40" s="13">
        <v>2.6950720000000001</v>
      </c>
      <c r="R40" s="13">
        <v>11.127370000000001</v>
      </c>
      <c r="S40" s="13">
        <v>48</v>
      </c>
      <c r="T40" s="13">
        <v>50</v>
      </c>
      <c r="U40" s="13">
        <v>7.2944839999999997</v>
      </c>
      <c r="V40" s="13">
        <v>65.451207108548772</v>
      </c>
    </row>
    <row r="41" spans="4:22" x14ac:dyDescent="0.35">
      <c r="D41" s="13" t="s">
        <v>46</v>
      </c>
      <c r="E41" s="13">
        <v>79.3</v>
      </c>
      <c r="F41" s="13">
        <v>69.599999999999994</v>
      </c>
      <c r="G41" s="13">
        <v>1089.9526185886464</v>
      </c>
      <c r="H41" s="13">
        <v>12.597146133265383</v>
      </c>
      <c r="I41" s="13">
        <v>5.6696</v>
      </c>
      <c r="J41" s="13">
        <v>21.275030000000001</v>
      </c>
      <c r="K41" s="13">
        <v>18.47063</v>
      </c>
      <c r="L41" s="13">
        <v>7.8021700000000003</v>
      </c>
      <c r="M41" s="13">
        <v>8.107507</v>
      </c>
      <c r="N41" s="13">
        <v>12.4038</v>
      </c>
      <c r="O41" s="13">
        <v>5.7537370000000001</v>
      </c>
      <c r="P41" s="13">
        <v>18.065176999999998</v>
      </c>
      <c r="Q41" s="13">
        <v>5.7537370000000001</v>
      </c>
      <c r="R41" s="13">
        <v>12.18469</v>
      </c>
      <c r="S41" s="13">
        <v>72</v>
      </c>
      <c r="T41" s="13">
        <v>74</v>
      </c>
      <c r="U41" s="13">
        <v>12.35375</v>
      </c>
      <c r="V41" s="13">
        <v>63.600099522220816</v>
      </c>
    </row>
    <row r="42" spans="4:22" x14ac:dyDescent="0.35">
      <c r="D42" s="13" t="s">
        <v>47</v>
      </c>
      <c r="E42" s="13">
        <v>73.400000000000006</v>
      </c>
      <c r="F42" s="13">
        <v>63</v>
      </c>
      <c r="G42" s="13">
        <v>1262.0788477789617</v>
      </c>
      <c r="H42" s="13">
        <v>13.655569631209133</v>
      </c>
      <c r="I42" s="13">
        <v>8.0436700000000005</v>
      </c>
      <c r="J42" s="13">
        <v>24.403420000000001</v>
      </c>
      <c r="K42" s="13">
        <v>15.55199</v>
      </c>
      <c r="L42" s="13">
        <v>14.783379999999999</v>
      </c>
      <c r="M42" s="13">
        <v>9.901904</v>
      </c>
      <c r="N42" s="13">
        <v>15.341279999999999</v>
      </c>
      <c r="O42" s="13">
        <v>4.567113</v>
      </c>
      <c r="P42" s="13">
        <v>19.629981000000001</v>
      </c>
      <c r="Q42" s="13">
        <v>4.567113</v>
      </c>
      <c r="R42" s="13">
        <v>16.911010000000001</v>
      </c>
      <c r="S42" s="13">
        <v>66</v>
      </c>
      <c r="T42" s="13">
        <v>69</v>
      </c>
      <c r="U42" s="13">
        <v>14.899889999999999</v>
      </c>
      <c r="V42" s="13">
        <v>63.768640559383016</v>
      </c>
    </row>
    <row r="43" spans="4:22" x14ac:dyDescent="0.35">
      <c r="D43" s="13" t="s">
        <v>48</v>
      </c>
      <c r="E43" s="13">
        <v>80.7</v>
      </c>
      <c r="F43" s="13">
        <v>64.7</v>
      </c>
      <c r="G43" s="13">
        <v>3522.1003234193672</v>
      </c>
      <c r="H43" s="13">
        <v>14.53260015710919</v>
      </c>
      <c r="I43" s="13">
        <v>7.6744510000000004</v>
      </c>
      <c r="J43" s="13">
        <v>25.103770000000001</v>
      </c>
      <c r="K43" s="13">
        <v>20.43806</v>
      </c>
      <c r="L43" s="13">
        <v>18.128060000000001</v>
      </c>
      <c r="M43" s="13">
        <v>13.17465</v>
      </c>
      <c r="N43" s="13">
        <v>13.8904</v>
      </c>
      <c r="O43" s="13">
        <v>4.3724509999999999</v>
      </c>
      <c r="P43" s="13">
        <v>14.889104</v>
      </c>
      <c r="Q43" s="13">
        <v>4.3724509999999999</v>
      </c>
      <c r="R43" s="13">
        <v>20.358540000000001</v>
      </c>
      <c r="S43" s="13">
        <v>47</v>
      </c>
      <c r="T43" s="13">
        <v>49</v>
      </c>
      <c r="U43" s="13">
        <v>15.26013</v>
      </c>
      <c r="V43" s="13">
        <v>63.961340038774864</v>
      </c>
    </row>
    <row r="44" spans="4:22" x14ac:dyDescent="0.35">
      <c r="D44" s="13" t="s">
        <v>49</v>
      </c>
      <c r="E44" s="13">
        <v>90.1</v>
      </c>
      <c r="F44" s="13">
        <v>80.5</v>
      </c>
      <c r="G44" s="13">
        <v>1057.3823339780786</v>
      </c>
      <c r="H44" s="13">
        <v>28.901136755080952</v>
      </c>
      <c r="I44" s="13">
        <v>5.5852199999999996</v>
      </c>
      <c r="J44" s="13">
        <v>20.160640000000001</v>
      </c>
      <c r="K44" s="13">
        <v>17.3733</v>
      </c>
      <c r="L44" s="13">
        <v>14.0479</v>
      </c>
      <c r="M44" s="13">
        <v>16.350739999999998</v>
      </c>
      <c r="N44" s="13">
        <v>12.39364</v>
      </c>
      <c r="O44" s="13">
        <v>8.8683160000000001</v>
      </c>
      <c r="P44" s="13">
        <v>18.303795000000001</v>
      </c>
      <c r="Q44" s="13">
        <v>8.8683160000000001</v>
      </c>
      <c r="R44" s="13">
        <v>13.960179999999999</v>
      </c>
      <c r="S44" s="13">
        <v>54</v>
      </c>
      <c r="T44" s="13">
        <v>51</v>
      </c>
      <c r="U44" s="13">
        <v>14.60084</v>
      </c>
      <c r="V44" s="13">
        <v>62.743768311956785</v>
      </c>
    </row>
    <row r="45" spans="4:22" x14ac:dyDescent="0.35">
      <c r="D45" s="13" t="s">
        <v>50</v>
      </c>
      <c r="E45" s="13">
        <v>90.6</v>
      </c>
      <c r="F45" s="13">
        <v>77.900000000000006</v>
      </c>
      <c r="G45" s="13">
        <v>701.55197439428332</v>
      </c>
      <c r="H45" s="13">
        <v>20.333882086634429</v>
      </c>
      <c r="I45" s="13">
        <v>4.6924720000000004</v>
      </c>
      <c r="J45" s="13">
        <v>18.477340000000002</v>
      </c>
      <c r="K45" s="13">
        <v>17.150839999999999</v>
      </c>
      <c r="L45" s="13">
        <v>10.75034</v>
      </c>
      <c r="M45" s="13">
        <v>9.4471159999999994</v>
      </c>
      <c r="N45" s="13">
        <v>13.7828</v>
      </c>
      <c r="O45" s="13"/>
      <c r="P45" s="13">
        <v>14.796914000000001</v>
      </c>
      <c r="Q45" s="13"/>
      <c r="R45" s="13">
        <v>7.6710799999999999</v>
      </c>
      <c r="S45" s="13">
        <v>45</v>
      </c>
      <c r="T45" s="13">
        <v>46</v>
      </c>
      <c r="U45" s="13">
        <v>9.5247550000000007</v>
      </c>
      <c r="V45" s="13">
        <v>70.20142800067822</v>
      </c>
    </row>
    <row r="46" spans="4:22" x14ac:dyDescent="0.35">
      <c r="D46" s="13" t="s">
        <v>51</v>
      </c>
      <c r="E46" s="13">
        <v>70.599999999999994</v>
      </c>
      <c r="F46" s="13">
        <v>60.7</v>
      </c>
      <c r="G46" s="13">
        <v>469.78999855799515</v>
      </c>
      <c r="H46" s="13">
        <v>13.875560138002141</v>
      </c>
      <c r="I46" s="13">
        <v>4.74322</v>
      </c>
      <c r="J46" s="13">
        <v>19.731570000000001</v>
      </c>
      <c r="K46" s="13">
        <v>16.206710000000001</v>
      </c>
      <c r="L46" s="13">
        <v>11.39654</v>
      </c>
      <c r="M46" s="13">
        <v>6.5730199999999996</v>
      </c>
      <c r="N46" s="13">
        <v>16.12867</v>
      </c>
      <c r="O46" s="13">
        <v>4.5872510000000002</v>
      </c>
      <c r="P46" s="13">
        <v>17.924505</v>
      </c>
      <c r="Q46" s="13">
        <v>4.5872510000000002</v>
      </c>
      <c r="R46" s="13">
        <v>13.917619999999999</v>
      </c>
      <c r="S46" s="13">
        <v>56</v>
      </c>
      <c r="T46" s="13">
        <v>56</v>
      </c>
      <c r="U46" s="13">
        <v>9.4067050000000005</v>
      </c>
      <c r="V46" s="13">
        <v>61.716255417166821</v>
      </c>
    </row>
    <row r="47" spans="4:22" x14ac:dyDescent="0.35">
      <c r="D47" s="13" t="s">
        <v>52</v>
      </c>
      <c r="E47" s="13">
        <v>92.1</v>
      </c>
      <c r="F47" s="13">
        <v>83.2</v>
      </c>
      <c r="G47" s="13">
        <v>834.72454090150245</v>
      </c>
      <c r="H47" s="13">
        <v>23.391057120703024</v>
      </c>
      <c r="I47" s="13">
        <v>5.3083609999999997</v>
      </c>
      <c r="J47" s="13">
        <v>19.48272</v>
      </c>
      <c r="K47" s="13">
        <v>13.73058</v>
      </c>
      <c r="L47" s="13">
        <v>8.5443160000000002</v>
      </c>
      <c r="M47" s="13">
        <v>8.7062620000000006</v>
      </c>
      <c r="N47" s="13">
        <v>7.3578130000000002</v>
      </c>
      <c r="O47" s="13">
        <v>4.8329259999999996</v>
      </c>
      <c r="P47" s="13">
        <v>16.555171999999999</v>
      </c>
      <c r="Q47" s="13">
        <v>4.8329259999999996</v>
      </c>
      <c r="R47" s="13">
        <v>9.5290579999999991</v>
      </c>
      <c r="S47" s="13">
        <v>57</v>
      </c>
      <c r="T47" s="13">
        <v>59</v>
      </c>
      <c r="U47" s="13">
        <v>6.9936129999999999</v>
      </c>
      <c r="V47" s="13">
        <v>67.036584594872252</v>
      </c>
    </row>
    <row r="48" spans="4:22" x14ac:dyDescent="0.35">
      <c r="D48" s="13" t="s">
        <v>53</v>
      </c>
      <c r="E48" s="13">
        <v>70</v>
      </c>
      <c r="F48" s="13">
        <v>56.1</v>
      </c>
      <c r="G48" s="13">
        <v>1469.4804299158629</v>
      </c>
      <c r="H48" s="13">
        <v>12.001362276779105</v>
      </c>
      <c r="I48" s="13">
        <v>6.888039</v>
      </c>
      <c r="J48" s="13">
        <v>27.207660000000001</v>
      </c>
      <c r="K48" s="13">
        <v>22.95382</v>
      </c>
      <c r="L48" s="13">
        <v>7.245844</v>
      </c>
      <c r="M48" s="13">
        <v>3.3730169999999999</v>
      </c>
      <c r="N48" s="13">
        <v>19.586179999999999</v>
      </c>
      <c r="O48" s="13">
        <v>6.5459820000000004</v>
      </c>
      <c r="P48" s="13">
        <v>15.878819999999999</v>
      </c>
      <c r="Q48" s="13">
        <v>6.5459820000000004</v>
      </c>
      <c r="R48" s="13">
        <v>16.230340000000002</v>
      </c>
      <c r="S48" s="13">
        <v>71</v>
      </c>
      <c r="T48" s="13">
        <v>70</v>
      </c>
      <c r="U48" s="13">
        <v>13.54589</v>
      </c>
      <c r="V48" s="13">
        <v>64.164313783925493</v>
      </c>
    </row>
    <row r="49" spans="4:22" x14ac:dyDescent="0.35">
      <c r="D49" s="13" t="s">
        <v>54</v>
      </c>
      <c r="E49" s="13">
        <v>79.3</v>
      </c>
      <c r="F49" s="13">
        <v>59.2</v>
      </c>
      <c r="G49" s="13">
        <v>1179.6839653467835</v>
      </c>
      <c r="H49" s="13">
        <v>15.436412567973154</v>
      </c>
      <c r="I49" s="13">
        <v>8.1967599999999994</v>
      </c>
      <c r="J49" s="13">
        <v>22</v>
      </c>
      <c r="K49" s="13">
        <v>20.400770000000001</v>
      </c>
      <c r="L49" s="13">
        <v>9.5917619999999992</v>
      </c>
      <c r="M49" s="13">
        <v>7.0304149999999996</v>
      </c>
      <c r="N49" s="13">
        <v>16.383150000000001</v>
      </c>
      <c r="O49" s="13">
        <v>5.7806899999999999</v>
      </c>
      <c r="P49" s="13">
        <v>21.717167</v>
      </c>
      <c r="Q49" s="13">
        <v>5.7806899999999999</v>
      </c>
      <c r="R49" s="13">
        <v>15.160349999999999</v>
      </c>
      <c r="S49" s="13">
        <v>59</v>
      </c>
      <c r="T49" s="13">
        <v>58</v>
      </c>
      <c r="U49" s="13">
        <v>7.9737830000000001</v>
      </c>
      <c r="V49" s="13">
        <v>66.695629767602412</v>
      </c>
    </row>
    <row r="50" spans="4:22" x14ac:dyDescent="0.35">
      <c r="D50" s="13" t="s">
        <v>55</v>
      </c>
      <c r="E50" s="13">
        <v>64.3</v>
      </c>
      <c r="F50" s="13">
        <v>45.3</v>
      </c>
      <c r="G50" s="13">
        <v>3476.5895205960469</v>
      </c>
      <c r="H50" s="13">
        <v>15.25512272713096</v>
      </c>
      <c r="I50" s="13">
        <v>5.8833890000000002</v>
      </c>
      <c r="J50" s="13">
        <v>26.601559999999999</v>
      </c>
      <c r="K50" s="13">
        <v>23.90204</v>
      </c>
      <c r="L50" s="13">
        <v>11.74935</v>
      </c>
      <c r="M50" s="13">
        <v>5.8384</v>
      </c>
      <c r="N50" s="13">
        <v>21.505769999999998</v>
      </c>
      <c r="O50" s="13">
        <v>4.5572489999999997</v>
      </c>
      <c r="P50" s="13">
        <v>17.965768000000001</v>
      </c>
      <c r="Q50" s="13">
        <v>4.5572489999999997</v>
      </c>
      <c r="R50" s="13">
        <v>16.140229999999999</v>
      </c>
      <c r="S50" s="13">
        <v>59</v>
      </c>
      <c r="T50" s="13">
        <v>60</v>
      </c>
      <c r="U50" s="13">
        <v>9.8036379999999994</v>
      </c>
      <c r="V50" s="13">
        <v>78.349486502197863</v>
      </c>
    </row>
    <row r="51" spans="4:22" x14ac:dyDescent="0.35">
      <c r="D51" s="13" t="s">
        <v>56</v>
      </c>
      <c r="E51" s="13">
        <v>66.5</v>
      </c>
      <c r="F51" s="13">
        <v>47.6</v>
      </c>
      <c r="G51" s="13">
        <v>1218.4963836556713</v>
      </c>
      <c r="H51" s="13">
        <v>8.3394515912790883</v>
      </c>
      <c r="I51" s="13">
        <v>9.1525350000000003</v>
      </c>
      <c r="J51" s="13">
        <v>24.209160000000001</v>
      </c>
      <c r="K51" s="13">
        <v>21.897410000000001</v>
      </c>
      <c r="L51" s="13">
        <v>11.619300000000001</v>
      </c>
      <c r="M51" s="13">
        <v>11.81753</v>
      </c>
      <c r="N51" s="13">
        <v>18.956019999999999</v>
      </c>
      <c r="O51" s="13">
        <v>3.9004219999999998</v>
      </c>
      <c r="P51" s="13">
        <v>20.497484999999998</v>
      </c>
      <c r="Q51" s="13">
        <v>3.9004219999999998</v>
      </c>
      <c r="R51" s="13">
        <v>18.718170000000001</v>
      </c>
      <c r="S51" s="13">
        <v>70</v>
      </c>
      <c r="T51" s="13">
        <v>70</v>
      </c>
      <c r="U51" s="13">
        <v>12.09613</v>
      </c>
      <c r="V51" s="13">
        <v>53.221980344945464</v>
      </c>
    </row>
    <row r="52" spans="4:22" x14ac:dyDescent="0.35">
      <c r="D52" s="13" t="s">
        <v>101</v>
      </c>
      <c r="E52" s="13">
        <v>70.099999999999994</v>
      </c>
      <c r="F52" s="13">
        <v>55.5</v>
      </c>
      <c r="G52" s="13">
        <v>1140.8107905261238</v>
      </c>
      <c r="H52" s="13">
        <v>13.188442667635837</v>
      </c>
      <c r="I52" s="13">
        <v>5.6629480000000001</v>
      </c>
      <c r="J52" s="13">
        <v>25.465420000000002</v>
      </c>
      <c r="K52" s="13">
        <v>20.92586</v>
      </c>
      <c r="L52" s="13">
        <v>12.998760000000001</v>
      </c>
      <c r="M52" s="13">
        <v>4.5341370000000003</v>
      </c>
      <c r="N52" s="13">
        <v>17.1708</v>
      </c>
      <c r="O52" s="13">
        <v>6.1039440000000003</v>
      </c>
      <c r="P52" s="13">
        <v>18.759672000000002</v>
      </c>
      <c r="Q52" s="13">
        <v>6.1039440000000003</v>
      </c>
      <c r="R52" s="13">
        <v>11.945550000000001</v>
      </c>
      <c r="S52" s="13">
        <v>69</v>
      </c>
      <c r="T52" s="13">
        <v>68</v>
      </c>
      <c r="U52" s="13">
        <v>18.43018</v>
      </c>
      <c r="V52" s="13">
        <v>61.567754577856746</v>
      </c>
    </row>
    <row r="53" spans="4:22" x14ac:dyDescent="0.35">
      <c r="D53" s="13" t="s">
        <v>57</v>
      </c>
      <c r="E53" s="13">
        <v>74.2</v>
      </c>
      <c r="F53" s="13">
        <v>66</v>
      </c>
      <c r="G53" s="13">
        <v>2441.6062194148476</v>
      </c>
      <c r="H53" s="13">
        <v>14.983828702282867</v>
      </c>
      <c r="I53" s="13">
        <v>7.3544939999999999</v>
      </c>
      <c r="J53" s="13">
        <v>23.356290000000001</v>
      </c>
      <c r="K53" s="13">
        <v>20.145879999999998</v>
      </c>
      <c r="L53" s="13">
        <v>14.225490000000001</v>
      </c>
      <c r="M53" s="13">
        <v>9.3439110000000003</v>
      </c>
      <c r="N53" s="13">
        <v>15.41563</v>
      </c>
      <c r="O53" s="13">
        <v>4.2515470000000004</v>
      </c>
      <c r="P53" s="13">
        <v>14.440877</v>
      </c>
      <c r="Q53" s="13">
        <v>4.2515470000000004</v>
      </c>
      <c r="R53" s="13">
        <v>17.834409999999998</v>
      </c>
      <c r="S53" s="13">
        <v>44</v>
      </c>
      <c r="T53" s="13">
        <v>48</v>
      </c>
      <c r="U53" s="13">
        <v>14.431749999999999</v>
      </c>
      <c r="V53" s="13">
        <v>61.191170483983001</v>
      </c>
    </row>
    <row r="54" spans="4:22" x14ac:dyDescent="0.35">
      <c r="D54" s="13" t="s">
        <v>58</v>
      </c>
      <c r="E54" s="13">
        <v>76.2</v>
      </c>
      <c r="F54" s="13">
        <v>67.7</v>
      </c>
      <c r="G54" s="13">
        <v>2055.5476730987516</v>
      </c>
      <c r="H54" s="13">
        <v>12.95793944375942</v>
      </c>
      <c r="I54" s="13">
        <v>7.0714350000000001</v>
      </c>
      <c r="J54" s="13">
        <v>26.079519999999999</v>
      </c>
      <c r="K54" s="13">
        <v>22.25103</v>
      </c>
      <c r="L54" s="13">
        <v>15.909979999999999</v>
      </c>
      <c r="M54" s="13">
        <v>8.8222839999999998</v>
      </c>
      <c r="N54" s="13">
        <v>16.607199999999999</v>
      </c>
      <c r="O54" s="13">
        <v>4.489268</v>
      </c>
      <c r="P54" s="13">
        <v>19.905346000000002</v>
      </c>
      <c r="Q54" s="13">
        <v>4.489268</v>
      </c>
      <c r="R54" s="13">
        <v>14.829090000000001</v>
      </c>
      <c r="S54" s="13">
        <v>48</v>
      </c>
      <c r="T54" s="13">
        <v>48</v>
      </c>
      <c r="U54" s="13">
        <v>16.51116</v>
      </c>
      <c r="V54" s="13">
        <v>61.664619928329827</v>
      </c>
    </row>
    <row r="55" spans="4:22" x14ac:dyDescent="0.35">
      <c r="D55" s="13" t="s">
        <v>59</v>
      </c>
      <c r="E55" s="13">
        <v>87.9</v>
      </c>
      <c r="F55" s="13">
        <v>74.8</v>
      </c>
      <c r="G55" s="13">
        <v>1731.742119600467</v>
      </c>
      <c r="H55" s="13">
        <v>19.019791844395154</v>
      </c>
      <c r="I55" s="13">
        <v>9.2244460000000004</v>
      </c>
      <c r="J55" s="13">
        <v>21.188590000000001</v>
      </c>
      <c r="K55" s="13">
        <v>19.53734</v>
      </c>
      <c r="L55" s="13">
        <v>12.783670000000001</v>
      </c>
      <c r="M55" s="13">
        <v>14.25629</v>
      </c>
      <c r="N55" s="13">
        <v>11.99253</v>
      </c>
      <c r="O55" s="13">
        <v>3.094595</v>
      </c>
      <c r="P55" s="13">
        <v>16.794622</v>
      </c>
      <c r="Q55" s="13">
        <v>3.094595</v>
      </c>
      <c r="R55" s="13">
        <v>13.12025</v>
      </c>
      <c r="S55" s="13">
        <v>36</v>
      </c>
      <c r="T55" s="13">
        <v>37</v>
      </c>
      <c r="U55" s="13">
        <v>17.529800000000002</v>
      </c>
      <c r="V55" s="13">
        <v>57.009723759364853</v>
      </c>
    </row>
    <row r="56" spans="4:22" x14ac:dyDescent="0.35">
      <c r="D56" s="13" t="s">
        <v>60</v>
      </c>
      <c r="E56" s="13">
        <v>69</v>
      </c>
      <c r="F56" s="13">
        <v>54.8</v>
      </c>
      <c r="G56" s="13">
        <v>824.77970831660832</v>
      </c>
      <c r="H56" s="13">
        <v>13.543812831531371</v>
      </c>
      <c r="I56" s="13">
        <v>5.1978119999999999</v>
      </c>
      <c r="J56" s="13">
        <v>20.438859999999998</v>
      </c>
      <c r="K56" s="13">
        <v>15.827249999999999</v>
      </c>
      <c r="L56" s="13">
        <v>6.7157549999999997</v>
      </c>
      <c r="M56" s="13">
        <v>6.5679550000000004</v>
      </c>
      <c r="N56" s="13">
        <v>17.64536</v>
      </c>
      <c r="O56" s="13">
        <v>3.4837259999999999</v>
      </c>
      <c r="P56" s="13">
        <v>21.9778609</v>
      </c>
      <c r="Q56" s="13">
        <v>3.4837259999999999</v>
      </c>
      <c r="R56" s="13">
        <v>18.45919</v>
      </c>
      <c r="S56" s="13">
        <v>72</v>
      </c>
      <c r="T56" s="13">
        <v>74</v>
      </c>
      <c r="U56" s="13">
        <v>13.56827</v>
      </c>
      <c r="V56" s="13">
        <v>62.166543264748483</v>
      </c>
    </row>
    <row r="57" spans="4:22" x14ac:dyDescent="0.35">
      <c r="D57" s="13" t="s">
        <v>61</v>
      </c>
      <c r="E57" s="13">
        <v>78.599999999999994</v>
      </c>
      <c r="F57" s="13">
        <v>64.2</v>
      </c>
      <c r="G57" s="13">
        <v>995.12841858600802</v>
      </c>
      <c r="H57" s="13">
        <v>12.600840465016411</v>
      </c>
      <c r="I57" s="13">
        <v>6.4018439999999996</v>
      </c>
      <c r="J57" s="13">
        <v>23.78614</v>
      </c>
      <c r="K57" s="13">
        <v>17.645189999999999</v>
      </c>
      <c r="L57" s="13">
        <v>9.6242059999999992</v>
      </c>
      <c r="M57" s="13">
        <v>3.868188</v>
      </c>
      <c r="N57" s="13">
        <v>11.96604</v>
      </c>
      <c r="O57" s="13"/>
      <c r="P57" s="13">
        <v>13.968767</v>
      </c>
      <c r="Q57" s="13"/>
      <c r="R57" s="13">
        <v>15.25009</v>
      </c>
      <c r="S57" s="13">
        <v>66</v>
      </c>
      <c r="T57" s="13">
        <v>70</v>
      </c>
      <c r="U57" s="13">
        <v>13.091530000000001</v>
      </c>
      <c r="V57" s="13">
        <v>60.680787288602133</v>
      </c>
    </row>
    <row r="58" spans="4:22" x14ac:dyDescent="0.35">
      <c r="D58" s="13" t="s">
        <v>62</v>
      </c>
      <c r="E58" s="13">
        <v>79.5</v>
      </c>
      <c r="F58" s="13">
        <v>69.7</v>
      </c>
      <c r="G58" s="13">
        <v>1454.2623197870096</v>
      </c>
      <c r="H58" s="13">
        <v>15.185498659895613</v>
      </c>
      <c r="I58" s="13">
        <v>7.3154440000000003</v>
      </c>
      <c r="J58" s="13">
        <v>21.155840000000001</v>
      </c>
      <c r="K58" s="13">
        <v>22.6677</v>
      </c>
      <c r="L58" s="13">
        <v>7.5899789999999996</v>
      </c>
      <c r="M58" s="13">
        <v>12.17756</v>
      </c>
      <c r="N58" s="13">
        <v>13.260260000000001</v>
      </c>
      <c r="O58" s="13">
        <v>0.90639029999999998</v>
      </c>
      <c r="P58" s="13">
        <v>17.246739999999999</v>
      </c>
      <c r="Q58" s="13">
        <v>0.90639029999999998</v>
      </c>
      <c r="R58" s="13">
        <v>18.516030000000001</v>
      </c>
      <c r="S58" s="13">
        <v>50</v>
      </c>
      <c r="T58" s="13">
        <v>48</v>
      </c>
      <c r="U58" s="13">
        <v>14.846780000000001</v>
      </c>
      <c r="V58" s="13">
        <v>65.476165808297594</v>
      </c>
    </row>
    <row r="59" spans="4:22" x14ac:dyDescent="0.35">
      <c r="D59" s="13" t="s">
        <v>63</v>
      </c>
      <c r="E59" s="13">
        <v>78</v>
      </c>
      <c r="F59" s="13">
        <v>63.3</v>
      </c>
      <c r="G59" s="13">
        <v>1031.787693205016</v>
      </c>
      <c r="H59" s="13">
        <v>15.760164196673809</v>
      </c>
      <c r="I59" s="13">
        <v>5.1933410000000002</v>
      </c>
      <c r="J59" s="13">
        <v>20.264859999999999</v>
      </c>
      <c r="K59" s="13">
        <v>15.091010000000001</v>
      </c>
      <c r="L59" s="13">
        <v>16.592970000000001</v>
      </c>
      <c r="M59" s="13">
        <v>8.5219629999999995</v>
      </c>
      <c r="N59" s="13">
        <v>13.13279</v>
      </c>
      <c r="O59" s="13">
        <v>4.1472600000000002</v>
      </c>
      <c r="P59" s="13">
        <v>13.702209999999999</v>
      </c>
      <c r="Q59" s="13">
        <v>4.1472600000000002</v>
      </c>
      <c r="R59" s="13">
        <v>10.13006</v>
      </c>
      <c r="S59" s="13">
        <v>62</v>
      </c>
      <c r="T59" s="13">
        <v>66</v>
      </c>
      <c r="U59" s="13">
        <v>11.236079999999999</v>
      </c>
      <c r="V59" s="13">
        <v>69.469829342554391</v>
      </c>
    </row>
    <row r="60" spans="4:22" x14ac:dyDescent="0.35">
      <c r="D60" s="13" t="s">
        <v>64</v>
      </c>
      <c r="E60" s="13">
        <v>89.2</v>
      </c>
      <c r="F60" s="13">
        <v>76.400000000000006</v>
      </c>
      <c r="G60" s="13">
        <v>1149.0937064281936</v>
      </c>
      <c r="H60" s="13">
        <v>26.984537749886783</v>
      </c>
      <c r="I60" s="13">
        <v>4.6266249999999998</v>
      </c>
      <c r="J60" s="13">
        <v>20.80348</v>
      </c>
      <c r="K60" s="13">
        <v>18.388639999999999</v>
      </c>
      <c r="L60" s="13">
        <v>8.7609680000000001</v>
      </c>
      <c r="M60" s="13">
        <v>6.1044960000000001</v>
      </c>
      <c r="N60" s="13">
        <v>13.14626</v>
      </c>
      <c r="O60" s="13">
        <v>2.2211349999999999</v>
      </c>
      <c r="P60" s="13">
        <v>13.203475000000001</v>
      </c>
      <c r="Q60" s="13">
        <v>2.2211349999999999</v>
      </c>
      <c r="R60" s="13">
        <v>13.27713</v>
      </c>
      <c r="S60" s="13">
        <v>51</v>
      </c>
      <c r="T60" s="13">
        <v>53</v>
      </c>
      <c r="U60" s="13">
        <v>7.0720910000000003</v>
      </c>
      <c r="V60" s="13">
        <v>77.27810496476323</v>
      </c>
    </row>
    <row r="61" spans="4:22" x14ac:dyDescent="0.35">
      <c r="D61" s="13" t="s">
        <v>65</v>
      </c>
      <c r="E61" s="13">
        <v>89.8</v>
      </c>
      <c r="F61" s="13">
        <v>85.9</v>
      </c>
      <c r="G61" s="13">
        <v>1004.6847660439126</v>
      </c>
      <c r="H61" s="13">
        <v>26.407424451603006</v>
      </c>
      <c r="I61" s="13">
        <v>4.8423569999999998</v>
      </c>
      <c r="J61" s="13">
        <v>22.593119999999999</v>
      </c>
      <c r="K61" s="13">
        <v>16.245249999999999</v>
      </c>
      <c r="L61" s="13">
        <v>9.5380260000000003</v>
      </c>
      <c r="M61" s="13">
        <v>11.362120000000001</v>
      </c>
      <c r="N61" s="13">
        <v>12.27216</v>
      </c>
      <c r="O61" s="13">
        <v>1.930129</v>
      </c>
      <c r="P61" s="13">
        <v>16.800795000000001</v>
      </c>
      <c r="Q61" s="13">
        <v>1.930129</v>
      </c>
      <c r="R61" s="13">
        <v>11.655379999999999</v>
      </c>
      <c r="S61" s="13">
        <v>51</v>
      </c>
      <c r="T61" s="13">
        <v>51</v>
      </c>
      <c r="U61" s="13">
        <v>13.92273</v>
      </c>
      <c r="V61" s="13">
        <v>64.822699975565314</v>
      </c>
    </row>
    <row r="62" spans="4:22" x14ac:dyDescent="0.35">
      <c r="D62" s="13" t="s">
        <v>66</v>
      </c>
      <c r="E62" s="13">
        <v>89.6</v>
      </c>
      <c r="F62" s="13">
        <v>79.8</v>
      </c>
      <c r="G62" s="13">
        <v>1070.3069922450811</v>
      </c>
      <c r="H62" s="13">
        <v>22.662601626016261</v>
      </c>
      <c r="I62" s="13">
        <v>9.2438359999999999</v>
      </c>
      <c r="J62" s="13">
        <v>26.463950000000001</v>
      </c>
      <c r="K62" s="13">
        <v>20.89648</v>
      </c>
      <c r="L62" s="13">
        <v>8.1841080000000002</v>
      </c>
      <c r="M62" s="13">
        <v>13.94566</v>
      </c>
      <c r="N62" s="13">
        <v>12.502269999999999</v>
      </c>
      <c r="O62" s="13">
        <v>3.5939779999999999</v>
      </c>
      <c r="P62" s="13">
        <v>15.709149999999999</v>
      </c>
      <c r="Q62" s="13">
        <v>3.5939779999999999</v>
      </c>
      <c r="R62" s="13">
        <v>13.75196</v>
      </c>
      <c r="S62" s="13">
        <v>50</v>
      </c>
      <c r="T62" s="13">
        <v>51</v>
      </c>
      <c r="U62" s="13">
        <v>16.352609999999999</v>
      </c>
      <c r="V62" s="13">
        <v>68.907335869365994</v>
      </c>
    </row>
    <row r="63" spans="4:22" x14ac:dyDescent="0.35">
      <c r="D63" s="13" t="s">
        <v>67</v>
      </c>
      <c r="E63" s="13">
        <v>86.1</v>
      </c>
      <c r="F63" s="13">
        <v>73</v>
      </c>
      <c r="G63" s="13">
        <v>601.32196630712951</v>
      </c>
      <c r="H63" s="13">
        <v>17.458078039342148</v>
      </c>
      <c r="I63" s="13">
        <v>4.6309339999999999</v>
      </c>
      <c r="J63" s="13">
        <v>20.459620000000001</v>
      </c>
      <c r="K63" s="13">
        <v>16.237500000000001</v>
      </c>
      <c r="L63" s="13">
        <v>9.3390930000000001</v>
      </c>
      <c r="M63" s="13">
        <v>8.0070650000000008</v>
      </c>
      <c r="N63" s="13">
        <v>12.35023</v>
      </c>
      <c r="O63" s="13">
        <v>2.8768889999999998</v>
      </c>
      <c r="P63" s="13">
        <v>18.398578999999998</v>
      </c>
      <c r="Q63" s="13">
        <v>2.8768889999999998</v>
      </c>
      <c r="R63" s="13">
        <v>11.97617</v>
      </c>
      <c r="S63" s="13">
        <v>66</v>
      </c>
      <c r="T63" s="13">
        <v>68</v>
      </c>
      <c r="U63" s="13">
        <v>12.747820000000001</v>
      </c>
      <c r="V63" s="13">
        <v>74.272150002904709</v>
      </c>
    </row>
    <row r="64" spans="4:22" x14ac:dyDescent="0.35">
      <c r="D64" s="13" t="s">
        <v>68</v>
      </c>
      <c r="E64" s="13">
        <v>88.1</v>
      </c>
      <c r="F64" s="13">
        <v>84.2</v>
      </c>
      <c r="G64" s="13">
        <v>2820.1219512195121</v>
      </c>
      <c r="H64" s="13">
        <v>22.589471380102879</v>
      </c>
      <c r="I64" s="13">
        <v>9.2098420000000001</v>
      </c>
      <c r="J64" s="13">
        <v>25.326460000000001</v>
      </c>
      <c r="K64" s="13">
        <v>23.040289999999999</v>
      </c>
      <c r="L64" s="13">
        <v>13.12824</v>
      </c>
      <c r="M64" s="13">
        <v>10.141970000000001</v>
      </c>
      <c r="N64" s="13">
        <v>15.8756</v>
      </c>
      <c r="O64" s="13">
        <v>3.8111809999999999</v>
      </c>
      <c r="P64" s="13">
        <v>20.675962999999999</v>
      </c>
      <c r="Q64" s="13">
        <v>3.8111809999999999</v>
      </c>
      <c r="R64" s="13">
        <v>16.76305</v>
      </c>
      <c r="S64" s="13">
        <v>50</v>
      </c>
      <c r="T64" s="13">
        <v>51</v>
      </c>
      <c r="U64" s="13">
        <v>10.686730000000001</v>
      </c>
      <c r="V64" s="13">
        <v>62.600258997781083</v>
      </c>
    </row>
    <row r="65" spans="4:22" x14ac:dyDescent="0.35">
      <c r="D65" s="13" t="s">
        <v>69</v>
      </c>
      <c r="E65" s="13">
        <v>72</v>
      </c>
      <c r="F65" s="13">
        <v>61</v>
      </c>
      <c r="G65" s="13">
        <v>1808.8382784971909</v>
      </c>
      <c r="H65" s="13">
        <v>16.455243027793358</v>
      </c>
      <c r="I65" s="13">
        <v>5.3884850000000002</v>
      </c>
      <c r="J65" s="13">
        <v>22.776890000000002</v>
      </c>
      <c r="K65" s="13">
        <v>17.448630000000001</v>
      </c>
      <c r="L65" s="13">
        <v>7.6083970000000001</v>
      </c>
      <c r="M65" s="13">
        <v>3.0283069999999999</v>
      </c>
      <c r="N65" s="13">
        <v>15.897930000000001</v>
      </c>
      <c r="O65" s="13">
        <v>2.6801460000000001</v>
      </c>
      <c r="P65" s="13">
        <v>13.848979999999999</v>
      </c>
      <c r="Q65" s="13">
        <v>2.6801460000000001</v>
      </c>
      <c r="R65" s="13">
        <v>12.171110000000001</v>
      </c>
      <c r="S65" s="13">
        <v>68</v>
      </c>
      <c r="T65" s="13">
        <v>69</v>
      </c>
      <c r="U65" s="13">
        <v>9.6403990000000004</v>
      </c>
      <c r="V65" s="13">
        <v>80.795866461739124</v>
      </c>
    </row>
    <row r="66" spans="4:22" x14ac:dyDescent="0.35">
      <c r="D66" s="13" t="s">
        <v>70</v>
      </c>
      <c r="E66" s="13">
        <v>84.9</v>
      </c>
      <c r="F66" s="13">
        <v>80.5</v>
      </c>
      <c r="G66" s="13">
        <v>917.31590851972862</v>
      </c>
      <c r="H66" s="13">
        <v>22.792426119270925</v>
      </c>
      <c r="I66" s="13">
        <v>8.0742220000000007</v>
      </c>
      <c r="J66" s="13">
        <v>25.421500000000002</v>
      </c>
      <c r="K66" s="13">
        <v>21.84243</v>
      </c>
      <c r="L66" s="13">
        <v>13.1858</v>
      </c>
      <c r="M66" s="13">
        <v>18.420249999999999</v>
      </c>
      <c r="N66" s="13">
        <v>18.566040000000001</v>
      </c>
      <c r="O66" s="13">
        <v>7.6431969999999998</v>
      </c>
      <c r="P66" s="13">
        <v>16.915991000000002</v>
      </c>
      <c r="Q66" s="13">
        <v>7.6431969999999998</v>
      </c>
      <c r="R66" s="13">
        <v>17.812570000000001</v>
      </c>
      <c r="S66" s="13">
        <v>53</v>
      </c>
      <c r="T66" s="13">
        <v>51</v>
      </c>
      <c r="U66" s="13">
        <v>12.637409999999999</v>
      </c>
      <c r="V66" s="13">
        <v>64.141461044535873</v>
      </c>
    </row>
    <row r="67" spans="4:22" x14ac:dyDescent="0.35">
      <c r="D67" s="13" t="s">
        <v>71</v>
      </c>
      <c r="E67" s="13">
        <v>96.8</v>
      </c>
      <c r="F67" s="13">
        <v>89.9</v>
      </c>
      <c r="G67" s="13">
        <v>635.97819503331311</v>
      </c>
      <c r="H67" s="13">
        <v>30.531295487627364</v>
      </c>
      <c r="I67" s="13">
        <v>5.4177860000000004</v>
      </c>
      <c r="J67" s="13">
        <v>17.88907</v>
      </c>
      <c r="K67" s="13">
        <v>8.0229490000000006</v>
      </c>
      <c r="L67" s="13">
        <v>3.5917089999999998</v>
      </c>
      <c r="M67" s="13">
        <v>5.8678220000000003</v>
      </c>
      <c r="N67" s="13">
        <v>9.5781179999999999</v>
      </c>
      <c r="O67" s="13"/>
      <c r="P67" s="13">
        <v>13.98784</v>
      </c>
      <c r="Q67" s="13"/>
      <c r="R67" s="13">
        <v>7.5802490000000002</v>
      </c>
      <c r="S67" s="13">
        <v>50</v>
      </c>
      <c r="T67" s="13">
        <v>53</v>
      </c>
      <c r="U67" s="13">
        <v>0.9104061</v>
      </c>
      <c r="V67" s="13">
        <v>71.927020804308</v>
      </c>
    </row>
    <row r="68" spans="4:22" x14ac:dyDescent="0.35">
      <c r="D68" s="13" t="s">
        <v>72</v>
      </c>
      <c r="E68" s="13">
        <v>92</v>
      </c>
      <c r="F68" s="13">
        <v>84.2</v>
      </c>
      <c r="G68" s="13">
        <v>1437.6893817290954</v>
      </c>
      <c r="H68" s="13">
        <v>24.025258518392949</v>
      </c>
      <c r="I68" s="13">
        <v>6.5667270000000002</v>
      </c>
      <c r="J68" s="13">
        <v>17.76491</v>
      </c>
      <c r="K68" s="13">
        <v>13.63298</v>
      </c>
      <c r="L68" s="13">
        <v>3.9525549999999998</v>
      </c>
      <c r="M68" s="13">
        <v>11.26661</v>
      </c>
      <c r="N68" s="13">
        <v>17.258459999999999</v>
      </c>
      <c r="O68" s="13">
        <v>2.952588</v>
      </c>
      <c r="P68" s="13">
        <v>16.877403999999999</v>
      </c>
      <c r="Q68" s="13">
        <v>2.952588</v>
      </c>
      <c r="R68" s="13">
        <v>9.3694159999999993</v>
      </c>
      <c r="S68" s="13">
        <v>45</v>
      </c>
      <c r="T68" s="13">
        <v>46</v>
      </c>
      <c r="U68" s="13">
        <v>12.83323</v>
      </c>
      <c r="V68" s="13">
        <v>68.266117759708209</v>
      </c>
    </row>
    <row r="69" spans="4:22" x14ac:dyDescent="0.35">
      <c r="D69" s="13" t="s">
        <v>73</v>
      </c>
      <c r="E69" s="13">
        <v>87.5</v>
      </c>
      <c r="F69" s="13">
        <v>81.900000000000006</v>
      </c>
      <c r="G69" s="13">
        <v>1730.7110438729198</v>
      </c>
      <c r="H69" s="13">
        <v>26.979813664596275</v>
      </c>
      <c r="I69" s="13">
        <v>5.9527060000000001</v>
      </c>
      <c r="J69" s="13">
        <v>22.508849999999999</v>
      </c>
      <c r="K69" s="13">
        <v>12.7972</v>
      </c>
      <c r="L69" s="13">
        <v>6.5993050000000002</v>
      </c>
      <c r="M69" s="13">
        <v>10.29787</v>
      </c>
      <c r="N69" s="13">
        <v>12.50548</v>
      </c>
      <c r="O69" s="13">
        <v>2.5041150000000001</v>
      </c>
      <c r="P69" s="13">
        <v>15.055256</v>
      </c>
      <c r="Q69" s="13">
        <v>2.5041150000000001</v>
      </c>
      <c r="R69" s="13">
        <v>12.462109999999999</v>
      </c>
      <c r="S69" s="13">
        <v>42</v>
      </c>
      <c r="T69" s="13">
        <v>46</v>
      </c>
      <c r="U69" s="13">
        <v>11.549480000000001</v>
      </c>
      <c r="V69" s="13">
        <v>61.63924206023863</v>
      </c>
    </row>
    <row r="70" spans="4:22" x14ac:dyDescent="0.35">
      <c r="D70" s="13" t="s">
        <v>74</v>
      </c>
      <c r="E70" s="13">
        <v>69.099999999999994</v>
      </c>
      <c r="F70" s="13">
        <v>50.9</v>
      </c>
      <c r="G70" s="13">
        <v>1424.9636086216874</v>
      </c>
      <c r="H70" s="13">
        <v>16.769648190793223</v>
      </c>
      <c r="I70" s="13">
        <v>4.3452809999999999</v>
      </c>
      <c r="J70" s="13">
        <v>21.726400000000002</v>
      </c>
      <c r="K70" s="13">
        <v>16.69369</v>
      </c>
      <c r="L70" s="13">
        <v>4.92516</v>
      </c>
      <c r="M70" s="13">
        <v>5.1219900000000003</v>
      </c>
      <c r="N70" s="13">
        <v>14.06245</v>
      </c>
      <c r="O70" s="13">
        <v>4.1656129999999996</v>
      </c>
      <c r="P70" s="13">
        <v>19.367173999999999</v>
      </c>
      <c r="Q70" s="13">
        <v>4.1656129999999996</v>
      </c>
      <c r="R70" s="13">
        <v>12.06682</v>
      </c>
      <c r="S70" s="13">
        <v>53</v>
      </c>
      <c r="T70" s="13">
        <v>54</v>
      </c>
      <c r="U70" s="13">
        <v>6.8457249999999998</v>
      </c>
      <c r="V70" s="13">
        <v>76.040687533991331</v>
      </c>
    </row>
    <row r="71" spans="4:22" x14ac:dyDescent="0.35">
      <c r="D71" s="13" t="s">
        <v>75</v>
      </c>
      <c r="E71" s="13">
        <v>92</v>
      </c>
      <c r="F71" s="13">
        <v>82</v>
      </c>
      <c r="G71" s="13">
        <v>860.37993014737197</v>
      </c>
      <c r="H71" s="13">
        <v>24.637355223209266</v>
      </c>
      <c r="I71" s="13">
        <v>6.0145229999999996</v>
      </c>
      <c r="J71" s="13">
        <v>18.742699999999999</v>
      </c>
      <c r="K71" s="13">
        <v>13.63918</v>
      </c>
      <c r="L71" s="13">
        <v>10.495089999999999</v>
      </c>
      <c r="M71" s="13">
        <v>10.986190000000001</v>
      </c>
      <c r="N71" s="13">
        <v>15.42224</v>
      </c>
      <c r="O71" s="13">
        <v>3.4372889999999998</v>
      </c>
      <c r="P71" s="13">
        <v>12.134119999999999</v>
      </c>
      <c r="Q71" s="13">
        <v>3.4372889999999998</v>
      </c>
      <c r="R71" s="13">
        <v>17.42689</v>
      </c>
      <c r="S71" s="13">
        <v>46</v>
      </c>
      <c r="T71" s="13">
        <v>50</v>
      </c>
      <c r="U71" s="13">
        <v>12.655609999999999</v>
      </c>
      <c r="V71" s="13">
        <v>63.545190927928211</v>
      </c>
    </row>
    <row r="72" spans="4:22" x14ac:dyDescent="0.35">
      <c r="D72" s="13" t="s">
        <v>76</v>
      </c>
      <c r="E72" s="13">
        <v>89.9</v>
      </c>
      <c r="F72" s="13">
        <v>79.400000000000006</v>
      </c>
      <c r="G72" s="13">
        <v>666.19915848527353</v>
      </c>
      <c r="H72" s="13">
        <v>22.281558514562764</v>
      </c>
      <c r="I72" s="13">
        <v>4.4461779999999997</v>
      </c>
      <c r="J72" s="13">
        <v>20.61946</v>
      </c>
      <c r="K72" s="13">
        <v>15.439500000000001</v>
      </c>
      <c r="L72" s="13">
        <v>4.4121730000000001</v>
      </c>
      <c r="M72" s="13">
        <v>7.4014090000000001</v>
      </c>
      <c r="N72" s="13">
        <v>9.9323549999999994</v>
      </c>
      <c r="O72" s="13"/>
      <c r="P72" s="13">
        <v>13.915231</v>
      </c>
      <c r="Q72" s="13"/>
      <c r="R72" s="13">
        <v>9.3316180000000006</v>
      </c>
      <c r="S72" s="13">
        <v>52</v>
      </c>
      <c r="T72" s="13">
        <v>54</v>
      </c>
      <c r="U72" s="13">
        <v>7.5990770000000003</v>
      </c>
      <c r="V72" s="13">
        <v>75.883458169069684</v>
      </c>
    </row>
    <row r="73" spans="4:22" x14ac:dyDescent="0.35">
      <c r="D73" s="13" t="s">
        <v>77</v>
      </c>
      <c r="E73" s="13">
        <v>81.7</v>
      </c>
      <c r="F73" s="13">
        <v>73.400000000000006</v>
      </c>
      <c r="G73" s="13">
        <v>2095.3825732435762</v>
      </c>
      <c r="H73" s="13">
        <v>18.742442563482467</v>
      </c>
      <c r="I73" s="13">
        <v>4.4772619999999996</v>
      </c>
      <c r="J73" s="13">
        <v>20.66423</v>
      </c>
      <c r="K73" s="13">
        <v>17.243130000000001</v>
      </c>
      <c r="L73" s="13">
        <v>17.119720000000001</v>
      </c>
      <c r="M73" s="13">
        <v>11.34233</v>
      </c>
      <c r="N73" s="13">
        <v>12.77073</v>
      </c>
      <c r="O73" s="13">
        <v>4.8273409999999997</v>
      </c>
      <c r="P73" s="13">
        <v>15.761148</v>
      </c>
      <c r="Q73" s="13">
        <v>4.8273409999999997</v>
      </c>
      <c r="R73" s="13">
        <v>13.001910000000001</v>
      </c>
      <c r="S73" s="13">
        <v>51</v>
      </c>
      <c r="T73" s="13">
        <v>53</v>
      </c>
      <c r="U73" s="13">
        <v>15.964259999999999</v>
      </c>
      <c r="V73" s="13">
        <v>56.773899261262464</v>
      </c>
    </row>
    <row r="74" spans="4:22" x14ac:dyDescent="0.35">
      <c r="D74" s="13" t="s">
        <v>78</v>
      </c>
      <c r="E74" s="13">
        <v>89.6</v>
      </c>
      <c r="F74" s="13">
        <v>90</v>
      </c>
      <c r="G74" s="13">
        <v>817.70081770081765</v>
      </c>
      <c r="H74" s="13">
        <v>30.871212121212121</v>
      </c>
      <c r="I74" s="13">
        <v>5.9472950000000004</v>
      </c>
      <c r="J74" s="13">
        <v>19.77131</v>
      </c>
      <c r="K74" s="13">
        <v>11.98307</v>
      </c>
      <c r="L74" s="13"/>
      <c r="M74" s="13">
        <v>15.692780000000001</v>
      </c>
      <c r="N74" s="13">
        <v>12.669219999999999</v>
      </c>
      <c r="O74" s="13">
        <v>3.9699450000000001</v>
      </c>
      <c r="P74" s="13">
        <v>19.879227</v>
      </c>
      <c r="Q74" s="13">
        <v>3.9699450000000001</v>
      </c>
      <c r="R74" s="13">
        <v>13.836360000000001</v>
      </c>
      <c r="S74" s="13">
        <v>47</v>
      </c>
      <c r="T74" s="13">
        <v>47</v>
      </c>
      <c r="U74" s="13">
        <v>10.64404</v>
      </c>
      <c r="V74" s="13">
        <v>62.288345905374314</v>
      </c>
    </row>
    <row r="75" spans="4:22" x14ac:dyDescent="0.35">
      <c r="D75" s="13" t="s">
        <v>79</v>
      </c>
      <c r="E75" s="13">
        <v>87.1</v>
      </c>
      <c r="F75" s="13">
        <v>79.400000000000006</v>
      </c>
      <c r="G75" s="13">
        <v>1816.4340879710962</v>
      </c>
      <c r="H75" s="13">
        <v>19.860158082167985</v>
      </c>
      <c r="I75" s="13">
        <v>4.9448400000000001</v>
      </c>
      <c r="J75" s="13">
        <v>21.277889999999999</v>
      </c>
      <c r="K75" s="13">
        <v>16.821860000000001</v>
      </c>
      <c r="L75" s="13">
        <v>13.330819999999999</v>
      </c>
      <c r="M75" s="13">
        <v>7.4451280000000004</v>
      </c>
      <c r="N75" s="13">
        <v>14.222849999999999</v>
      </c>
      <c r="O75" s="13">
        <v>2.1698499999999998</v>
      </c>
      <c r="P75" s="13">
        <v>13.585324999999999</v>
      </c>
      <c r="Q75" s="13">
        <v>2.1698499999999998</v>
      </c>
      <c r="R75" s="13">
        <v>11.721579999999999</v>
      </c>
      <c r="S75" s="13">
        <v>50</v>
      </c>
      <c r="T75" s="13">
        <v>49</v>
      </c>
      <c r="U75" s="13">
        <v>13.439349999999999</v>
      </c>
      <c r="V75" s="13">
        <v>61.904617606310858</v>
      </c>
    </row>
    <row r="76" spans="4:22" x14ac:dyDescent="0.35">
      <c r="D76" s="13" t="s">
        <v>80</v>
      </c>
      <c r="E76" s="13">
        <v>78.8</v>
      </c>
      <c r="F76" s="13">
        <v>66.400000000000006</v>
      </c>
      <c r="G76" s="13">
        <v>1925.3112033195021</v>
      </c>
      <c r="H76" s="13">
        <v>18.664914777911605</v>
      </c>
      <c r="I76" s="13">
        <v>5.2829079999999999</v>
      </c>
      <c r="J76" s="13">
        <v>20.518380000000001</v>
      </c>
      <c r="K76" s="13">
        <v>15.553470000000001</v>
      </c>
      <c r="L76" s="13">
        <v>9.2313089999999995</v>
      </c>
      <c r="M76" s="13">
        <v>7.5271470000000003</v>
      </c>
      <c r="N76" s="13">
        <v>11.720689999999999</v>
      </c>
      <c r="O76" s="13"/>
      <c r="P76" s="13">
        <v>17.628329999999998</v>
      </c>
      <c r="Q76" s="13"/>
      <c r="R76" s="13">
        <v>10.61164</v>
      </c>
      <c r="S76" s="13">
        <v>51</v>
      </c>
      <c r="T76" s="13">
        <v>51</v>
      </c>
      <c r="U76" s="13">
        <v>8.4589119999999998</v>
      </c>
      <c r="V76" s="13">
        <v>63.372091972554188</v>
      </c>
    </row>
    <row r="77" spans="4:22" x14ac:dyDescent="0.35">
      <c r="D77" s="13" t="s">
        <v>81</v>
      </c>
      <c r="E77" s="13">
        <v>84.3</v>
      </c>
      <c r="F77" s="13">
        <v>76.5</v>
      </c>
      <c r="G77" s="13">
        <v>2568.0699718479359</v>
      </c>
      <c r="H77" s="13">
        <v>19.403028794047863</v>
      </c>
      <c r="I77" s="13">
        <v>8.9402620000000006</v>
      </c>
      <c r="J77" s="13">
        <v>25.027049999999999</v>
      </c>
      <c r="K77" s="13">
        <v>19.326319999999999</v>
      </c>
      <c r="L77" s="13">
        <v>12.66489</v>
      </c>
      <c r="M77" s="13">
        <v>9.9264910000000004</v>
      </c>
      <c r="N77" s="13">
        <v>13.40597</v>
      </c>
      <c r="O77" s="13">
        <v>3.622992</v>
      </c>
      <c r="P77" s="13">
        <v>15.895919000000001</v>
      </c>
      <c r="Q77" s="13">
        <v>3.622992</v>
      </c>
      <c r="R77" s="13">
        <v>13.969239999999999</v>
      </c>
      <c r="S77" s="13">
        <v>55</v>
      </c>
      <c r="T77" s="13">
        <v>52</v>
      </c>
      <c r="U77" s="13">
        <v>18.488209999999999</v>
      </c>
      <c r="V77" s="13">
        <v>64.140268178200216</v>
      </c>
    </row>
    <row r="78" spans="4:22" x14ac:dyDescent="0.35">
      <c r="D78" s="13" t="s">
        <v>82</v>
      </c>
      <c r="E78" s="13">
        <v>93.5</v>
      </c>
      <c r="F78" s="13">
        <v>89.7</v>
      </c>
      <c r="G78" s="13">
        <v>996.67774086378734</v>
      </c>
      <c r="H78" s="13">
        <v>37.200797872340424</v>
      </c>
      <c r="I78" s="13">
        <v>5.4424910000000004</v>
      </c>
      <c r="J78" s="13">
        <v>21.320489999999999</v>
      </c>
      <c r="K78" s="13">
        <v>18.328199999999999</v>
      </c>
      <c r="L78" s="13">
        <v>7.9123559999999999</v>
      </c>
      <c r="M78" s="13">
        <v>12.8217</v>
      </c>
      <c r="N78" s="13">
        <v>15.66159</v>
      </c>
      <c r="O78" s="13">
        <v>5.1369670000000003</v>
      </c>
      <c r="P78" s="13">
        <v>18.5901</v>
      </c>
      <c r="Q78" s="13">
        <v>5.1369670000000003</v>
      </c>
      <c r="R78" s="13">
        <v>14.247210000000001</v>
      </c>
      <c r="S78" s="13">
        <v>56</v>
      </c>
      <c r="T78" s="13">
        <v>56</v>
      </c>
      <c r="U78" s="13">
        <v>6.8244109999999996</v>
      </c>
      <c r="V78" s="13">
        <v>62.651341416911436</v>
      </c>
    </row>
    <row r="79" spans="4:22" x14ac:dyDescent="0.35">
      <c r="D79" s="13" t="s">
        <v>83</v>
      </c>
      <c r="E79" s="13">
        <v>77.2</v>
      </c>
      <c r="F79" s="13">
        <v>61.8</v>
      </c>
      <c r="G79" s="13">
        <v>745.65850148804657</v>
      </c>
      <c r="H79" s="13">
        <v>16.198962725710004</v>
      </c>
      <c r="I79" s="13">
        <v>5.8093300000000001</v>
      </c>
      <c r="J79" s="13">
        <v>20.3</v>
      </c>
      <c r="K79" s="13">
        <v>14.931940000000001</v>
      </c>
      <c r="L79" s="13">
        <v>9.4694690000000001</v>
      </c>
      <c r="M79" s="13">
        <v>6.192393</v>
      </c>
      <c r="N79" s="13">
        <v>15.330500000000001</v>
      </c>
      <c r="O79" s="13">
        <v>5.2096210000000003</v>
      </c>
      <c r="P79" s="13">
        <v>19.691970999999999</v>
      </c>
      <c r="Q79" s="13">
        <v>5.2096210000000003</v>
      </c>
      <c r="R79" s="13">
        <v>14.118359999999999</v>
      </c>
      <c r="S79" s="13">
        <v>56</v>
      </c>
      <c r="T79" s="13">
        <v>55</v>
      </c>
      <c r="U79" s="13">
        <v>14.25717</v>
      </c>
      <c r="V79" s="13">
        <v>66.918141416228451</v>
      </c>
    </row>
    <row r="80" spans="4:22" x14ac:dyDescent="0.35">
      <c r="D80" s="13" t="s">
        <v>84</v>
      </c>
      <c r="E80" s="13">
        <v>68.900000000000006</v>
      </c>
      <c r="F80" s="13">
        <v>51.7</v>
      </c>
      <c r="G80" s="13">
        <v>1059.6199112178322</v>
      </c>
      <c r="H80" s="13">
        <v>8.0472516312785256</v>
      </c>
      <c r="I80" s="13">
        <v>5.0581690000000004</v>
      </c>
      <c r="J80" s="13">
        <v>25.760169999999999</v>
      </c>
      <c r="K80" s="13">
        <v>22.41647</v>
      </c>
      <c r="L80" s="13">
        <v>13.1715</v>
      </c>
      <c r="M80" s="13">
        <v>8.2986540000000009</v>
      </c>
      <c r="N80" s="13">
        <v>15.409369999999999</v>
      </c>
      <c r="O80" s="13">
        <v>5.5785</v>
      </c>
      <c r="P80" s="13">
        <v>27.537671</v>
      </c>
      <c r="Q80" s="13">
        <v>5.5785</v>
      </c>
      <c r="R80" s="13">
        <v>13.01426</v>
      </c>
      <c r="S80" s="13">
        <v>43</v>
      </c>
      <c r="T80" s="13">
        <v>47</v>
      </c>
      <c r="U80" s="13">
        <v>24.211390000000002</v>
      </c>
      <c r="V80" s="13">
        <v>48.061164734179229</v>
      </c>
    </row>
    <row r="81" spans="4:22" x14ac:dyDescent="0.35">
      <c r="D81" s="13" t="s">
        <v>85</v>
      </c>
      <c r="E81" s="13">
        <v>76.7</v>
      </c>
      <c r="F81" s="13">
        <v>63.3</v>
      </c>
      <c r="G81" s="13">
        <v>1682.1345707656612</v>
      </c>
      <c r="H81" s="13">
        <v>15.374033199841033</v>
      </c>
      <c r="I81" s="13">
        <v>7.7671559999999999</v>
      </c>
      <c r="J81" s="13">
        <v>24.927910000000001</v>
      </c>
      <c r="K81" s="13">
        <v>25.414950000000001</v>
      </c>
      <c r="L81" s="13">
        <v>13.477639999999999</v>
      </c>
      <c r="M81" s="13">
        <v>9.5632909999999995</v>
      </c>
      <c r="N81" s="13">
        <v>13.9411</v>
      </c>
      <c r="O81" s="13">
        <v>3.9455979999999999</v>
      </c>
      <c r="P81" s="13">
        <v>16.164580000000001</v>
      </c>
      <c r="Q81" s="13">
        <v>3.9455979999999999</v>
      </c>
      <c r="R81" s="13">
        <v>13.99939</v>
      </c>
      <c r="S81" s="13">
        <v>55</v>
      </c>
      <c r="T81" s="13">
        <v>54</v>
      </c>
      <c r="U81" s="13">
        <v>18.126100000000001</v>
      </c>
      <c r="V81" s="13">
        <v>61.31365661909674</v>
      </c>
    </row>
    <row r="82" spans="4:22" x14ac:dyDescent="0.35">
      <c r="D82" s="13" t="s">
        <v>86</v>
      </c>
      <c r="E82" s="13">
        <v>63</v>
      </c>
      <c r="F82" s="13">
        <v>52.7</v>
      </c>
      <c r="G82" s="13">
        <v>1097.893528066016</v>
      </c>
      <c r="H82" s="13">
        <v>9.3844183985029055</v>
      </c>
      <c r="I82" s="13">
        <v>7.2960089999999997</v>
      </c>
      <c r="J82" s="13">
        <v>23.549389999999999</v>
      </c>
      <c r="K82" s="13">
        <v>21.476040000000001</v>
      </c>
      <c r="L82" s="13">
        <v>12.36617</v>
      </c>
      <c r="M82" s="13">
        <v>7.2902639999999996</v>
      </c>
      <c r="N82" s="13">
        <v>17.179120000000001</v>
      </c>
      <c r="O82" s="13">
        <v>5.5956859999999997</v>
      </c>
      <c r="P82" s="13">
        <v>22.996842999999998</v>
      </c>
      <c r="Q82" s="13">
        <v>5.5956859999999997</v>
      </c>
      <c r="R82" s="13">
        <v>13.15174</v>
      </c>
      <c r="S82" s="13">
        <v>71</v>
      </c>
      <c r="T82" s="13">
        <v>75</v>
      </c>
      <c r="U82" s="13">
        <v>14.58052</v>
      </c>
      <c r="V82" s="13">
        <v>53.099698708684343</v>
      </c>
    </row>
    <row r="83" spans="4:22" x14ac:dyDescent="0.35">
      <c r="D83" s="13" t="s">
        <v>87</v>
      </c>
      <c r="E83" s="13">
        <v>80.3</v>
      </c>
      <c r="F83" s="13">
        <v>69.400000000000006</v>
      </c>
      <c r="G83" s="13">
        <v>1929.3785871745476</v>
      </c>
      <c r="H83" s="13">
        <v>17.440774502453205</v>
      </c>
      <c r="I83" s="13">
        <v>3.897465</v>
      </c>
      <c r="J83" s="13">
        <v>20.055250000000001</v>
      </c>
      <c r="K83" s="13">
        <v>17.477959999999999</v>
      </c>
      <c r="L83" s="13">
        <v>7.9545659999999998</v>
      </c>
      <c r="M83" s="13">
        <v>3.1599729999999999</v>
      </c>
      <c r="N83" s="13">
        <v>14.841189999999999</v>
      </c>
      <c r="O83" s="13">
        <v>6.3648850000000001</v>
      </c>
      <c r="P83" s="13">
        <v>14.643877</v>
      </c>
      <c r="Q83" s="13">
        <v>6.3648850000000001</v>
      </c>
      <c r="R83" s="13">
        <v>10.43024</v>
      </c>
      <c r="S83" s="13">
        <v>49</v>
      </c>
      <c r="T83" s="13">
        <v>50</v>
      </c>
      <c r="U83" s="13">
        <v>7.9949680000000001</v>
      </c>
      <c r="V83" s="13">
        <v>82.557219149912683</v>
      </c>
    </row>
    <row r="84" spans="4:22" x14ac:dyDescent="0.35">
      <c r="D84" s="13" t="s">
        <v>88</v>
      </c>
      <c r="E84" s="13">
        <v>64.2</v>
      </c>
      <c r="F84" s="13">
        <v>46.5</v>
      </c>
      <c r="G84" s="13">
        <v>996.6466213304858</v>
      </c>
      <c r="H84" s="13">
        <v>16.196412858446887</v>
      </c>
      <c r="I84" s="13">
        <v>7.1198880000000004</v>
      </c>
      <c r="J84" s="13">
        <v>22.051069999999999</v>
      </c>
      <c r="K84" s="13">
        <v>19</v>
      </c>
      <c r="L84" s="13">
        <v>11.61368</v>
      </c>
      <c r="M84" s="13">
        <v>8.0060330000000004</v>
      </c>
      <c r="N84" s="13">
        <v>16.408480000000001</v>
      </c>
      <c r="O84" s="13">
        <v>1.7236769999999999</v>
      </c>
      <c r="P84" s="13">
        <v>15.20077</v>
      </c>
      <c r="Q84" s="13">
        <v>1.7236769999999999</v>
      </c>
      <c r="R84" s="13">
        <v>11.881320000000001</v>
      </c>
      <c r="S84" s="13">
        <v>46</v>
      </c>
      <c r="T84" s="13">
        <v>46</v>
      </c>
      <c r="U84" s="13">
        <v>13.62018</v>
      </c>
      <c r="V84" s="13">
        <v>71.267961378283502</v>
      </c>
    </row>
    <row r="85" spans="4:22" x14ac:dyDescent="0.35">
      <c r="D85" s="13" t="s">
        <v>89</v>
      </c>
      <c r="E85" s="13">
        <v>87.6</v>
      </c>
      <c r="F85" s="13">
        <v>86.5</v>
      </c>
      <c r="G85" s="13">
        <v>1780.6492278600692</v>
      </c>
      <c r="H85" s="13">
        <v>31.546555489378598</v>
      </c>
      <c r="I85" s="13">
        <v>8.2853100000000008</v>
      </c>
      <c r="J85" s="13">
        <v>22.8476</v>
      </c>
      <c r="K85" s="13">
        <v>16.658570000000001</v>
      </c>
      <c r="L85" s="13">
        <v>11.194520000000001</v>
      </c>
      <c r="M85" s="13">
        <v>12.940810000000001</v>
      </c>
      <c r="N85" s="13">
        <v>13.042870000000001</v>
      </c>
      <c r="O85" s="13"/>
      <c r="P85" s="13">
        <v>11.2744</v>
      </c>
      <c r="Q85" s="13"/>
      <c r="R85" s="13">
        <v>15.10397</v>
      </c>
      <c r="S85" s="13">
        <v>56</v>
      </c>
      <c r="T85" s="13">
        <v>57</v>
      </c>
      <c r="U85" s="13">
        <v>12.516970000000001</v>
      </c>
      <c r="V85" s="13">
        <v>59.760412422788519</v>
      </c>
    </row>
    <row r="86" spans="4:22" x14ac:dyDescent="0.35">
      <c r="D86" s="13" t="s">
        <v>90</v>
      </c>
      <c r="E86" s="13">
        <v>74.099999999999994</v>
      </c>
      <c r="F86" s="13">
        <v>61</v>
      </c>
      <c r="G86" s="13">
        <v>1402.6929584068366</v>
      </c>
      <c r="H86" s="13">
        <v>14.181236232109212</v>
      </c>
      <c r="I86" s="13">
        <v>6.4558270000000002</v>
      </c>
      <c r="J86" s="13">
        <v>23.291060000000002</v>
      </c>
      <c r="K86" s="13">
        <v>19.140740000000001</v>
      </c>
      <c r="L86" s="13">
        <v>10.983599999999999</v>
      </c>
      <c r="M86" s="13">
        <v>8.054786</v>
      </c>
      <c r="N86" s="13">
        <v>15.761089999999999</v>
      </c>
      <c r="O86" s="13">
        <v>4.6842319999999997</v>
      </c>
      <c r="P86" s="13">
        <v>18.260984000000001</v>
      </c>
      <c r="Q86" s="13">
        <v>4.6842319999999997</v>
      </c>
      <c r="R86" s="13">
        <v>14.62068</v>
      </c>
      <c r="S86" s="13"/>
      <c r="T86" s="13"/>
      <c r="U86" s="13">
        <v>14.223420000000001</v>
      </c>
      <c r="V86" s="13">
        <v>65</v>
      </c>
    </row>
    <row r="87" spans="4:22" x14ac:dyDescent="0.35">
      <c r="D87" s="13" t="s">
        <v>91</v>
      </c>
      <c r="E87" s="13">
        <v>72.390322580645147</v>
      </c>
      <c r="F87" s="13">
        <v>58.454838709677425</v>
      </c>
      <c r="G87" s="13"/>
      <c r="H87" s="13"/>
      <c r="I87" s="13">
        <v>6.2494848064516129</v>
      </c>
      <c r="J87" s="13">
        <v>23.349852903225802</v>
      </c>
      <c r="K87" s="13">
        <v>18.760667516129033</v>
      </c>
      <c r="L87" s="13">
        <v>10.786945193548386</v>
      </c>
      <c r="M87" s="13">
        <v>7.1623528064516151</v>
      </c>
      <c r="N87" s="13">
        <v>15.944669800000002</v>
      </c>
      <c r="O87" s="13">
        <v>4.7193062758620687</v>
      </c>
      <c r="P87" s="13">
        <v>18.302908351612906</v>
      </c>
      <c r="Q87" s="13">
        <v>4.7193062758620687</v>
      </c>
      <c r="R87" s="13">
        <v>14.420706483870969</v>
      </c>
      <c r="S87" s="13"/>
      <c r="T87" s="13"/>
      <c r="U87" s="13">
        <v>13.612406290322577</v>
      </c>
      <c r="V87" s="13"/>
    </row>
    <row r="88" spans="4:22" x14ac:dyDescent="0.35">
      <c r="D88" s="13" t="s">
        <v>92</v>
      </c>
      <c r="E88" s="13">
        <v>75.080000000000013</v>
      </c>
      <c r="F88" s="13">
        <v>66.039999999999992</v>
      </c>
      <c r="G88" s="13"/>
      <c r="H88" s="13"/>
      <c r="I88" s="13">
        <v>7.3250128000000005</v>
      </c>
      <c r="J88" s="13">
        <v>26.170276000000001</v>
      </c>
      <c r="K88" s="13">
        <v>21.537759999999999</v>
      </c>
      <c r="L88" s="13">
        <v>14.304255999999999</v>
      </c>
      <c r="M88" s="13"/>
      <c r="N88" s="13">
        <v>14.705727999999999</v>
      </c>
      <c r="O88" s="13">
        <v>6.383795000000001</v>
      </c>
      <c r="P88" s="13">
        <v>17.110936000000002</v>
      </c>
      <c r="Q88" s="13">
        <v>6.383795000000001</v>
      </c>
      <c r="R88" s="13">
        <v>17.576990000000002</v>
      </c>
      <c r="S88" s="13"/>
      <c r="T88" s="13"/>
      <c r="U88" s="13">
        <v>17.289728</v>
      </c>
      <c r="V88" s="13"/>
    </row>
    <row r="89" spans="4:22" x14ac:dyDescent="0.35">
      <c r="D89" s="13" t="s">
        <v>93</v>
      </c>
      <c r="E89" s="13">
        <v>75.039999999999992</v>
      </c>
      <c r="F89" s="13">
        <v>61.11999999999999</v>
      </c>
      <c r="G89" s="13"/>
      <c r="H89" s="13"/>
      <c r="I89" s="13">
        <v>4.1010302000000003</v>
      </c>
      <c r="J89" s="13">
        <v>18.331316000000001</v>
      </c>
      <c r="K89" s="13">
        <v>14.228608600000001</v>
      </c>
      <c r="L89" s="13">
        <v>8.2045737999999986</v>
      </c>
      <c r="M89" s="13"/>
      <c r="N89" s="13">
        <v>13.622398799999999</v>
      </c>
      <c r="O89" s="13">
        <v>3.6774062000000001</v>
      </c>
      <c r="P89" s="13">
        <v>17.168375400000002</v>
      </c>
      <c r="Q89" s="13">
        <v>3.6774062000000001</v>
      </c>
      <c r="R89" s="13">
        <v>10.946950399999999</v>
      </c>
      <c r="S89" s="13"/>
      <c r="T89" s="13"/>
      <c r="U89" s="13">
        <v>10.275642000000001</v>
      </c>
      <c r="V89" s="13"/>
    </row>
    <row r="91" spans="4:22" x14ac:dyDescent="0.35">
      <c r="E91" s="14">
        <f>AVERAGE(E7:E85)</f>
        <v>80.273417721518996</v>
      </c>
      <c r="F91" s="14">
        <f t="shared" ref="F91:U91" si="0">AVERAGE(F7:F85)</f>
        <v>69.594936708860715</v>
      </c>
      <c r="G91" s="14">
        <f t="shared" si="0"/>
        <v>1466.4943718323768</v>
      </c>
      <c r="H91" s="14">
        <f t="shared" si="0"/>
        <v>18.746112344741363</v>
      </c>
      <c r="I91" s="14">
        <f t="shared" si="0"/>
        <v>6.4499079999999998</v>
      </c>
      <c r="J91" s="14">
        <f t="shared" si="0"/>
        <v>22.494631518987344</v>
      </c>
      <c r="K91" s="14">
        <f t="shared" si="0"/>
        <v>18.232924835443033</v>
      </c>
      <c r="L91" s="14">
        <f t="shared" si="0"/>
        <v>10.653138730769234</v>
      </c>
      <c r="M91" s="14">
        <f t="shared" si="0"/>
        <v>9.4502315949367084</v>
      </c>
      <c r="N91" s="14">
        <f t="shared" si="0"/>
        <v>14.356985696202534</v>
      </c>
      <c r="O91" s="14">
        <f t="shared" si="0"/>
        <v>4.5131068328571446</v>
      </c>
      <c r="P91" s="14">
        <f t="shared" si="0"/>
        <v>16.827380049367086</v>
      </c>
      <c r="Q91" s="14">
        <f t="shared" si="0"/>
        <v>4.5131068328571446</v>
      </c>
      <c r="R91" s="14">
        <f t="shared" si="0"/>
        <v>14.065484075949362</v>
      </c>
      <c r="S91" s="14">
        <f t="shared" si="0"/>
        <v>53.962025316455694</v>
      </c>
      <c r="T91" s="14">
        <f t="shared" si="0"/>
        <v>54.962025316455694</v>
      </c>
      <c r="U91" s="14">
        <f t="shared" si="0"/>
        <v>13.019091634177217</v>
      </c>
      <c r="V91" s="14">
        <f>AVERAGE(V7:V86)</f>
        <v>63.925636307862568</v>
      </c>
    </row>
    <row r="92" spans="4:22" x14ac:dyDescent="0.35">
      <c r="E92" s="14">
        <f>_xlfn.STDEV.P(E7:E85)</f>
        <v>8.6389273370233273</v>
      </c>
      <c r="F92" s="14">
        <f t="shared" ref="F92:U92" si="1">_xlfn.STDEV.P(F7:F85)</f>
        <v>12.032581283239841</v>
      </c>
      <c r="G92" s="14">
        <f t="shared" si="1"/>
        <v>693.16554677991473</v>
      </c>
      <c r="H92" s="14">
        <f t="shared" si="1"/>
        <v>6.5026117886380614</v>
      </c>
      <c r="I92" s="14">
        <f t="shared" si="1"/>
        <v>1.7968424790557769</v>
      </c>
      <c r="J92" s="14">
        <f t="shared" si="1"/>
        <v>3.3824917743341802</v>
      </c>
      <c r="K92" s="14">
        <f t="shared" si="1"/>
        <v>3.7734689067741423</v>
      </c>
      <c r="L92" s="14">
        <f t="shared" si="1"/>
        <v>3.1442917819189633</v>
      </c>
      <c r="M92" s="14">
        <f t="shared" si="1"/>
        <v>3.3670172939372871</v>
      </c>
      <c r="N92" s="14">
        <f t="shared" si="1"/>
        <v>2.615896885925455</v>
      </c>
      <c r="O92" s="14">
        <f t="shared" si="1"/>
        <v>1.7776083832421947</v>
      </c>
      <c r="P92" s="14">
        <f t="shared" si="1"/>
        <v>3.2413696144417155</v>
      </c>
      <c r="Q92" s="14">
        <f t="shared" si="1"/>
        <v>1.7776083832421947</v>
      </c>
      <c r="R92" s="14">
        <f t="shared" si="1"/>
        <v>3.1931246929597621</v>
      </c>
      <c r="S92" s="14">
        <f t="shared" si="1"/>
        <v>9.6120217949555684</v>
      </c>
      <c r="T92" s="14">
        <f t="shared" si="1"/>
        <v>9.8049884461807917</v>
      </c>
      <c r="U92" s="14">
        <f t="shared" si="1"/>
        <v>4.1539800716767923</v>
      </c>
      <c r="V92" s="14">
        <f>_xlfn.STDEV.P(V7:V85)</f>
        <v>7.9446624365393754</v>
      </c>
    </row>
    <row r="93" spans="4:22" x14ac:dyDescent="0.35">
      <c r="E93" s="16"/>
      <c r="F93" s="16"/>
      <c r="G93" s="16"/>
      <c r="H93" s="16"/>
      <c r="I93" s="16"/>
      <c r="J93" s="16"/>
      <c r="K93" s="16"/>
      <c r="L93" s="16"/>
      <c r="M93" s="16"/>
      <c r="N93" s="16"/>
      <c r="O93" s="16"/>
      <c r="P93" s="16"/>
      <c r="Q93" s="16"/>
      <c r="R93" s="16"/>
      <c r="S93" s="16"/>
      <c r="T93" s="16"/>
      <c r="U93" s="16"/>
      <c r="V93" s="16"/>
    </row>
    <row r="94" spans="4:22" x14ac:dyDescent="0.35">
      <c r="E94" s="7" t="s">
        <v>210</v>
      </c>
      <c r="F94" s="7" t="s">
        <v>210</v>
      </c>
      <c r="G94" s="10" t="s">
        <v>205</v>
      </c>
      <c r="H94" s="7" t="s">
        <v>206</v>
      </c>
      <c r="I94" s="10" t="s">
        <v>192</v>
      </c>
      <c r="J94" s="10" t="s">
        <v>192</v>
      </c>
      <c r="K94" s="10" t="s">
        <v>192</v>
      </c>
      <c r="L94" s="10" t="s">
        <v>189</v>
      </c>
      <c r="M94" s="10" t="s">
        <v>189</v>
      </c>
      <c r="N94" s="10" t="s">
        <v>189</v>
      </c>
      <c r="O94" s="7" t="s">
        <v>196</v>
      </c>
      <c r="P94" s="7" t="s">
        <v>196</v>
      </c>
      <c r="Q94" s="7" t="s">
        <v>196</v>
      </c>
      <c r="R94" s="10" t="s">
        <v>204</v>
      </c>
      <c r="S94" s="10" t="s">
        <v>204</v>
      </c>
      <c r="T94" s="10" t="s">
        <v>204</v>
      </c>
      <c r="U94" s="7" t="s">
        <v>194</v>
      </c>
      <c r="V94" s="7" t="s">
        <v>209</v>
      </c>
    </row>
    <row r="95" spans="4:22" ht="47.5" x14ac:dyDescent="0.35">
      <c r="E95" s="4" t="s">
        <v>3</v>
      </c>
      <c r="F95" s="4" t="s">
        <v>4</v>
      </c>
      <c r="G95" s="4" t="s">
        <v>187</v>
      </c>
      <c r="H95" s="4" t="s">
        <v>105</v>
      </c>
      <c r="I95" s="4" t="s">
        <v>197</v>
      </c>
      <c r="J95" s="4" t="s">
        <v>198</v>
      </c>
      <c r="K95" s="4" t="s">
        <v>199</v>
      </c>
      <c r="L95" s="4" t="s">
        <v>5</v>
      </c>
      <c r="M95" s="4" t="s">
        <v>7</v>
      </c>
      <c r="N95" s="4" t="s">
        <v>8</v>
      </c>
      <c r="O95" s="4" t="s">
        <v>0</v>
      </c>
      <c r="P95" s="4" t="s">
        <v>1</v>
      </c>
      <c r="Q95" s="4" t="s">
        <v>0</v>
      </c>
      <c r="R95" s="4" t="s">
        <v>6</v>
      </c>
      <c r="S95" s="4" t="s">
        <v>104</v>
      </c>
      <c r="T95" s="4" t="s">
        <v>103</v>
      </c>
      <c r="U95" s="4" t="s">
        <v>2</v>
      </c>
      <c r="V95" s="4" t="s">
        <v>99</v>
      </c>
    </row>
    <row r="96" spans="4:22" ht="28.5" x14ac:dyDescent="0.35">
      <c r="E96" s="17" t="s">
        <v>10</v>
      </c>
      <c r="F96" s="17" t="s">
        <v>10</v>
      </c>
      <c r="G96" s="12" t="s">
        <v>186</v>
      </c>
      <c r="H96" s="17" t="s">
        <v>106</v>
      </c>
      <c r="I96" s="12" t="s">
        <v>11</v>
      </c>
      <c r="J96" s="12" t="s">
        <v>11</v>
      </c>
      <c r="K96" s="12" t="s">
        <v>11</v>
      </c>
      <c r="L96" s="12" t="s">
        <v>9</v>
      </c>
      <c r="M96" s="12" t="s">
        <v>11</v>
      </c>
      <c r="N96" s="12" t="s">
        <v>11</v>
      </c>
      <c r="O96" s="12" t="s">
        <v>9</v>
      </c>
      <c r="P96" s="12" t="s">
        <v>9</v>
      </c>
      <c r="Q96" s="12" t="s">
        <v>9</v>
      </c>
      <c r="R96" s="12" t="s">
        <v>11</v>
      </c>
      <c r="S96" s="17" t="s">
        <v>102</v>
      </c>
      <c r="T96" s="17" t="s">
        <v>102</v>
      </c>
      <c r="U96" s="12" t="s">
        <v>9</v>
      </c>
      <c r="V96" s="17" t="s">
        <v>207</v>
      </c>
    </row>
    <row r="97" spans="4:22" x14ac:dyDescent="0.35">
      <c r="D97" s="13" t="s">
        <v>12</v>
      </c>
      <c r="E97" s="11">
        <f t="shared" ref="E97:F97" si="2">100-(E$91-E7)/E$92*20</f>
        <v>133.16750267613071</v>
      </c>
      <c r="F97" s="11">
        <f t="shared" si="2"/>
        <v>130.75826018630755</v>
      </c>
      <c r="G97" s="11">
        <f>100+(G$91-G7)/G$92*20</f>
        <v>123.5132823076695</v>
      </c>
      <c r="H97" s="11">
        <f t="shared" ref="H97:T112" si="3">100-(H$91-H7)/H$92*20</f>
        <v>122.58459894613091</v>
      </c>
      <c r="I97" s="11">
        <f t="shared" ref="I97:K97" si="4">100+(I$91-I7)/I$92*20</f>
        <v>140.66524520190387</v>
      </c>
      <c r="J97" s="11">
        <f t="shared" si="4"/>
        <v>99.7092174391328</v>
      </c>
      <c r="K97" s="11">
        <f t="shared" si="4"/>
        <v>131.49269270392679</v>
      </c>
      <c r="L97" s="11">
        <f t="shared" ref="L97:R112" si="5">100+(L$91-L7)/L$92*20</f>
        <v>119.90275043023902</v>
      </c>
      <c r="M97" s="11">
        <f t="shared" si="5"/>
        <v>106.78592056532506</v>
      </c>
      <c r="N97" s="11">
        <f t="shared" si="5"/>
        <v>132.16285564493319</v>
      </c>
      <c r="O97" s="11">
        <f t="shared" si="5"/>
        <v>123.06710355537075</v>
      </c>
      <c r="P97" s="11">
        <f t="shared" si="5"/>
        <v>140.07386273031202</v>
      </c>
      <c r="Q97" s="11">
        <f t="shared" si="5"/>
        <v>123.06710355537075</v>
      </c>
      <c r="R97" s="11">
        <f t="shared" si="5"/>
        <v>124.59937806129923</v>
      </c>
      <c r="S97" s="11">
        <f t="shared" si="3"/>
        <v>81.352465677597593</v>
      </c>
      <c r="T97" s="11">
        <f>100-(T$91-T7)/T$92*20</f>
        <v>81.719457670658343</v>
      </c>
      <c r="U97" s="11">
        <f>100+(U$91-U7)/U$92*20</f>
        <v>114.25640750838733</v>
      </c>
      <c r="V97" s="11">
        <f>100-(V$91-V7)/V$92*20</f>
        <v>105.57535589853549</v>
      </c>
    </row>
    <row r="98" spans="4:22" x14ac:dyDescent="0.35">
      <c r="D98" s="13" t="s">
        <v>13</v>
      </c>
      <c r="E98" s="11">
        <f t="shared" ref="E98:F98" si="6">100-(E$91-E8)/E$92*20</f>
        <v>100.98758158701678</v>
      </c>
      <c r="F98" s="11">
        <f t="shared" si="6"/>
        <v>105.16109256700277</v>
      </c>
      <c r="G98" s="11">
        <f t="shared" ref="G98:K161" si="7">100+(G$91-G8)/G$92*20</f>
        <v>56.390563974877637</v>
      </c>
      <c r="H98" s="11">
        <f t="shared" ref="H98:S98" si="8">100-(H$91-H8)/H$92*20</f>
        <v>110.28082975890597</v>
      </c>
      <c r="I98" s="11">
        <f t="shared" si="7"/>
        <v>89.106980590593864</v>
      </c>
      <c r="J98" s="11">
        <f t="shared" si="7"/>
        <v>92.957804125054537</v>
      </c>
      <c r="K98" s="11">
        <f t="shared" si="7"/>
        <v>92.659087970378934</v>
      </c>
      <c r="L98" s="11">
        <f t="shared" si="5"/>
        <v>99.374859103115526</v>
      </c>
      <c r="M98" s="11">
        <f t="shared" si="5"/>
        <v>66.903060372774718</v>
      </c>
      <c r="N98" s="11">
        <f t="shared" si="5"/>
        <v>103.03059113939271</v>
      </c>
      <c r="O98" s="11">
        <f t="shared" si="5"/>
        <v>94.000937752438489</v>
      </c>
      <c r="P98" s="11">
        <f t="shared" si="5"/>
        <v>88.794952957281339</v>
      </c>
      <c r="Q98" s="11">
        <f t="shared" si="5"/>
        <v>94.000937752438489</v>
      </c>
      <c r="R98" s="11">
        <f t="shared" si="5"/>
        <v>84.781452917214622</v>
      </c>
      <c r="S98" s="11">
        <f t="shared" si="8"/>
        <v>110.48265347502283</v>
      </c>
      <c r="T98" s="11">
        <f t="shared" si="3"/>
        <v>108.23657203822033</v>
      </c>
      <c r="U98" s="11">
        <f t="shared" ref="U98:U161" si="9">100+(U$91-U8)/U$92*20</f>
        <v>108.74352598154937</v>
      </c>
      <c r="V98" s="11">
        <f t="shared" ref="V98:V100" si="10">100-(V$91-V8)/V$92*20</f>
        <v>101.07168462643129</v>
      </c>
    </row>
    <row r="99" spans="4:22" x14ac:dyDescent="0.35">
      <c r="D99" s="13" t="s">
        <v>14</v>
      </c>
      <c r="E99" s="11">
        <f t="shared" ref="E99:F99" si="11">100-(E$91-E9)/E$92*20</f>
        <v>81.772233023013484</v>
      </c>
      <c r="F99" s="11">
        <f t="shared" si="11"/>
        <v>81.72472481166524</v>
      </c>
      <c r="G99" s="11">
        <f t="shared" si="7"/>
        <v>91.495211814602641</v>
      </c>
      <c r="H99" s="11">
        <f t="shared" si="3"/>
        <v>92.063041521126451</v>
      </c>
      <c r="I99" s="11">
        <f t="shared" si="7"/>
        <v>72.583795978661954</v>
      </c>
      <c r="J99" s="11">
        <f t="shared" si="7"/>
        <v>60.307672988596977</v>
      </c>
      <c r="K99" s="11">
        <f t="shared" si="7"/>
        <v>82.156550125465387</v>
      </c>
      <c r="L99" s="11">
        <f t="shared" si="5"/>
        <v>107.01791568526683</v>
      </c>
      <c r="M99" s="11">
        <f t="shared" si="5"/>
        <v>101.18763034152941</v>
      </c>
      <c r="N99" s="11">
        <f t="shared" si="5"/>
        <v>83.047234654182361</v>
      </c>
      <c r="O99" s="11">
        <f t="shared" si="5"/>
        <v>114.55368735939297</v>
      </c>
      <c r="P99" s="11">
        <f t="shared" si="5"/>
        <v>88.196212230104422</v>
      </c>
      <c r="Q99" s="11">
        <f t="shared" si="5"/>
        <v>114.55368735939297</v>
      </c>
      <c r="R99" s="11">
        <f t="shared" si="5"/>
        <v>61.493543063912476</v>
      </c>
      <c r="S99" s="11">
        <f t="shared" si="3"/>
        <v>83.433193377413687</v>
      </c>
      <c r="T99" s="11">
        <f t="shared" si="3"/>
        <v>85.799013727206329</v>
      </c>
      <c r="U99" s="11">
        <f t="shared" si="9"/>
        <v>81.624233626705077</v>
      </c>
      <c r="V99" s="11">
        <f t="shared" si="10"/>
        <v>109.79118510460665</v>
      </c>
    </row>
    <row r="100" spans="4:22" x14ac:dyDescent="0.35">
      <c r="D100" s="13" t="s">
        <v>15</v>
      </c>
      <c r="E100" s="11">
        <f t="shared" ref="E100:F100" si="12">100-(E$91-E10)/E$92*20</f>
        <v>94.505295324461457</v>
      </c>
      <c r="F100" s="11">
        <f t="shared" si="12"/>
        <v>92.362508757350355</v>
      </c>
      <c r="G100" s="11">
        <f t="shared" si="7"/>
        <v>113.619694433093</v>
      </c>
      <c r="H100" s="11">
        <f t="shared" si="3"/>
        <v>88.234047491853019</v>
      </c>
      <c r="I100" s="11">
        <f t="shared" si="7"/>
        <v>109.97859312042868</v>
      </c>
      <c r="J100" s="11">
        <f t="shared" si="7"/>
        <v>91.884867295603001</v>
      </c>
      <c r="K100" s="11">
        <f t="shared" si="7"/>
        <v>123.7734824176809</v>
      </c>
      <c r="L100" s="11">
        <f t="shared" si="5"/>
        <v>92.745003655260888</v>
      </c>
      <c r="M100" s="11">
        <f t="shared" si="5"/>
        <v>121.11954459716495</v>
      </c>
      <c r="N100" s="11">
        <f t="shared" si="5"/>
        <v>102.51382765101776</v>
      </c>
      <c r="O100" s="11">
        <f t="shared" si="5"/>
        <v>104.01972488682246</v>
      </c>
      <c r="P100" s="11">
        <f t="shared" si="5"/>
        <v>110.55019484201333</v>
      </c>
      <c r="Q100" s="11">
        <f t="shared" si="5"/>
        <v>104.01972488682246</v>
      </c>
      <c r="R100" s="11">
        <f t="shared" si="5"/>
        <v>117.69047154454455</v>
      </c>
      <c r="S100" s="11">
        <f t="shared" si="3"/>
        <v>135.45138587281588</v>
      </c>
      <c r="T100" s="11">
        <f t="shared" si="3"/>
        <v>134.75368640578233</v>
      </c>
      <c r="U100" s="11">
        <f t="shared" si="9"/>
        <v>91.34247957479036</v>
      </c>
      <c r="V100" s="11">
        <f t="shared" si="10"/>
        <v>110.3995045786577</v>
      </c>
    </row>
    <row r="101" spans="4:22" x14ac:dyDescent="0.35">
      <c r="D101" s="13" t="s">
        <v>16</v>
      </c>
      <c r="E101" s="11">
        <f t="shared" ref="E101:F101" si="13">100-(E$91-E11)/E$92*20</f>
        <v>104.69174516561981</v>
      </c>
      <c r="F101" s="11">
        <f t="shared" si="13"/>
        <v>96.684108485284924</v>
      </c>
      <c r="G101" s="11">
        <f t="shared" si="7"/>
        <v>90.180312205653379</v>
      </c>
      <c r="H101" s="11">
        <f t="shared" si="3"/>
        <v>101.26499266831321</v>
      </c>
      <c r="I101" s="11">
        <f t="shared" si="7"/>
        <v>132.03196756025343</v>
      </c>
      <c r="J101" s="11">
        <f t="shared" si="7"/>
        <v>129.60770847682556</v>
      </c>
      <c r="K101" s="11">
        <f t="shared" si="7"/>
        <v>123.58866573647067</v>
      </c>
      <c r="L101" s="11">
        <f t="shared" si="5"/>
        <v>108.86772492798612</v>
      </c>
      <c r="M101" s="11">
        <f t="shared" si="5"/>
        <v>102.2356617865576</v>
      </c>
      <c r="N101" s="11">
        <f t="shared" si="5"/>
        <v>115.61189745046184</v>
      </c>
      <c r="O101" s="11">
        <f t="shared" si="5"/>
        <v>150.77729015460258</v>
      </c>
      <c r="P101" s="11">
        <f t="shared" si="5"/>
        <v>76.499928094199149</v>
      </c>
      <c r="Q101" s="11">
        <f t="shared" si="5"/>
        <v>150.77729015460258</v>
      </c>
      <c r="R101" s="11">
        <f t="shared" si="5"/>
        <v>90.424264185978018</v>
      </c>
      <c r="S101" s="11">
        <f t="shared" si="3"/>
        <v>91.756104176678036</v>
      </c>
      <c r="T101" s="11">
        <f t="shared" si="3"/>
        <v>91.918347812028344</v>
      </c>
      <c r="U101" s="11">
        <f t="shared" si="9"/>
        <v>105.73864878314686</v>
      </c>
      <c r="V101" s="11">
        <f t="shared" ref="V101:V132" si="14">100-(V$91-V11)/V$92*20</f>
        <v>109.13360612890061</v>
      </c>
    </row>
    <row r="102" spans="4:22" x14ac:dyDescent="0.35">
      <c r="D102" s="13" t="s">
        <v>17</v>
      </c>
      <c r="E102" s="11">
        <f t="shared" ref="E102:F102" si="15">100-(E$91-E12)/E$92*20</f>
        <v>106.31231673125865</v>
      </c>
      <c r="F102" s="11">
        <f t="shared" si="15"/>
        <v>97.681400730192919</v>
      </c>
      <c r="G102" s="11">
        <f t="shared" si="7"/>
        <v>71.793948630997676</v>
      </c>
      <c r="H102" s="11">
        <f t="shared" si="3"/>
        <v>96.571711044981654</v>
      </c>
      <c r="I102" s="11">
        <f t="shared" si="7"/>
        <v>73.906672094797131</v>
      </c>
      <c r="J102" s="11">
        <f t="shared" si="7"/>
        <v>87.760274855833885</v>
      </c>
      <c r="K102" s="11">
        <f t="shared" si="7"/>
        <v>71.563697504302269</v>
      </c>
      <c r="L102" s="11">
        <f t="shared" si="5"/>
        <v>84.902347276548397</v>
      </c>
      <c r="M102" s="11">
        <f t="shared" si="5"/>
        <v>88.727183501667881</v>
      </c>
      <c r="N102" s="11">
        <f t="shared" si="5"/>
        <v>93.592986724314272</v>
      </c>
      <c r="O102" s="11">
        <f t="shared" si="5"/>
        <v>92.995834481749995</v>
      </c>
      <c r="P102" s="11">
        <f t="shared" si="5"/>
        <v>77.605300336857482</v>
      </c>
      <c r="Q102" s="11">
        <f t="shared" si="5"/>
        <v>92.995834481749995</v>
      </c>
      <c r="R102" s="11">
        <f t="shared" si="5"/>
        <v>83.355138432834593</v>
      </c>
      <c r="S102" s="11">
        <f t="shared" si="3"/>
        <v>73.029554878333244</v>
      </c>
      <c r="T102" s="11">
        <f t="shared" si="3"/>
        <v>73.560345557562343</v>
      </c>
      <c r="U102" s="11">
        <f t="shared" si="9"/>
        <v>89.347236492977885</v>
      </c>
      <c r="V102" s="11">
        <f t="shared" si="14"/>
        <v>103.70049192962087</v>
      </c>
    </row>
    <row r="103" spans="4:22" x14ac:dyDescent="0.35">
      <c r="D103" s="13" t="s">
        <v>18</v>
      </c>
      <c r="E103" s="11">
        <f t="shared" ref="E103:F103" si="16">100-(E$91-E13)/E$92*20</f>
        <v>100.06154069236601</v>
      </c>
      <c r="F103" s="11">
        <f t="shared" si="16"/>
        <v>99.509769845857534</v>
      </c>
      <c r="G103" s="11">
        <f t="shared" si="7"/>
        <v>124.17745066502692</v>
      </c>
      <c r="H103" s="11">
        <f t="shared" si="3"/>
        <v>98.123383217149311</v>
      </c>
      <c r="I103" s="11">
        <f t="shared" si="7"/>
        <v>129.46203722199328</v>
      </c>
      <c r="J103" s="11">
        <f t="shared" si="7"/>
        <v>161.11915243916334</v>
      </c>
      <c r="K103" s="11">
        <f t="shared" si="7"/>
        <v>146.3123033543842</v>
      </c>
      <c r="L103" s="11">
        <f t="shared" si="5"/>
        <v>122.94884178062721</v>
      </c>
      <c r="M103" s="11">
        <f t="shared" si="5"/>
        <v>127.76034802881387</v>
      </c>
      <c r="N103" s="11">
        <f t="shared" si="5"/>
        <v>136.28760538489962</v>
      </c>
      <c r="O103" s="11">
        <f t="shared" si="5"/>
        <v>139.03144095810089</v>
      </c>
      <c r="P103" s="11">
        <f t="shared" si="5"/>
        <v>108.46482328491486</v>
      </c>
      <c r="Q103" s="11">
        <f t="shared" si="5"/>
        <v>139.03144095810089</v>
      </c>
      <c r="R103" s="11">
        <f t="shared" si="5"/>
        <v>139.43554155483588</v>
      </c>
      <c r="S103" s="11">
        <f t="shared" si="3"/>
        <v>131.28993047318369</v>
      </c>
      <c r="T103" s="11">
        <f t="shared" si="3"/>
        <v>134.75368640578233</v>
      </c>
      <c r="U103" s="11">
        <f t="shared" si="9"/>
        <v>111.22740886542537</v>
      </c>
      <c r="V103" s="11">
        <f t="shared" si="14"/>
        <v>126.04283411654373</v>
      </c>
    </row>
    <row r="104" spans="4:22" x14ac:dyDescent="0.35">
      <c r="D104" s="13" t="s">
        <v>19</v>
      </c>
      <c r="E104" s="11">
        <f t="shared" ref="E104:F104" si="17">100-(E$91-E14)/E$92*20</f>
        <v>108.16439852056017</v>
      </c>
      <c r="F104" s="11">
        <f t="shared" si="17"/>
        <v>110.81241528814797</v>
      </c>
      <c r="G104" s="11">
        <f t="shared" si="7"/>
        <v>94.996578583954189</v>
      </c>
      <c r="H104" s="11">
        <f t="shared" si="3"/>
        <v>105.25707330770831</v>
      </c>
      <c r="I104" s="11">
        <f t="shared" si="7"/>
        <v>93.898418961153865</v>
      </c>
      <c r="J104" s="11">
        <f t="shared" si="7"/>
        <v>99.134966227425906</v>
      </c>
      <c r="K104" s="11">
        <f t="shared" si="7"/>
        <v>86.695715658074135</v>
      </c>
      <c r="L104" s="11">
        <f t="shared" si="5"/>
        <v>93.02907398395503</v>
      </c>
      <c r="M104" s="11">
        <f t="shared" si="5"/>
        <v>84.497623996392207</v>
      </c>
      <c r="N104" s="11">
        <f t="shared" si="5"/>
        <v>116.65880415948952</v>
      </c>
      <c r="O104" s="11">
        <f t="shared" si="5"/>
        <v>79.205215450527774</v>
      </c>
      <c r="P104" s="11">
        <f t="shared" si="5"/>
        <v>148.58533265866569</v>
      </c>
      <c r="Q104" s="11">
        <f t="shared" si="5"/>
        <v>79.205215450527774</v>
      </c>
      <c r="R104" s="11">
        <f t="shared" si="5"/>
        <v>94.628609863301421</v>
      </c>
      <c r="S104" s="11">
        <f t="shared" si="3"/>
        <v>85.513921077229782</v>
      </c>
      <c r="T104" s="11">
        <f t="shared" si="3"/>
        <v>87.838791755480344</v>
      </c>
      <c r="U104" s="11">
        <f t="shared" si="9"/>
        <v>112.57503208542323</v>
      </c>
      <c r="V104" s="11">
        <f t="shared" si="14"/>
        <v>97.114627899453268</v>
      </c>
    </row>
    <row r="105" spans="4:22" x14ac:dyDescent="0.35">
      <c r="D105" s="13" t="s">
        <v>20</v>
      </c>
      <c r="E105" s="11">
        <f t="shared" ref="E105:F105" si="18">100-(E$91-E15)/E$92*20</f>
        <v>74.132395642144687</v>
      </c>
      <c r="F105" s="11">
        <f t="shared" si="18"/>
        <v>70.255863995223478</v>
      </c>
      <c r="G105" s="11">
        <f t="shared" si="7"/>
        <v>123.86723533599923</v>
      </c>
      <c r="H105" s="11">
        <f t="shared" si="3"/>
        <v>101.7759103754768</v>
      </c>
      <c r="I105" s="11">
        <f t="shared" si="7"/>
        <v>138.59178576212159</v>
      </c>
      <c r="J105" s="11">
        <f t="shared" si="7"/>
        <v>129.05267386765212</v>
      </c>
      <c r="K105" s="11">
        <f t="shared" si="7"/>
        <v>130.33179801836678</v>
      </c>
      <c r="L105" s="11">
        <f t="shared" si="5"/>
        <v>114.86063567130773</v>
      </c>
      <c r="M105" s="11">
        <f t="shared" si="5"/>
        <v>128.04597174738865</v>
      </c>
      <c r="N105" s="11">
        <f t="shared" si="5"/>
        <v>87.744896884722664</v>
      </c>
      <c r="O105" s="11">
        <f t="shared" si="5"/>
        <v>86.49651769807916</v>
      </c>
      <c r="P105" s="11">
        <f t="shared" si="5"/>
        <v>113.15036730073234</v>
      </c>
      <c r="Q105" s="11">
        <f t="shared" si="5"/>
        <v>86.49651769807916</v>
      </c>
      <c r="R105" s="11">
        <f t="shared" si="5"/>
        <v>131.69745351384017</v>
      </c>
      <c r="S105" s="11">
        <f t="shared" si="3"/>
        <v>106.32119807539065</v>
      </c>
      <c r="T105" s="11">
        <f t="shared" si="3"/>
        <v>108.23657203822033</v>
      </c>
      <c r="U105" s="11">
        <f t="shared" si="9"/>
        <v>106.39532020499577</v>
      </c>
      <c r="V105" s="11">
        <f t="shared" si="14"/>
        <v>125.29027028981126</v>
      </c>
    </row>
    <row r="106" spans="4:22" x14ac:dyDescent="0.35">
      <c r="D106" s="13" t="s">
        <v>21</v>
      </c>
      <c r="E106" s="11">
        <f t="shared" ref="E106:F106" si="19">100-(E$91-E16)/E$92*20</f>
        <v>62.325374235347496</v>
      </c>
      <c r="F106" s="11">
        <f t="shared" si="19"/>
        <v>70.754510117677469</v>
      </c>
      <c r="G106" s="11">
        <f t="shared" si="7"/>
        <v>104.77441311135976</v>
      </c>
      <c r="H106" s="11">
        <f t="shared" si="3"/>
        <v>65.060357895237999</v>
      </c>
      <c r="I106" s="11">
        <f t="shared" si="7"/>
        <v>61.994887812377783</v>
      </c>
      <c r="J106" s="11">
        <f t="shared" si="7"/>
        <v>62.475837906438812</v>
      </c>
      <c r="K106" s="11">
        <f t="shared" si="7"/>
        <v>51.735628995328504</v>
      </c>
      <c r="L106" s="11">
        <f t="shared" si="5"/>
        <v>84.622156994887476</v>
      </c>
      <c r="M106" s="11">
        <f t="shared" si="5"/>
        <v>89.487619156278356</v>
      </c>
      <c r="N106" s="11">
        <f t="shared" si="5"/>
        <v>65.060898780949174</v>
      </c>
      <c r="O106" s="11">
        <f t="shared" si="5"/>
        <v>67.982721121594366</v>
      </c>
      <c r="P106" s="11">
        <f t="shared" si="5"/>
        <v>75.334895885846549</v>
      </c>
      <c r="Q106" s="11">
        <f t="shared" si="5"/>
        <v>67.982721121594366</v>
      </c>
      <c r="R106" s="11">
        <f t="shared" si="5"/>
        <v>45.380423487517547</v>
      </c>
      <c r="S106" s="11">
        <f t="shared" si="3"/>
        <v>137.53211357263197</v>
      </c>
      <c r="T106" s="11">
        <f t="shared" si="3"/>
        <v>138.8332424623303</v>
      </c>
      <c r="U106" s="11">
        <f t="shared" si="9"/>
        <v>63.91986366560571</v>
      </c>
      <c r="V106" s="11">
        <f t="shared" si="14"/>
        <v>39.918859102879019</v>
      </c>
    </row>
    <row r="107" spans="4:22" x14ac:dyDescent="0.35">
      <c r="D107" s="13" t="s">
        <v>22</v>
      </c>
      <c r="E107" s="11">
        <f t="shared" ref="E107:F107" si="20">100-(E$91-E17)/E$92*20</f>
        <v>129.231828873865</v>
      </c>
      <c r="F107" s="11">
        <f t="shared" si="20"/>
        <v>137.07444440405811</v>
      </c>
      <c r="G107" s="11">
        <f t="shared" si="7"/>
        <v>123.41987408769504</v>
      </c>
      <c r="H107" s="11">
        <f t="shared" si="3"/>
        <v>155.47229671425498</v>
      </c>
      <c r="I107" s="11">
        <f t="shared" si="7"/>
        <v>86.281780240996383</v>
      </c>
      <c r="J107" s="11">
        <f t="shared" si="7"/>
        <v>109.2806819569949</v>
      </c>
      <c r="K107" s="11">
        <f t="shared" si="7"/>
        <v>107.36810012107112</v>
      </c>
      <c r="L107" s="11">
        <f t="shared" si="5"/>
        <v>103.95592250277531</v>
      </c>
      <c r="M107" s="11">
        <f t="shared" si="5"/>
        <v>73.205849502551985</v>
      </c>
      <c r="N107" s="11">
        <f t="shared" si="5"/>
        <v>125.32527726168888</v>
      </c>
      <c r="O107" s="11">
        <f t="shared" si="5"/>
        <v>96.069188574531438</v>
      </c>
      <c r="P107" s="11">
        <f t="shared" si="5"/>
        <v>151.41905453940285</v>
      </c>
      <c r="Q107" s="11">
        <f t="shared" si="5"/>
        <v>96.069188574531438</v>
      </c>
      <c r="R107" s="11">
        <f t="shared" si="5"/>
        <v>103.96986736751498</v>
      </c>
      <c r="S107" s="11">
        <f t="shared" si="3"/>
        <v>70.948827178517163</v>
      </c>
      <c r="T107" s="11">
        <f t="shared" si="3"/>
        <v>75.600123585836343</v>
      </c>
      <c r="U107" s="11">
        <f t="shared" si="9"/>
        <v>113.11533318491647</v>
      </c>
      <c r="V107" s="11">
        <f t="shared" si="14"/>
        <v>87.767659890758978</v>
      </c>
    </row>
    <row r="108" spans="4:22" x14ac:dyDescent="0.35">
      <c r="D108" s="13" t="s">
        <v>23</v>
      </c>
      <c r="E108" s="11">
        <f t="shared" ref="E108:F108" si="21">100-(E$91-E18)/E$92*20</f>
        <v>111.40554165183784</v>
      </c>
      <c r="F108" s="11">
        <f t="shared" si="21"/>
        <v>110.14755379154266</v>
      </c>
      <c r="G108" s="11">
        <f t="shared" si="7"/>
        <v>89.224340698716674</v>
      </c>
      <c r="H108" s="11">
        <f t="shared" si="3"/>
        <v>99.128258543317301</v>
      </c>
      <c r="I108" s="11">
        <f t="shared" si="7"/>
        <v>56.753560255969518</v>
      </c>
      <c r="J108" s="11">
        <f t="shared" si="7"/>
        <v>69.766143883562464</v>
      </c>
      <c r="K108" s="11">
        <f t="shared" si="7"/>
        <v>79.288843973024655</v>
      </c>
      <c r="L108" s="11">
        <f t="shared" si="5"/>
        <v>100.46451624616508</v>
      </c>
      <c r="M108" s="11">
        <f t="shared" si="5"/>
        <v>72.663826744520378</v>
      </c>
      <c r="N108" s="11">
        <f t="shared" si="5"/>
        <v>104.58883298827121</v>
      </c>
      <c r="O108" s="11">
        <f t="shared" si="5"/>
        <v>84.583497917086888</v>
      </c>
      <c r="P108" s="11">
        <f t="shared" si="5"/>
        <v>93.768436983346859</v>
      </c>
      <c r="Q108" s="11">
        <f t="shared" si="5"/>
        <v>84.583497917086888</v>
      </c>
      <c r="R108" s="11">
        <f t="shared" si="5"/>
        <v>88.616943597238091</v>
      </c>
      <c r="S108" s="11">
        <f t="shared" si="3"/>
        <v>95.917559576310211</v>
      </c>
      <c r="T108" s="11">
        <f t="shared" si="3"/>
        <v>102.11723795339833</v>
      </c>
      <c r="U108" s="11">
        <f t="shared" si="9"/>
        <v>82.854668032216509</v>
      </c>
      <c r="V108" s="11">
        <f t="shared" si="14"/>
        <v>89.638125869342772</v>
      </c>
    </row>
    <row r="109" spans="4:22" x14ac:dyDescent="0.35">
      <c r="D109" s="13" t="s">
        <v>24</v>
      </c>
      <c r="E109" s="11">
        <f t="shared" ref="E109:F109" si="22">100-(E$91-E19)/E$92*20</f>
        <v>83.161294364989615</v>
      </c>
      <c r="F109" s="11">
        <f t="shared" si="22"/>
        <v>82.722017056573222</v>
      </c>
      <c r="G109" s="11">
        <f t="shared" si="7"/>
        <v>106.21970957181271</v>
      </c>
      <c r="H109" s="11">
        <f t="shared" si="3"/>
        <v>80.978468651072433</v>
      </c>
      <c r="I109" s="11">
        <f t="shared" si="7"/>
        <v>80.348683642789183</v>
      </c>
      <c r="J109" s="11">
        <f t="shared" si="7"/>
        <v>88.482464343044342</v>
      </c>
      <c r="K109" s="11">
        <f t="shared" si="7"/>
        <v>81.178246052686944</v>
      </c>
      <c r="L109" s="11">
        <f t="shared" si="5"/>
        <v>97.149238681931479</v>
      </c>
      <c r="M109" s="11">
        <f t="shared" si="5"/>
        <v>78.820789477479281</v>
      </c>
      <c r="N109" s="11">
        <f t="shared" si="5"/>
        <v>85.132637954806</v>
      </c>
      <c r="O109" s="11">
        <f t="shared" si="5"/>
        <v>116.81343142781003</v>
      </c>
      <c r="P109" s="11">
        <f t="shared" si="5"/>
        <v>99.548080229378428</v>
      </c>
      <c r="Q109" s="11">
        <f t="shared" si="5"/>
        <v>116.81343142781003</v>
      </c>
      <c r="R109" s="11">
        <f t="shared" si="5"/>
        <v>73.639576723515859</v>
      </c>
      <c r="S109" s="11">
        <f t="shared" si="3"/>
        <v>122.96701967391935</v>
      </c>
      <c r="T109" s="11">
        <f t="shared" si="3"/>
        <v>128.63435232096032</v>
      </c>
      <c r="U109" s="11">
        <f t="shared" si="9"/>
        <v>102.68557684222139</v>
      </c>
      <c r="V109" s="11">
        <f t="shared" si="14"/>
        <v>103.15539337243798</v>
      </c>
    </row>
    <row r="110" spans="4:22" x14ac:dyDescent="0.35">
      <c r="D110" s="13" t="s">
        <v>25</v>
      </c>
      <c r="E110" s="11">
        <f t="shared" ref="E110:F110" si="23">100-(E$91-E20)/E$92*20</f>
        <v>75.752967207783527</v>
      </c>
      <c r="F110" s="11">
        <f t="shared" si="23"/>
        <v>84.384170798086529</v>
      </c>
      <c r="G110" s="11">
        <f t="shared" si="7"/>
        <v>101.02760164038531</v>
      </c>
      <c r="H110" s="11">
        <f t="shared" si="3"/>
        <v>71.058952573528671</v>
      </c>
      <c r="I110" s="11">
        <f t="shared" si="7"/>
        <v>101.19567520527953</v>
      </c>
      <c r="J110" s="11">
        <f t="shared" si="7"/>
        <v>76.734202218202313</v>
      </c>
      <c r="K110" s="11">
        <f t="shared" si="7"/>
        <v>100.95750006111734</v>
      </c>
      <c r="L110" s="11">
        <f t="shared" si="5"/>
        <v>88.540750069121941</v>
      </c>
      <c r="M110" s="11">
        <f t="shared" si="5"/>
        <v>105.83627293335196</v>
      </c>
      <c r="N110" s="11">
        <f t="shared" si="5"/>
        <v>70.432287873386201</v>
      </c>
      <c r="O110" s="11">
        <f t="shared" si="5"/>
        <v>85.101024729332266</v>
      </c>
      <c r="P110" s="11">
        <f t="shared" si="5"/>
        <v>57.991190388785334</v>
      </c>
      <c r="Q110" s="11">
        <f t="shared" si="5"/>
        <v>85.101024729332266</v>
      </c>
      <c r="R110" s="11">
        <f t="shared" si="5"/>
        <v>86.64169971969514</v>
      </c>
      <c r="S110" s="11">
        <f t="shared" si="3"/>
        <v>75.110282578149338</v>
      </c>
      <c r="T110" s="11">
        <f t="shared" si="3"/>
        <v>69.480789501014343</v>
      </c>
      <c r="U110" s="11">
        <f t="shared" si="9"/>
        <v>101.01147155524227</v>
      </c>
      <c r="V110" s="11">
        <f t="shared" si="14"/>
        <v>71.251686750163543</v>
      </c>
    </row>
    <row r="111" spans="4:22" x14ac:dyDescent="0.35">
      <c r="D111" s="13" t="s">
        <v>26</v>
      </c>
      <c r="E111" s="11">
        <f t="shared" ref="E111:F111" si="24">100-(E$91-E21)/E$92*20</f>
        <v>99.830030468703328</v>
      </c>
      <c r="F111" s="11">
        <f t="shared" si="24"/>
        <v>102.33543120643016</v>
      </c>
      <c r="G111" s="11">
        <f t="shared" si="7"/>
        <v>74.938446406602651</v>
      </c>
      <c r="H111" s="11">
        <f t="shared" si="3"/>
        <v>96.974439277857982</v>
      </c>
      <c r="I111" s="11">
        <f t="shared" si="7"/>
        <v>77.070054565021749</v>
      </c>
      <c r="J111" s="11">
        <f t="shared" si="7"/>
        <v>82.745392002692569</v>
      </c>
      <c r="K111" s="11">
        <f t="shared" si="7"/>
        <v>79.374070592865792</v>
      </c>
      <c r="L111" s="11">
        <f t="shared" si="5"/>
        <v>84.476559820149248</v>
      </c>
      <c r="M111" s="11">
        <f t="shared" si="5"/>
        <v>56.013481615332523</v>
      </c>
      <c r="N111" s="11">
        <f t="shared" si="5"/>
        <v>123.33781360133871</v>
      </c>
      <c r="O111" s="11">
        <f t="shared" si="5"/>
        <v>126.68355814717165</v>
      </c>
      <c r="P111" s="11">
        <f t="shared" si="5"/>
        <v>109.18327883827855</v>
      </c>
      <c r="Q111" s="11">
        <f t="shared" si="5"/>
        <v>126.68355814717165</v>
      </c>
      <c r="R111" s="11">
        <f t="shared" si="5"/>
        <v>89.438521284380755</v>
      </c>
      <c r="S111" s="11">
        <f t="shared" si="3"/>
        <v>83.433193377413687</v>
      </c>
      <c r="T111" s="11">
        <f t="shared" si="3"/>
        <v>81.719457670658343</v>
      </c>
      <c r="U111" s="11">
        <f t="shared" si="9"/>
        <v>92.0319869750615</v>
      </c>
      <c r="V111" s="11">
        <f t="shared" si="14"/>
        <v>92.989704703974382</v>
      </c>
    </row>
    <row r="112" spans="4:22" x14ac:dyDescent="0.35">
      <c r="D112" s="13" t="s">
        <v>27</v>
      </c>
      <c r="E112" s="11">
        <f t="shared" ref="E112:F112" si="25">100-(E$91-E22)/E$92*20</f>
        <v>109.55345986253633</v>
      </c>
      <c r="F112" s="11">
        <f t="shared" si="25"/>
        <v>111.97592290720729</v>
      </c>
      <c r="G112" s="11">
        <f t="shared" si="7"/>
        <v>97.804088059997767</v>
      </c>
      <c r="H112" s="11">
        <f t="shared" si="3"/>
        <v>105.56666111038383</v>
      </c>
      <c r="I112" s="11">
        <f t="shared" si="7"/>
        <v>98.845775284047235</v>
      </c>
      <c r="J112" s="11">
        <f t="shared" si="7"/>
        <v>110.96896396357097</v>
      </c>
      <c r="K112" s="11">
        <f t="shared" si="7"/>
        <v>82.178704806493741</v>
      </c>
      <c r="L112" s="11">
        <f t="shared" si="5"/>
        <v>103.89530471879736</v>
      </c>
      <c r="M112" s="11">
        <f t="shared" si="5"/>
        <v>99.382531207959829</v>
      </c>
      <c r="N112" s="11">
        <f t="shared" si="5"/>
        <v>120.22675825210584</v>
      </c>
      <c r="O112" s="11">
        <f t="shared" si="5"/>
        <v>94.840515251098751</v>
      </c>
      <c r="P112" s="11">
        <f t="shared" si="5"/>
        <v>94.296429839321945</v>
      </c>
      <c r="Q112" s="11">
        <f t="shared" si="5"/>
        <v>94.840515251098751</v>
      </c>
      <c r="R112" s="11">
        <f t="shared" si="5"/>
        <v>104.0921300529844</v>
      </c>
      <c r="S112" s="11">
        <f t="shared" si="3"/>
        <v>79.271737977781513</v>
      </c>
      <c r="T112" s="11">
        <f t="shared" ref="H112:T127" si="26">100-(T$91-T22)/T$92*20</f>
        <v>83.759235698932343</v>
      </c>
      <c r="U112" s="11">
        <f t="shared" si="9"/>
        <v>110.91532263062631</v>
      </c>
      <c r="V112" s="11">
        <f t="shared" si="14"/>
        <v>101.01253314380922</v>
      </c>
    </row>
    <row r="113" spans="4:22" x14ac:dyDescent="0.35">
      <c r="D113" s="13" t="s">
        <v>28</v>
      </c>
      <c r="E113" s="11">
        <f t="shared" ref="E113:F113" si="27">100-(E$91-E23)/E$92*20</f>
        <v>129.46333909752769</v>
      </c>
      <c r="F113" s="11">
        <f t="shared" si="27"/>
        <v>136.74201365575544</v>
      </c>
      <c r="G113" s="11">
        <f t="shared" si="7"/>
        <v>109.17355263749337</v>
      </c>
      <c r="H113" s="11">
        <f t="shared" si="26"/>
        <v>118.69886424400795</v>
      </c>
      <c r="I113" s="11">
        <f t="shared" si="7"/>
        <v>114.54745215826377</v>
      </c>
      <c r="J113" s="11">
        <f t="shared" si="7"/>
        <v>122.12251658600898</v>
      </c>
      <c r="K113" s="11">
        <f t="shared" si="7"/>
        <v>127.91778581234408</v>
      </c>
      <c r="L113" s="11">
        <f t="shared" ref="L113:R128" si="28">100+(L$91-L23)/L$92*20</f>
        <v>111.65417752452373</v>
      </c>
      <c r="M113" s="11">
        <f t="shared" si="28"/>
        <v>86.095833785718057</v>
      </c>
      <c r="N113" s="11">
        <f t="shared" si="28"/>
        <v>132.47036012048341</v>
      </c>
      <c r="O113" s="11">
        <f t="shared" si="28"/>
        <v>71.167854615211894</v>
      </c>
      <c r="P113" s="11">
        <f t="shared" si="28"/>
        <v>80.099665670566139</v>
      </c>
      <c r="Q113" s="11">
        <f t="shared" si="28"/>
        <v>71.167854615211894</v>
      </c>
      <c r="R113" s="11">
        <f t="shared" si="28"/>
        <v>110.86455583631805</v>
      </c>
      <c r="S113" s="11">
        <f t="shared" si="26"/>
        <v>95.917559576310211</v>
      </c>
      <c r="T113" s="11">
        <f t="shared" si="26"/>
        <v>98.03768189685033</v>
      </c>
      <c r="U113" s="11">
        <f t="shared" si="9"/>
        <v>120.9322267279066</v>
      </c>
      <c r="V113" s="11">
        <f t="shared" si="14"/>
        <v>96.052008169570357</v>
      </c>
    </row>
    <row r="114" spans="4:22" x14ac:dyDescent="0.35">
      <c r="D114" s="13" t="s">
        <v>29</v>
      </c>
      <c r="E114" s="11">
        <f t="shared" ref="E114:F114" si="29">100-(E$91-E24)/E$92*20</f>
        <v>83.392804588652297</v>
      </c>
      <c r="F114" s="11">
        <f t="shared" si="29"/>
        <v>84.882816920540506</v>
      </c>
      <c r="G114" s="11">
        <f t="shared" si="7"/>
        <v>105.7151152712547</v>
      </c>
      <c r="H114" s="11">
        <f t="shared" si="26"/>
        <v>83.088655216776303</v>
      </c>
      <c r="I114" s="11">
        <f t="shared" si="7"/>
        <v>64.419218298091323</v>
      </c>
      <c r="J114" s="11">
        <f t="shared" si="7"/>
        <v>91.246935219500699</v>
      </c>
      <c r="K114" s="11">
        <f t="shared" si="7"/>
        <v>87.193930973065861</v>
      </c>
      <c r="L114" s="11">
        <f t="shared" si="28"/>
        <v>92.763449780500764</v>
      </c>
      <c r="M114" s="11">
        <f t="shared" si="28"/>
        <v>127.84568171584819</v>
      </c>
      <c r="N114" s="11">
        <f t="shared" si="28"/>
        <v>68.063540070925413</v>
      </c>
      <c r="O114" s="11">
        <f t="shared" si="28"/>
        <v>150.77729015460258</v>
      </c>
      <c r="P114" s="11">
        <f t="shared" si="28"/>
        <v>95.902966772598205</v>
      </c>
      <c r="Q114" s="11">
        <f t="shared" si="28"/>
        <v>150.77729015460258</v>
      </c>
      <c r="R114" s="11">
        <f t="shared" si="28"/>
        <v>90.70680874240864</v>
      </c>
      <c r="S114" s="11">
        <f t="shared" si="26"/>
        <v>133.37065817299978</v>
      </c>
      <c r="T114" s="11">
        <f t="shared" si="26"/>
        <v>126.59457429268633</v>
      </c>
      <c r="U114" s="11">
        <f t="shared" si="9"/>
        <v>81.322739643009939</v>
      </c>
      <c r="V114" s="11">
        <f t="shared" si="14"/>
        <v>100.83565373513336</v>
      </c>
    </row>
    <row r="115" spans="4:22" x14ac:dyDescent="0.35">
      <c r="D115" s="13" t="s">
        <v>30</v>
      </c>
      <c r="E115" s="11">
        <f t="shared" ref="E115:F115" si="30">100-(E$91-E25)/E$92*20</f>
        <v>114.8781950067782</v>
      </c>
      <c r="F115" s="11">
        <f t="shared" si="30"/>
        <v>110.14755379154266</v>
      </c>
      <c r="G115" s="11">
        <f t="shared" si="7"/>
        <v>61.863725172655421</v>
      </c>
      <c r="H115" s="11">
        <f t="shared" si="26"/>
        <v>106.99449197147659</v>
      </c>
      <c r="I115" s="11">
        <f t="shared" si="7"/>
        <v>110.6032889482955</v>
      </c>
      <c r="J115" s="11">
        <f t="shared" si="7"/>
        <v>117.39481846672892</v>
      </c>
      <c r="K115" s="11">
        <f t="shared" si="7"/>
        <v>95.86266544740505</v>
      </c>
      <c r="L115" s="11">
        <f t="shared" si="28"/>
        <v>107.85292724974626</v>
      </c>
      <c r="M115" s="11">
        <f t="shared" si="28"/>
        <v>93.287243239895631</v>
      </c>
      <c r="N115" s="11">
        <f t="shared" si="28"/>
        <v>110.25174733313816</v>
      </c>
      <c r="O115" s="11">
        <f t="shared" si="28"/>
        <v>85.3863744187137</v>
      </c>
      <c r="P115" s="11">
        <f t="shared" si="28"/>
        <v>119.03806363593939</v>
      </c>
      <c r="Q115" s="11">
        <f t="shared" si="28"/>
        <v>85.3863744187137</v>
      </c>
      <c r="R115" s="11">
        <f t="shared" si="28"/>
        <v>105.50334960539817</v>
      </c>
      <c r="S115" s="11">
        <f t="shared" si="26"/>
        <v>85.513921077229782</v>
      </c>
      <c r="T115" s="11">
        <f t="shared" si="26"/>
        <v>81.719457670658343</v>
      </c>
      <c r="U115" s="11">
        <f t="shared" si="9"/>
        <v>97.493303497661586</v>
      </c>
      <c r="V115" s="11">
        <f t="shared" si="14"/>
        <v>104.66258406392069</v>
      </c>
    </row>
    <row r="116" spans="4:22" x14ac:dyDescent="0.35">
      <c r="D116" s="13" t="s">
        <v>31</v>
      </c>
      <c r="E116" s="11">
        <f t="shared" ref="E116:F116" si="31">100-(E$91-E26)/E$92*20</f>
        <v>79.225620562723876</v>
      </c>
      <c r="F116" s="11">
        <f t="shared" si="31"/>
        <v>74.743679097309382</v>
      </c>
      <c r="G116" s="11">
        <f t="shared" si="7"/>
        <v>88.403495975028534</v>
      </c>
      <c r="H116" s="11">
        <f t="shared" si="26"/>
        <v>76.532816843817344</v>
      </c>
      <c r="I116" s="11">
        <f t="shared" si="7"/>
        <v>55.127040383434121</v>
      </c>
      <c r="J116" s="11">
        <f t="shared" si="7"/>
        <v>55.488149073210977</v>
      </c>
      <c r="K116" s="11">
        <f t="shared" si="7"/>
        <v>52.264002237366029</v>
      </c>
      <c r="L116" s="11">
        <f t="shared" si="28"/>
        <v>73.021134402213818</v>
      </c>
      <c r="M116" s="11">
        <f t="shared" si="28"/>
        <v>99.846573968540042</v>
      </c>
      <c r="N116" s="11">
        <f t="shared" si="28"/>
        <v>83.577530786061132</v>
      </c>
      <c r="O116" s="11">
        <f t="shared" si="28"/>
        <v>74.022274096934524</v>
      </c>
      <c r="P116" s="11">
        <f t="shared" si="28"/>
        <v>80.342365545487823</v>
      </c>
      <c r="Q116" s="11">
        <f t="shared" si="28"/>
        <v>74.022274096934524</v>
      </c>
      <c r="R116" s="11">
        <f t="shared" si="28"/>
        <v>48.377425145830358</v>
      </c>
      <c r="S116" s="11">
        <f t="shared" si="26"/>
        <v>133.37065817299978</v>
      </c>
      <c r="T116" s="11">
        <f t="shared" si="26"/>
        <v>130.67413034923433</v>
      </c>
      <c r="U116" s="11">
        <f t="shared" si="9"/>
        <v>84.448224064209697</v>
      </c>
      <c r="V116" s="11">
        <f t="shared" si="14"/>
        <v>110.28233571439915</v>
      </c>
    </row>
    <row r="117" spans="4:22" x14ac:dyDescent="0.35">
      <c r="D117" s="13" t="s">
        <v>32</v>
      </c>
      <c r="E117" s="11">
        <f t="shared" ref="E117:F117" si="32">100-(E$91-E27)/E$92*20</f>
        <v>113.95215411212743</v>
      </c>
      <c r="F117" s="11">
        <f t="shared" si="32"/>
        <v>122.94613760119508</v>
      </c>
      <c r="G117" s="11">
        <f t="shared" si="7"/>
        <v>97.385933152793427</v>
      </c>
      <c r="H117" s="11">
        <f t="shared" si="26"/>
        <v>119.31891525331214</v>
      </c>
      <c r="I117" s="11">
        <f t="shared" si="7"/>
        <v>117.77519196717998</v>
      </c>
      <c r="J117" s="11">
        <f t="shared" si="7"/>
        <v>107.43937666624485</v>
      </c>
      <c r="K117" s="11">
        <f t="shared" si="7"/>
        <v>124.3260774042877</v>
      </c>
      <c r="L117" s="11">
        <f t="shared" si="28"/>
        <v>92.222469452344995</v>
      </c>
      <c r="M117" s="11">
        <f t="shared" si="28"/>
        <v>73.096078756596654</v>
      </c>
      <c r="N117" s="11">
        <f t="shared" si="28"/>
        <v>110.81728950261729</v>
      </c>
      <c r="O117" s="11">
        <f t="shared" si="28"/>
        <v>104.72970128651636</v>
      </c>
      <c r="P117" s="11">
        <f t="shared" si="28"/>
        <v>134.65818908365711</v>
      </c>
      <c r="Q117" s="11">
        <f t="shared" si="28"/>
        <v>104.72970128651636</v>
      </c>
      <c r="R117" s="11">
        <f t="shared" si="28"/>
        <v>91.87375346217344</v>
      </c>
      <c r="S117" s="11">
        <f t="shared" si="26"/>
        <v>93.836831876494131</v>
      </c>
      <c r="T117" s="11">
        <f t="shared" si="26"/>
        <v>91.918347812028344</v>
      </c>
      <c r="U117" s="11">
        <f t="shared" si="9"/>
        <v>90.126633587844807</v>
      </c>
      <c r="V117" s="11">
        <f t="shared" si="14"/>
        <v>87.152372584822658</v>
      </c>
    </row>
    <row r="118" spans="4:22" x14ac:dyDescent="0.35">
      <c r="D118" s="13" t="s">
        <v>33</v>
      </c>
      <c r="E118" s="11">
        <f t="shared" ref="E118:F118" si="33">100-(E$91-E28)/E$92*20</f>
        <v>84.318845483303079</v>
      </c>
      <c r="F118" s="11">
        <f t="shared" si="33"/>
        <v>83.719309301481189</v>
      </c>
      <c r="G118" s="11">
        <f t="shared" si="7"/>
        <v>120.5105772003206</v>
      </c>
      <c r="H118" s="11">
        <f t="shared" si="26"/>
        <v>91.688370017644445</v>
      </c>
      <c r="I118" s="11">
        <f t="shared" si="7"/>
        <v>120.55044915200591</v>
      </c>
      <c r="J118" s="11">
        <f t="shared" si="7"/>
        <v>92.477093421679626</v>
      </c>
      <c r="K118" s="11">
        <f t="shared" si="7"/>
        <v>106.98405031549343</v>
      </c>
      <c r="L118" s="11">
        <f t="shared" si="28"/>
        <v>121.93712269708257</v>
      </c>
      <c r="M118" s="11">
        <f t="shared" si="28"/>
        <v>122.66933170678149</v>
      </c>
      <c r="N118" s="11">
        <f t="shared" si="28"/>
        <v>77.217952895392671</v>
      </c>
      <c r="O118" s="11">
        <f t="shared" si="28"/>
        <v>114.99056648717</v>
      </c>
      <c r="P118" s="11">
        <f t="shared" si="28"/>
        <v>90.526060688716782</v>
      </c>
      <c r="Q118" s="11">
        <f t="shared" si="28"/>
        <v>114.99056648717</v>
      </c>
      <c r="R118" s="11">
        <f t="shared" si="28"/>
        <v>127.66302916818174</v>
      </c>
      <c r="S118" s="11">
        <f t="shared" si="26"/>
        <v>102.15974267575848</v>
      </c>
      <c r="T118" s="11">
        <f t="shared" si="26"/>
        <v>100.07745992512433</v>
      </c>
      <c r="U118" s="11">
        <f t="shared" si="9"/>
        <v>122.59878262864436</v>
      </c>
      <c r="V118" s="11">
        <f t="shared" si="14"/>
        <v>111.23370409189042</v>
      </c>
    </row>
    <row r="119" spans="4:22" x14ac:dyDescent="0.35">
      <c r="D119" s="13" t="s">
        <v>34</v>
      </c>
      <c r="E119" s="11">
        <f t="shared" ref="E119:F119" si="34">100-(E$91-E29)/E$92*20</f>
        <v>93.579254429810689</v>
      </c>
      <c r="F119" s="11">
        <f t="shared" si="34"/>
        <v>101.00570821321952</v>
      </c>
      <c r="G119" s="11">
        <f t="shared" si="7"/>
        <v>78.281410450382026</v>
      </c>
      <c r="H119" s="11">
        <f t="shared" si="26"/>
        <v>108.9483253716668</v>
      </c>
      <c r="I119" s="11">
        <f t="shared" si="7"/>
        <v>85.68109319548131</v>
      </c>
      <c r="J119" s="11">
        <f t="shared" si="7"/>
        <v>93.923541876373378</v>
      </c>
      <c r="K119" s="11">
        <f t="shared" si="7"/>
        <v>90.116546813414189</v>
      </c>
      <c r="L119" s="11">
        <f t="shared" si="28"/>
        <v>129.71963198604737</v>
      </c>
      <c r="M119" s="11">
        <f t="shared" si="28"/>
        <v>76.023120449475925</v>
      </c>
      <c r="N119" s="11">
        <f t="shared" si="28"/>
        <v>101.55935577812639</v>
      </c>
      <c r="O119" s="11">
        <f t="shared" si="28"/>
        <v>104.95418267609678</v>
      </c>
      <c r="P119" s="11">
        <f t="shared" si="28"/>
        <v>96.241749488122949</v>
      </c>
      <c r="Q119" s="11">
        <f t="shared" si="28"/>
        <v>104.95418267609678</v>
      </c>
      <c r="R119" s="11">
        <f t="shared" si="28"/>
        <v>107.06670853435151</v>
      </c>
      <c r="S119" s="11">
        <f t="shared" si="26"/>
        <v>75.110282578149338</v>
      </c>
      <c r="T119" s="11">
        <f t="shared" si="26"/>
        <v>75.600123585836343</v>
      </c>
      <c r="U119" s="11">
        <f t="shared" si="9"/>
        <v>125.09594915833662</v>
      </c>
      <c r="V119" s="11">
        <f t="shared" si="14"/>
        <v>98.460801819841578</v>
      </c>
    </row>
    <row r="120" spans="4:22" x14ac:dyDescent="0.35">
      <c r="D120" s="13" t="s">
        <v>35</v>
      </c>
      <c r="E120" s="11">
        <f t="shared" ref="E120:F120" si="35">100-(E$91-E30)/E$92*20</f>
        <v>91.958682864171848</v>
      </c>
      <c r="F120" s="11">
        <f t="shared" si="35"/>
        <v>95.02195474377163</v>
      </c>
      <c r="G120" s="11">
        <f t="shared" si="7"/>
        <v>128.1805453076675</v>
      </c>
      <c r="H120" s="11">
        <f t="shared" si="26"/>
        <v>95.306767653184124</v>
      </c>
      <c r="I120" s="11">
        <f t="shared" si="7"/>
        <v>100.65615100585754</v>
      </c>
      <c r="J120" s="11">
        <f t="shared" si="7"/>
        <v>127.61917444666551</v>
      </c>
      <c r="K120" s="11">
        <f t="shared" si="7"/>
        <v>106.60084853598384</v>
      </c>
      <c r="L120" s="11">
        <f t="shared" si="28"/>
        <v>69.317025239389253</v>
      </c>
      <c r="M120" s="11">
        <f t="shared" si="28"/>
        <v>91.660283969486244</v>
      </c>
      <c r="N120" s="11">
        <f t="shared" si="28"/>
        <v>103.96266151767041</v>
      </c>
      <c r="O120" s="11">
        <f t="shared" si="28"/>
        <v>54.013581330123927</v>
      </c>
      <c r="P120" s="11">
        <f t="shared" si="28"/>
        <v>106.90035498811638</v>
      </c>
      <c r="Q120" s="11">
        <f t="shared" si="28"/>
        <v>54.013581330123927</v>
      </c>
      <c r="R120" s="11">
        <f t="shared" si="28"/>
        <v>107.62152557732699</v>
      </c>
      <c r="S120" s="11">
        <f t="shared" si="26"/>
        <v>73.029554878333244</v>
      </c>
      <c r="T120" s="11">
        <f t="shared" si="26"/>
        <v>67.441011472740342</v>
      </c>
      <c r="U120" s="11">
        <f t="shared" si="9"/>
        <v>69.263991373719378</v>
      </c>
      <c r="V120" s="11">
        <f t="shared" si="14"/>
        <v>107.92928733265549</v>
      </c>
    </row>
    <row r="121" spans="4:22" x14ac:dyDescent="0.35">
      <c r="D121" s="13" t="s">
        <v>36</v>
      </c>
      <c r="E121" s="11">
        <f t="shared" ref="E121:F121" si="36">100-(E$91-E31)/E$92*20</f>
        <v>91.495662416846457</v>
      </c>
      <c r="F121" s="11">
        <f t="shared" si="36"/>
        <v>87.209832158659125</v>
      </c>
      <c r="G121" s="11">
        <f t="shared" si="7"/>
        <v>87.040072614670706</v>
      </c>
      <c r="H121" s="11">
        <f t="shared" si="26"/>
        <v>92.522407790509106</v>
      </c>
      <c r="I121" s="11">
        <f t="shared" si="7"/>
        <v>78.063018623249917</v>
      </c>
      <c r="J121" s="11">
        <f t="shared" si="7"/>
        <v>105.64354081348932</v>
      </c>
      <c r="K121" s="11">
        <f t="shared" si="7"/>
        <v>97.593963667001347</v>
      </c>
      <c r="L121" s="11">
        <f t="shared" si="28"/>
        <v>86.843960976366702</v>
      </c>
      <c r="M121" s="11">
        <f t="shared" si="28"/>
        <v>106.18104692726351</v>
      </c>
      <c r="N121" s="11">
        <f t="shared" si="28"/>
        <v>77.796874797149599</v>
      </c>
      <c r="O121" s="11">
        <f t="shared" si="28"/>
        <v>115.18780903131265</v>
      </c>
      <c r="P121" s="11">
        <f t="shared" si="28"/>
        <v>97.370210736017398</v>
      </c>
      <c r="Q121" s="11">
        <f t="shared" si="28"/>
        <v>115.18780903131265</v>
      </c>
      <c r="R121" s="11">
        <f t="shared" si="28"/>
        <v>87.730914935019598</v>
      </c>
      <c r="S121" s="11">
        <f t="shared" si="26"/>
        <v>87.594648777045862</v>
      </c>
      <c r="T121" s="11">
        <f t="shared" si="26"/>
        <v>83.759235698932343</v>
      </c>
      <c r="U121" s="11">
        <f t="shared" si="9"/>
        <v>77.394314441534959</v>
      </c>
      <c r="V121" s="11">
        <f t="shared" si="14"/>
        <v>104.82627199244098</v>
      </c>
    </row>
    <row r="122" spans="4:22" x14ac:dyDescent="0.35">
      <c r="D122" s="13" t="s">
        <v>37</v>
      </c>
      <c r="E122" s="11">
        <f t="shared" ref="E122:F122" si="37">100-(E$91-E32)/E$92*20</f>
        <v>69.039170721565526</v>
      </c>
      <c r="F122" s="11">
        <f t="shared" si="37"/>
        <v>85.215247668843176</v>
      </c>
      <c r="G122" s="11">
        <f t="shared" si="7"/>
        <v>81.501620199823535</v>
      </c>
      <c r="H122" s="11">
        <f t="shared" si="26"/>
        <v>65.776916913264046</v>
      </c>
      <c r="I122" s="11">
        <f t="shared" si="7"/>
        <v>112.67678177998647</v>
      </c>
      <c r="J122" s="11">
        <f t="shared" si="7"/>
        <v>37.406390393387071</v>
      </c>
      <c r="K122" s="11">
        <f t="shared" si="7"/>
        <v>86.892298700978856</v>
      </c>
      <c r="L122" s="11">
        <f t="shared" si="28"/>
        <v>59.098317107795083</v>
      </c>
      <c r="M122" s="11">
        <f t="shared" si="28"/>
        <v>94.982512227755578</v>
      </c>
      <c r="N122" s="11">
        <f t="shared" si="28"/>
        <v>91.352684351720313</v>
      </c>
      <c r="O122" s="11">
        <f t="shared" si="28"/>
        <v>46.155427570451415</v>
      </c>
      <c r="P122" s="11">
        <f t="shared" si="28"/>
        <v>101.11834237329521</v>
      </c>
      <c r="Q122" s="11">
        <f t="shared" si="28"/>
        <v>46.155427570451415</v>
      </c>
      <c r="R122" s="11">
        <f t="shared" si="28"/>
        <v>78.157157897782213</v>
      </c>
      <c r="S122" s="11">
        <f t="shared" si="26"/>
        <v>143.77429667208023</v>
      </c>
      <c r="T122" s="11">
        <f t="shared" si="26"/>
        <v>144.95257654715232</v>
      </c>
      <c r="U122" s="11">
        <f t="shared" si="9"/>
        <v>55.656896726011141</v>
      </c>
      <c r="V122" s="11">
        <f t="shared" si="14"/>
        <v>26.838526234537653</v>
      </c>
    </row>
    <row r="123" spans="4:22" x14ac:dyDescent="0.35">
      <c r="D123" s="13" t="s">
        <v>38</v>
      </c>
      <c r="E123" s="11">
        <f t="shared" ref="E123:F123" si="38">100-(E$91-E33)/E$92*20</f>
        <v>89.180560180219558</v>
      </c>
      <c r="F123" s="11">
        <f t="shared" si="38"/>
        <v>86.212539913751144</v>
      </c>
      <c r="G123" s="11">
        <f t="shared" si="7"/>
        <v>103.92049945028445</v>
      </c>
      <c r="H123" s="11">
        <f t="shared" si="26"/>
        <v>88.386551755964845</v>
      </c>
      <c r="I123" s="11">
        <f t="shared" si="7"/>
        <v>102.80886057560937</v>
      </c>
      <c r="J123" s="11">
        <f t="shared" si="7"/>
        <v>122.4813053373102</v>
      </c>
      <c r="K123" s="11">
        <f t="shared" si="7"/>
        <v>98.770016818528106</v>
      </c>
      <c r="L123" s="11">
        <f t="shared" si="28"/>
        <v>87.666912591378988</v>
      </c>
      <c r="M123" s="11">
        <f t="shared" si="28"/>
        <v>110.38455964027651</v>
      </c>
      <c r="N123" s="11">
        <f t="shared" si="28"/>
        <v>94.661683283051516</v>
      </c>
      <c r="O123" s="11">
        <f t="shared" si="28"/>
        <v>106.14500739314673</v>
      </c>
      <c r="P123" s="11">
        <f t="shared" si="28"/>
        <v>106.19606011540922</v>
      </c>
      <c r="Q123" s="11">
        <f t="shared" si="28"/>
        <v>106.14500739314673</v>
      </c>
      <c r="R123" s="11">
        <f t="shared" si="28"/>
        <v>106.31465522265508</v>
      </c>
      <c r="S123" s="11">
        <f t="shared" si="26"/>
        <v>87.594648777045862</v>
      </c>
      <c r="T123" s="11">
        <f t="shared" si="26"/>
        <v>85.799013727206329</v>
      </c>
      <c r="U123" s="11">
        <f t="shared" si="9"/>
        <v>97.98107666099844</v>
      </c>
      <c r="V123" s="11">
        <f t="shared" si="14"/>
        <v>102.08135110237259</v>
      </c>
    </row>
    <row r="124" spans="4:22" x14ac:dyDescent="0.35">
      <c r="D124" s="13" t="s">
        <v>39</v>
      </c>
      <c r="E124" s="11">
        <f t="shared" ref="E124:F124" si="39">100-(E$91-E34)/E$92*20</f>
        <v>101.91362248166752</v>
      </c>
      <c r="F124" s="11">
        <f t="shared" si="39"/>
        <v>100.83949283906817</v>
      </c>
      <c r="G124" s="11">
        <f t="shared" si="7"/>
        <v>76.78082227310918</v>
      </c>
      <c r="H124" s="11">
        <f t="shared" si="26"/>
        <v>90.54684552508256</v>
      </c>
      <c r="I124" s="11">
        <f t="shared" si="7"/>
        <v>94.046623382578687</v>
      </c>
      <c r="J124" s="11">
        <f t="shared" si="7"/>
        <v>89.022657822261209</v>
      </c>
      <c r="K124" s="11">
        <f t="shared" si="7"/>
        <v>94.338232586788848</v>
      </c>
      <c r="L124" s="11">
        <f t="shared" si="28"/>
        <v>85.156013302260945</v>
      </c>
      <c r="M124" s="11">
        <f t="shared" si="28"/>
        <v>100.61316937767194</v>
      </c>
      <c r="N124" s="11">
        <f t="shared" si="28"/>
        <v>104.8961080969824</v>
      </c>
      <c r="O124" s="11">
        <f t="shared" si="28"/>
        <v>72.587424878149932</v>
      </c>
      <c r="P124" s="11">
        <f t="shared" si="28"/>
        <v>93.207889987439714</v>
      </c>
      <c r="Q124" s="11">
        <f t="shared" si="28"/>
        <v>72.587424878149932</v>
      </c>
      <c r="R124" s="11">
        <f t="shared" si="28"/>
        <v>104.84581186356516</v>
      </c>
      <c r="S124" s="11">
        <f t="shared" si="26"/>
        <v>102.15974267575848</v>
      </c>
      <c r="T124" s="11">
        <f t="shared" si="26"/>
        <v>98.03768189685033</v>
      </c>
      <c r="U124" s="11">
        <f t="shared" si="9"/>
        <v>72.400356925598643</v>
      </c>
      <c r="V124" s="11">
        <f t="shared" si="14"/>
        <v>79.69184321148731</v>
      </c>
    </row>
    <row r="125" spans="4:22" x14ac:dyDescent="0.35">
      <c r="D125" s="13" t="s">
        <v>40</v>
      </c>
      <c r="E125" s="11">
        <f t="shared" ref="E125:F125" si="40">100-(E$91-E35)/E$92*20</f>
        <v>120.43444037468274</v>
      </c>
      <c r="F125" s="11">
        <f t="shared" si="40"/>
        <v>112.97321515211527</v>
      </c>
      <c r="G125" s="11">
        <f t="shared" si="7"/>
        <v>122.93347791233178</v>
      </c>
      <c r="H125" s="11">
        <f t="shared" si="26"/>
        <v>113.01547843758757</v>
      </c>
      <c r="I125" s="11">
        <f t="shared" si="7"/>
        <v>107.44187660068388</v>
      </c>
      <c r="J125" s="11">
        <f t="shared" si="7"/>
        <v>96.524996835338399</v>
      </c>
      <c r="K125" s="11">
        <f t="shared" si="7"/>
        <v>90.620910317399449</v>
      </c>
      <c r="L125" s="11">
        <f t="shared" si="28"/>
        <v>100.85773675041656</v>
      </c>
      <c r="M125" s="11">
        <f t="shared" si="28"/>
        <v>124.85148266075187</v>
      </c>
      <c r="N125" s="11">
        <f t="shared" si="28"/>
        <v>97.985285236468798</v>
      </c>
      <c r="O125" s="11">
        <f t="shared" si="28"/>
        <v>150.77729015460258</v>
      </c>
      <c r="P125" s="11">
        <f t="shared" si="28"/>
        <v>106.24674239467417</v>
      </c>
      <c r="Q125" s="11">
        <f t="shared" si="28"/>
        <v>150.77729015460258</v>
      </c>
      <c r="R125" s="11">
        <f t="shared" si="28"/>
        <v>87.300803325840008</v>
      </c>
      <c r="S125" s="11">
        <f t="shared" si="26"/>
        <v>75.110282578149338</v>
      </c>
      <c r="T125" s="11">
        <f t="shared" si="26"/>
        <v>83.759235698932343</v>
      </c>
      <c r="U125" s="11">
        <f t="shared" si="9"/>
        <v>82.633915889891028</v>
      </c>
      <c r="V125" s="11">
        <f t="shared" si="14"/>
        <v>121.68000864884587</v>
      </c>
    </row>
    <row r="126" spans="4:22" x14ac:dyDescent="0.35">
      <c r="D126" s="13" t="s">
        <v>41</v>
      </c>
      <c r="E126" s="11">
        <f t="shared" ref="E126:F126" si="41">100-(E$91-E36)/E$92*20</f>
        <v>125.29615507159926</v>
      </c>
      <c r="F126" s="11">
        <f t="shared" si="41"/>
        <v>124.60829134270838</v>
      </c>
      <c r="G126" s="11">
        <f t="shared" si="7"/>
        <v>95.843782008242414</v>
      </c>
      <c r="H126" s="11">
        <f t="shared" si="26"/>
        <v>137.63904201715789</v>
      </c>
      <c r="I126" s="11">
        <f t="shared" si="7"/>
        <v>70.934146644037114</v>
      </c>
      <c r="J126" s="11">
        <f t="shared" si="7"/>
        <v>81.29527761151553</v>
      </c>
      <c r="K126" s="11">
        <f t="shared" si="7"/>
        <v>98.377062739235683</v>
      </c>
      <c r="L126" s="11">
        <f t="shared" si="28"/>
        <v>111.98237861767107</v>
      </c>
      <c r="M126" s="11">
        <f t="shared" si="28"/>
        <v>88.72094652746587</v>
      </c>
      <c r="N126" s="11">
        <f t="shared" si="28"/>
        <v>104.3556433685725</v>
      </c>
      <c r="O126" s="11">
        <f t="shared" si="28"/>
        <v>80.975571637901368</v>
      </c>
      <c r="P126" s="11">
        <f t="shared" si="28"/>
        <v>109.1729745521363</v>
      </c>
      <c r="Q126" s="11">
        <f t="shared" si="28"/>
        <v>80.975571637901368</v>
      </c>
      <c r="R126" s="11">
        <f t="shared" si="28"/>
        <v>112.42854111099612</v>
      </c>
      <c r="S126" s="11">
        <f t="shared" si="26"/>
        <v>108.40192577520673</v>
      </c>
      <c r="T126" s="11">
        <f t="shared" si="26"/>
        <v>108.23657203822033</v>
      </c>
      <c r="U126" s="11">
        <f t="shared" si="9"/>
        <v>106.51583113460114</v>
      </c>
      <c r="V126" s="11">
        <f t="shared" si="14"/>
        <v>77.764507677632764</v>
      </c>
    </row>
    <row r="127" spans="4:22" x14ac:dyDescent="0.35">
      <c r="D127" s="13" t="s">
        <v>42</v>
      </c>
      <c r="E127" s="11">
        <f t="shared" ref="E127:F127" si="42">100-(E$91-E37)/E$92*20</f>
        <v>91.727172640509167</v>
      </c>
      <c r="F127" s="11">
        <f t="shared" si="42"/>
        <v>87.04361678450779</v>
      </c>
      <c r="G127" s="11">
        <f t="shared" si="7"/>
        <v>114.19387859002592</v>
      </c>
      <c r="H127" s="11">
        <f t="shared" si="26"/>
        <v>81.745667167173139</v>
      </c>
      <c r="I127" s="11">
        <f t="shared" si="7"/>
        <v>101.99610151797211</v>
      </c>
      <c r="J127" s="11">
        <f t="shared" si="7"/>
        <v>103.73092714533828</v>
      </c>
      <c r="K127" s="11">
        <f t="shared" si="7"/>
        <v>102.62742239403698</v>
      </c>
      <c r="L127" s="11">
        <f t="shared" si="28"/>
        <v>91.209077496063088</v>
      </c>
      <c r="M127" s="11">
        <f t="shared" si="28"/>
        <v>113.71960042554939</v>
      </c>
      <c r="N127" s="11">
        <f t="shared" si="28"/>
        <v>101.51180038683044</v>
      </c>
      <c r="O127" s="11">
        <f t="shared" si="28"/>
        <v>121.58555113649854</v>
      </c>
      <c r="P127" s="11">
        <f t="shared" si="28"/>
        <v>99.583651612378446</v>
      </c>
      <c r="Q127" s="11">
        <f t="shared" si="28"/>
        <v>121.58555113649854</v>
      </c>
      <c r="R127" s="11">
        <f t="shared" si="28"/>
        <v>97.065094732543585</v>
      </c>
      <c r="S127" s="11">
        <f t="shared" si="26"/>
        <v>100.07901497594239</v>
      </c>
      <c r="T127" s="11">
        <f t="shared" ref="H127:T142" si="43">100-(T$91-T37)/T$92*20</f>
        <v>100.07745992512433</v>
      </c>
      <c r="U127" s="11">
        <f t="shared" si="9"/>
        <v>111.349075313333</v>
      </c>
      <c r="V127" s="11">
        <f t="shared" si="14"/>
        <v>93.654597424393856</v>
      </c>
    </row>
    <row r="128" spans="4:22" x14ac:dyDescent="0.35">
      <c r="D128" s="13" t="s">
        <v>43</v>
      </c>
      <c r="E128" s="11">
        <f t="shared" ref="E128:F128" si="44">100-(E$91-E38)/E$92*20</f>
        <v>107.4698678495721</v>
      </c>
      <c r="F128" s="11">
        <f t="shared" si="44"/>
        <v>111.4772767847533</v>
      </c>
      <c r="G128" s="11">
        <f t="shared" si="7"/>
        <v>60.041308134121167</v>
      </c>
      <c r="H128" s="11">
        <f t="shared" si="43"/>
        <v>116.44962234930173</v>
      </c>
      <c r="I128" s="11">
        <f t="shared" si="7"/>
        <v>127.00599555365571</v>
      </c>
      <c r="J128" s="11">
        <f t="shared" si="7"/>
        <v>128.58650865419483</v>
      </c>
      <c r="K128" s="11">
        <f t="shared" si="7"/>
        <v>121.50480067907385</v>
      </c>
      <c r="L128" s="11">
        <f t="shared" si="28"/>
        <v>114.55764852314346</v>
      </c>
      <c r="M128" s="11">
        <f t="shared" si="28"/>
        <v>109.29932018915177</v>
      </c>
      <c r="N128" s="11">
        <f t="shared" si="28"/>
        <v>110.56995559451062</v>
      </c>
      <c r="O128" s="11">
        <f t="shared" si="28"/>
        <v>108.48776187116304</v>
      </c>
      <c r="P128" s="11">
        <f t="shared" si="28"/>
        <v>105.29652678634697</v>
      </c>
      <c r="Q128" s="11">
        <f t="shared" si="28"/>
        <v>108.48776187116304</v>
      </c>
      <c r="R128" s="11">
        <f t="shared" si="28"/>
        <v>116.16719874197464</v>
      </c>
      <c r="S128" s="11">
        <f t="shared" si="43"/>
        <v>85.513921077229782</v>
      </c>
      <c r="T128" s="11">
        <f t="shared" si="43"/>
        <v>85.799013727206329</v>
      </c>
      <c r="U128" s="11">
        <f t="shared" si="9"/>
        <v>122.73079578001671</v>
      </c>
      <c r="V128" s="11">
        <f t="shared" si="14"/>
        <v>94.843096128069234</v>
      </c>
    </row>
    <row r="129" spans="4:22" x14ac:dyDescent="0.35">
      <c r="D129" s="13" t="s">
        <v>44</v>
      </c>
      <c r="E129" s="11">
        <f t="shared" ref="E129:F129" si="45">100-(E$91-E39)/E$92*20</f>
        <v>72.974844523831237</v>
      </c>
      <c r="F129" s="11">
        <f t="shared" si="45"/>
        <v>69.424787124466832</v>
      </c>
      <c r="G129" s="11">
        <f t="shared" si="7"/>
        <v>100.80277653912549</v>
      </c>
      <c r="H129" s="11">
        <f t="shared" si="43"/>
        <v>66.200117614024435</v>
      </c>
      <c r="I129" s="11">
        <f t="shared" si="7"/>
        <v>104.1087407972899</v>
      </c>
      <c r="J129" s="11">
        <f t="shared" si="7"/>
        <v>80.722031575941159</v>
      </c>
      <c r="K129" s="11">
        <f t="shared" si="7"/>
        <v>86.125365125667102</v>
      </c>
      <c r="L129" s="11">
        <f t="shared" ref="L129:R144" si="46">100+(L$91-L39)/L$92*20</f>
        <v>97.563322389902552</v>
      </c>
      <c r="M129" s="11">
        <f t="shared" si="46"/>
        <v>88.520175357915534</v>
      </c>
      <c r="N129" s="11">
        <f t="shared" si="46"/>
        <v>74.478854103482504</v>
      </c>
      <c r="O129" s="11">
        <f t="shared" si="46"/>
        <v>103.37266448204304</v>
      </c>
      <c r="P129" s="11">
        <f t="shared" si="46"/>
        <v>83.026959107798604</v>
      </c>
      <c r="Q129" s="11">
        <f t="shared" si="46"/>
        <v>103.37266448204304</v>
      </c>
      <c r="R129" s="11">
        <f t="shared" si="46"/>
        <v>73.359224377121819</v>
      </c>
      <c r="S129" s="11">
        <f t="shared" si="43"/>
        <v>87.594648777045862</v>
      </c>
      <c r="T129" s="11">
        <f t="shared" si="43"/>
        <v>85.799013727206329</v>
      </c>
      <c r="U129" s="11">
        <f t="shared" si="9"/>
        <v>45.501961152867594</v>
      </c>
      <c r="V129" s="11">
        <f t="shared" si="14"/>
        <v>44.875988154276705</v>
      </c>
    </row>
    <row r="130" spans="4:22" x14ac:dyDescent="0.35">
      <c r="D130" s="13" t="s">
        <v>45</v>
      </c>
      <c r="E130" s="11">
        <f t="shared" ref="E130:F130" si="47">100-(E$91-E40)/E$92*20</f>
        <v>122.98105283497236</v>
      </c>
      <c r="F130" s="11">
        <f t="shared" si="47"/>
        <v>127.43395270328097</v>
      </c>
      <c r="G130" s="11">
        <f t="shared" si="7"/>
        <v>110.86441052914262</v>
      </c>
      <c r="H130" s="11">
        <f t="shared" si="43"/>
        <v>121.40473795320401</v>
      </c>
      <c r="I130" s="11">
        <f t="shared" si="7"/>
        <v>122.52024897656256</v>
      </c>
      <c r="J130" s="11">
        <f t="shared" si="7"/>
        <v>131.60274658784309</v>
      </c>
      <c r="K130" s="11">
        <f t="shared" si="7"/>
        <v>122.23293706177135</v>
      </c>
      <c r="L130" s="11">
        <f t="shared" si="46"/>
        <v>138.12619913480864</v>
      </c>
      <c r="M130" s="11">
        <f t="shared" si="46"/>
        <v>102.27849494938681</v>
      </c>
      <c r="N130" s="11">
        <f t="shared" si="46"/>
        <v>126.63626165807372</v>
      </c>
      <c r="O130" s="11">
        <f t="shared" si="46"/>
        <v>120.45484089742214</v>
      </c>
      <c r="P130" s="11">
        <f t="shared" si="46"/>
        <v>132.73930887564626</v>
      </c>
      <c r="Q130" s="11">
        <f t="shared" si="46"/>
        <v>120.45484089742214</v>
      </c>
      <c r="R130" s="11">
        <f t="shared" si="46"/>
        <v>118.40275190271993</v>
      </c>
      <c r="S130" s="11">
        <f t="shared" si="43"/>
        <v>87.594648777045862</v>
      </c>
      <c r="T130" s="11">
        <f t="shared" si="43"/>
        <v>89.87856978375433</v>
      </c>
      <c r="U130" s="11">
        <f t="shared" si="9"/>
        <v>127.56203706035799</v>
      </c>
      <c r="V130" s="11">
        <f t="shared" si="14"/>
        <v>103.84049243846974</v>
      </c>
    </row>
    <row r="131" spans="4:22" x14ac:dyDescent="0.35">
      <c r="D131" s="13" t="s">
        <v>46</v>
      </c>
      <c r="E131" s="11">
        <f t="shared" ref="E131:F131" si="48">100-(E$91-E41)/E$92*20</f>
        <v>97.746438455739096</v>
      </c>
      <c r="F131" s="11">
        <f t="shared" si="48"/>
        <v>100.00841596831152</v>
      </c>
      <c r="G131" s="11">
        <f t="shared" si="7"/>
        <v>110.86441052914262</v>
      </c>
      <c r="H131" s="11">
        <f t="shared" si="43"/>
        <v>81.087703183450088</v>
      </c>
      <c r="I131" s="11">
        <f t="shared" si="7"/>
        <v>108.68532449666978</v>
      </c>
      <c r="J131" s="11">
        <f t="shared" si="7"/>
        <v>107.21126081217101</v>
      </c>
      <c r="K131" s="11">
        <f t="shared" si="7"/>
        <v>98.7401238996286</v>
      </c>
      <c r="L131" s="11">
        <f t="shared" si="46"/>
        <v>118.13425043543054</v>
      </c>
      <c r="M131" s="11">
        <f t="shared" si="46"/>
        <v>107.97575110382975</v>
      </c>
      <c r="N131" s="11">
        <f t="shared" si="46"/>
        <v>114.93320097371907</v>
      </c>
      <c r="O131" s="11">
        <f t="shared" si="46"/>
        <v>86.041580599658744</v>
      </c>
      <c r="P131" s="11">
        <f t="shared" si="46"/>
        <v>92.362506607589665</v>
      </c>
      <c r="Q131" s="11">
        <f t="shared" si="46"/>
        <v>86.041580599658744</v>
      </c>
      <c r="R131" s="11">
        <f t="shared" si="46"/>
        <v>111.78027328588927</v>
      </c>
      <c r="S131" s="11">
        <f t="shared" si="43"/>
        <v>137.53211357263197</v>
      </c>
      <c r="T131" s="11">
        <f t="shared" si="43"/>
        <v>138.8332424623303</v>
      </c>
      <c r="U131" s="11">
        <f t="shared" si="9"/>
        <v>103.20339348141671</v>
      </c>
      <c r="V131" s="11">
        <f t="shared" si="14"/>
        <v>99.18048932036551</v>
      </c>
    </row>
    <row r="132" spans="4:22" x14ac:dyDescent="0.35">
      <c r="D132" s="13" t="s">
        <v>47</v>
      </c>
      <c r="E132" s="11">
        <f t="shared" ref="E132:F132" si="49">100-(E$91-E42)/E$92*20</f>
        <v>84.087335259640398</v>
      </c>
      <c r="F132" s="11">
        <f t="shared" si="49"/>
        <v>89.038201274323754</v>
      </c>
      <c r="G132" s="11">
        <f t="shared" si="7"/>
        <v>105.89802897743614</v>
      </c>
      <c r="H132" s="11">
        <f t="shared" si="43"/>
        <v>84.343082813503102</v>
      </c>
      <c r="I132" s="11">
        <f t="shared" si="7"/>
        <v>82.260414938125166</v>
      </c>
      <c r="J132" s="11">
        <f t="shared" si="7"/>
        <v>88.713713981531328</v>
      </c>
      <c r="K132" s="11">
        <f t="shared" si="7"/>
        <v>114.20939142034646</v>
      </c>
      <c r="L132" s="11">
        <f t="shared" si="46"/>
        <v>73.728638716155814</v>
      </c>
      <c r="M132" s="11">
        <f t="shared" si="46"/>
        <v>97.317077011296732</v>
      </c>
      <c r="N132" s="11">
        <f t="shared" si="46"/>
        <v>92.474517561503646</v>
      </c>
      <c r="O132" s="11">
        <f t="shared" si="46"/>
        <v>99.392372722226327</v>
      </c>
      <c r="P132" s="11">
        <f t="shared" si="46"/>
        <v>82.70730410906485</v>
      </c>
      <c r="Q132" s="11">
        <f t="shared" si="46"/>
        <v>99.392372722226327</v>
      </c>
      <c r="R132" s="11">
        <f t="shared" si="46"/>
        <v>82.17717002831435</v>
      </c>
      <c r="S132" s="11">
        <f t="shared" si="43"/>
        <v>125.04774737373543</v>
      </c>
      <c r="T132" s="11">
        <f t="shared" si="43"/>
        <v>128.63435232096032</v>
      </c>
      <c r="U132" s="11">
        <f t="shared" si="9"/>
        <v>90.944596106049289</v>
      </c>
      <c r="V132" s="11">
        <f t="shared" si="14"/>
        <v>99.604776792636301</v>
      </c>
    </row>
    <row r="133" spans="4:22" x14ac:dyDescent="0.35">
      <c r="D133" s="13" t="s">
        <v>48</v>
      </c>
      <c r="E133" s="11">
        <f t="shared" ref="E133:F133" si="50">100-(E$91-E43)/E$92*20</f>
        <v>100.98758158701678</v>
      </c>
      <c r="F133" s="11">
        <f t="shared" si="50"/>
        <v>91.863862634896378</v>
      </c>
      <c r="G133" s="11">
        <f t="shared" si="7"/>
        <v>40.689321298894257</v>
      </c>
      <c r="H133" s="11">
        <f t="shared" si="43"/>
        <v>87.040554396944344</v>
      </c>
      <c r="I133" s="11">
        <f t="shared" si="7"/>
        <v>86.370057316949826</v>
      </c>
      <c r="J133" s="11">
        <f t="shared" si="7"/>
        <v>84.572683955595153</v>
      </c>
      <c r="K133" s="11">
        <f t="shared" si="7"/>
        <v>88.312424355222305</v>
      </c>
      <c r="L133" s="11">
        <f t="shared" si="46"/>
        <v>52.454022796390618</v>
      </c>
      <c r="M133" s="11">
        <f t="shared" si="46"/>
        <v>77.877046181084083</v>
      </c>
      <c r="N133" s="11">
        <f t="shared" si="46"/>
        <v>103.56730954276483</v>
      </c>
      <c r="O133" s="11">
        <f t="shared" si="46"/>
        <v>101.58252891000211</v>
      </c>
      <c r="P133" s="11">
        <f t="shared" si="46"/>
        <v>111.95961139841147</v>
      </c>
      <c r="Q133" s="11">
        <f t="shared" si="46"/>
        <v>101.58252891000211</v>
      </c>
      <c r="R133" s="11">
        <f t="shared" si="46"/>
        <v>60.583713264153815</v>
      </c>
      <c r="S133" s="11">
        <f t="shared" si="43"/>
        <v>85.513921077229782</v>
      </c>
      <c r="T133" s="11">
        <f t="shared" si="43"/>
        <v>87.838791755480344</v>
      </c>
      <c r="U133" s="11">
        <f t="shared" si="9"/>
        <v>89.210163134373602</v>
      </c>
      <c r="V133" s="11">
        <f t="shared" ref="V133:V164" si="51">100-(V$91-V43)/V$92*20</f>
        <v>100.08988105208368</v>
      </c>
    </row>
    <row r="134" spans="4:22" x14ac:dyDescent="0.35">
      <c r="D134" s="13" t="s">
        <v>49</v>
      </c>
      <c r="E134" s="11">
        <f t="shared" ref="E134:F134" si="52">100-(E$91-E44)/E$92*20</f>
        <v>122.74954261130965</v>
      </c>
      <c r="F134" s="11">
        <f t="shared" si="52"/>
        <v>118.1258917508065</v>
      </c>
      <c r="G134" s="11">
        <f t="shared" si="7"/>
        <v>111.804165390355</v>
      </c>
      <c r="H134" s="11">
        <f t="shared" si="43"/>
        <v>131.23367883681246</v>
      </c>
      <c r="I134" s="11">
        <f t="shared" si="7"/>
        <v>109.62452758189895</v>
      </c>
      <c r="J134" s="11">
        <f t="shared" si="7"/>
        <v>113.80042687285928</v>
      </c>
      <c r="K134" s="11">
        <f t="shared" si="7"/>
        <v>104.55615168260606</v>
      </c>
      <c r="L134" s="11">
        <f t="shared" si="46"/>
        <v>78.406830506302811</v>
      </c>
      <c r="M134" s="11">
        <f t="shared" si="46"/>
        <v>59.011149616080246</v>
      </c>
      <c r="N134" s="11">
        <f t="shared" si="46"/>
        <v>115.0108798765433</v>
      </c>
      <c r="O134" s="11">
        <f t="shared" si="46"/>
        <v>50.999227859182874</v>
      </c>
      <c r="P134" s="11">
        <f t="shared" si="46"/>
        <v>90.890178373642783</v>
      </c>
      <c r="Q134" s="11">
        <f t="shared" si="46"/>
        <v>50.999227859182874</v>
      </c>
      <c r="R134" s="11">
        <f t="shared" si="46"/>
        <v>100.65956757768676</v>
      </c>
      <c r="S134" s="11">
        <f t="shared" si="43"/>
        <v>100.07901497594239</v>
      </c>
      <c r="T134" s="11">
        <f t="shared" si="43"/>
        <v>91.918347812028344</v>
      </c>
      <c r="U134" s="11">
        <f t="shared" si="9"/>
        <v>92.384420057247439</v>
      </c>
      <c r="V134" s="11">
        <f t="shared" si="51"/>
        <v>97.024749621909436</v>
      </c>
    </row>
    <row r="135" spans="4:22" x14ac:dyDescent="0.35">
      <c r="D135" s="13" t="s">
        <v>50</v>
      </c>
      <c r="E135" s="11">
        <f t="shared" ref="E135:F135" si="53">100-(E$91-E45)/E$92*20</f>
        <v>123.9070937296231</v>
      </c>
      <c r="F135" s="11">
        <f t="shared" si="53"/>
        <v>113.80429202287193</v>
      </c>
      <c r="G135" s="11">
        <f t="shared" si="7"/>
        <v>122.07098725525573</v>
      </c>
      <c r="H135" s="11">
        <f t="shared" si="43"/>
        <v>104.88348310956331</v>
      </c>
      <c r="I135" s="11">
        <f t="shared" si="7"/>
        <v>119.56138081645882</v>
      </c>
      <c r="J135" s="11">
        <f t="shared" si="7"/>
        <v>123.75344442502373</v>
      </c>
      <c r="K135" s="11">
        <f t="shared" si="7"/>
        <v>105.73522592700034</v>
      </c>
      <c r="L135" s="11">
        <f t="shared" si="46"/>
        <v>99.381728694584169</v>
      </c>
      <c r="M135" s="11">
        <f t="shared" si="46"/>
        <v>100.01850655737539</v>
      </c>
      <c r="N135" s="11">
        <f t="shared" si="46"/>
        <v>104.38997193881667</v>
      </c>
      <c r="O135" s="11">
        <f t="shared" si="46"/>
        <v>150.77729015460258</v>
      </c>
      <c r="P135" s="11">
        <f t="shared" si="46"/>
        <v>112.52844501485096</v>
      </c>
      <c r="Q135" s="11">
        <f t="shared" si="46"/>
        <v>150.77729015460258</v>
      </c>
      <c r="R135" s="11">
        <f t="shared" si="46"/>
        <v>140.05107655236776</v>
      </c>
      <c r="S135" s="11">
        <f t="shared" si="43"/>
        <v>81.352465677597593</v>
      </c>
      <c r="T135" s="11">
        <f t="shared" si="43"/>
        <v>81.719457670658343</v>
      </c>
      <c r="U135" s="11">
        <f t="shared" si="9"/>
        <v>116.82404139587841</v>
      </c>
      <c r="V135" s="11">
        <f t="shared" si="51"/>
        <v>115.79876235886827</v>
      </c>
    </row>
    <row r="136" spans="4:22" x14ac:dyDescent="0.35">
      <c r="D136" s="13" t="s">
        <v>51</v>
      </c>
      <c r="E136" s="11">
        <f t="shared" ref="E136:F136" si="54">100-(E$91-E46)/E$92*20</f>
        <v>77.605048997085035</v>
      </c>
      <c r="F136" s="11">
        <f t="shared" si="54"/>
        <v>85.215247668843176</v>
      </c>
      <c r="G136" s="11">
        <f t="shared" si="7"/>
        <v>128.75804713331613</v>
      </c>
      <c r="H136" s="11">
        <f t="shared" si="43"/>
        <v>85.019704804615643</v>
      </c>
      <c r="I136" s="11">
        <f t="shared" si="7"/>
        <v>118.99652328897352</v>
      </c>
      <c r="J136" s="11">
        <f t="shared" si="7"/>
        <v>116.33743230332752</v>
      </c>
      <c r="K136" s="11">
        <f t="shared" si="7"/>
        <v>110.73926874979976</v>
      </c>
      <c r="L136" s="11">
        <f t="shared" si="46"/>
        <v>95.271423132511785</v>
      </c>
      <c r="M136" s="11">
        <f t="shared" si="46"/>
        <v>117.09056618222584</v>
      </c>
      <c r="N136" s="11">
        <f t="shared" si="46"/>
        <v>86.454479048239108</v>
      </c>
      <c r="O136" s="11">
        <f t="shared" si="46"/>
        <v>99.16579863324425</v>
      </c>
      <c r="P136" s="11">
        <f t="shared" si="46"/>
        <v>93.230485374177988</v>
      </c>
      <c r="Q136" s="11">
        <f t="shared" si="46"/>
        <v>99.16579863324425</v>
      </c>
      <c r="R136" s="11">
        <f t="shared" si="46"/>
        <v>100.92614031813649</v>
      </c>
      <c r="S136" s="11">
        <f t="shared" si="43"/>
        <v>104.24047037557456</v>
      </c>
      <c r="T136" s="11">
        <f t="shared" si="43"/>
        <v>102.11723795339833</v>
      </c>
      <c r="U136" s="11">
        <f t="shared" si="9"/>
        <v>117.39241196079712</v>
      </c>
      <c r="V136" s="11">
        <f t="shared" si="51"/>
        <v>94.438074850016818</v>
      </c>
    </row>
    <row r="137" spans="4:22" x14ac:dyDescent="0.35">
      <c r="D137" s="13" t="s">
        <v>52</v>
      </c>
      <c r="E137" s="11">
        <f t="shared" ref="E137:F137" si="55">100-(E$91-E47)/E$92*20</f>
        <v>127.37974708456346</v>
      </c>
      <c r="F137" s="11">
        <f t="shared" si="55"/>
        <v>122.61370685289242</v>
      </c>
      <c r="G137" s="11">
        <f t="shared" si="7"/>
        <v>118.22854104234543</v>
      </c>
      <c r="H137" s="11">
        <f t="shared" si="43"/>
        <v>114.28639730293517</v>
      </c>
      <c r="I137" s="11">
        <f t="shared" si="7"/>
        <v>112.70614439836565</v>
      </c>
      <c r="J137" s="11">
        <f t="shared" si="7"/>
        <v>117.80883277731084</v>
      </c>
      <c r="K137" s="11">
        <f t="shared" si="7"/>
        <v>123.86316117437943</v>
      </c>
      <c r="L137" s="11">
        <f t="shared" si="46"/>
        <v>113.4136580001632</v>
      </c>
      <c r="M137" s="11">
        <f t="shared" si="46"/>
        <v>104.4191611149507</v>
      </c>
      <c r="N137" s="11">
        <f t="shared" si="46"/>
        <v>153.51260390928107</v>
      </c>
      <c r="O137" s="11">
        <f t="shared" si="46"/>
        <v>96.401691506882585</v>
      </c>
      <c r="P137" s="11">
        <f t="shared" si="46"/>
        <v>101.67958660533054</v>
      </c>
      <c r="Q137" s="11">
        <f t="shared" si="46"/>
        <v>96.401691506882585</v>
      </c>
      <c r="R137" s="11">
        <f t="shared" si="46"/>
        <v>128.41371078274096</v>
      </c>
      <c r="S137" s="11">
        <f t="shared" si="43"/>
        <v>106.32119807539065</v>
      </c>
      <c r="T137" s="11">
        <f t="shared" si="43"/>
        <v>108.23657203822033</v>
      </c>
      <c r="U137" s="11">
        <f t="shared" si="9"/>
        <v>129.01062850667446</v>
      </c>
      <c r="V137" s="11">
        <f t="shared" si="51"/>
        <v>107.83154303120973</v>
      </c>
    </row>
    <row r="138" spans="4:22" x14ac:dyDescent="0.35">
      <c r="D138" s="13" t="s">
        <v>53</v>
      </c>
      <c r="E138" s="11">
        <f t="shared" ref="E138:F138" si="56">100-(E$91-E48)/E$92*20</f>
        <v>76.215987655108904</v>
      </c>
      <c r="F138" s="11">
        <f t="shared" si="56"/>
        <v>77.569340457881992</v>
      </c>
      <c r="G138" s="11">
        <f t="shared" si="7"/>
        <v>99.913842859116187</v>
      </c>
      <c r="H138" s="11">
        <f t="shared" si="43"/>
        <v>79.255258387876438</v>
      </c>
      <c r="I138" s="11">
        <f t="shared" si="7"/>
        <v>95.123323217177798</v>
      </c>
      <c r="J138" s="11">
        <f t="shared" si="7"/>
        <v>72.132801523572766</v>
      </c>
      <c r="K138" s="11">
        <f t="shared" si="7"/>
        <v>74.978486473907324</v>
      </c>
      <c r="L138" s="11">
        <f t="shared" si="46"/>
        <v>121.67289149412056</v>
      </c>
      <c r="M138" s="11">
        <f t="shared" si="46"/>
        <v>136.09850537969885</v>
      </c>
      <c r="N138" s="11">
        <f t="shared" si="46"/>
        <v>60.019874392354154</v>
      </c>
      <c r="O138" s="11">
        <f t="shared" si="46"/>
        <v>77.127975021865296</v>
      </c>
      <c r="P138" s="11">
        <f t="shared" si="46"/>
        <v>105.85283483340399</v>
      </c>
      <c r="Q138" s="11">
        <f t="shared" si="46"/>
        <v>77.127975021865296</v>
      </c>
      <c r="R138" s="11">
        <f t="shared" si="46"/>
        <v>86.44051747290834</v>
      </c>
      <c r="S138" s="11">
        <f t="shared" si="43"/>
        <v>135.45138587281588</v>
      </c>
      <c r="T138" s="11">
        <f t="shared" si="43"/>
        <v>130.67413034923433</v>
      </c>
      <c r="U138" s="11">
        <f t="shared" si="9"/>
        <v>97.463645194570532</v>
      </c>
      <c r="V138" s="11">
        <f t="shared" si="51"/>
        <v>100.60084988624612</v>
      </c>
    </row>
    <row r="139" spans="4:22" x14ac:dyDescent="0.35">
      <c r="D139" s="13" t="s">
        <v>54</v>
      </c>
      <c r="E139" s="11">
        <f t="shared" ref="E139:F139" si="57">100-(E$91-E49)/E$92*20</f>
        <v>97.746438455739096</v>
      </c>
      <c r="F139" s="11">
        <f t="shared" si="57"/>
        <v>82.722017056573222</v>
      </c>
      <c r="G139" s="11">
        <f t="shared" si="7"/>
        <v>108.27537975070933</v>
      </c>
      <c r="H139" s="11">
        <f t="shared" si="43"/>
        <v>89.820398681799801</v>
      </c>
      <c r="I139" s="11">
        <f t="shared" si="7"/>
        <v>80.556425837417279</v>
      </c>
      <c r="J139" s="11">
        <f t="shared" si="7"/>
        <v>102.92465763104308</v>
      </c>
      <c r="K139" s="11">
        <f t="shared" si="7"/>
        <v>88.510067430712112</v>
      </c>
      <c r="L139" s="11">
        <f t="shared" si="46"/>
        <v>106.75113382843546</v>
      </c>
      <c r="M139" s="11">
        <f t="shared" si="46"/>
        <v>114.37365112019991</v>
      </c>
      <c r="N139" s="11">
        <f t="shared" si="46"/>
        <v>84.508836608208668</v>
      </c>
      <c r="O139" s="11">
        <f t="shared" si="46"/>
        <v>85.738330454642664</v>
      </c>
      <c r="P139" s="11">
        <f t="shared" si="46"/>
        <v>69.828883883857117</v>
      </c>
      <c r="Q139" s="11">
        <f t="shared" si="46"/>
        <v>85.738330454642664</v>
      </c>
      <c r="R139" s="11">
        <f t="shared" si="46"/>
        <v>93.142354093063702</v>
      </c>
      <c r="S139" s="11">
        <f t="shared" si="43"/>
        <v>110.48265347502283</v>
      </c>
      <c r="T139" s="11">
        <f t="shared" si="43"/>
        <v>106.19679400994633</v>
      </c>
      <c r="U139" s="11">
        <f t="shared" si="9"/>
        <v>124.29144361369376</v>
      </c>
      <c r="V139" s="11">
        <f t="shared" si="51"/>
        <v>106.97321876635058</v>
      </c>
    </row>
    <row r="140" spans="4:22" x14ac:dyDescent="0.35">
      <c r="D140" s="13" t="s">
        <v>55</v>
      </c>
      <c r="E140" s="11">
        <f t="shared" ref="E140:F140" si="58">100-(E$91-E50)/E$92*20</f>
        <v>63.019904906335555</v>
      </c>
      <c r="F140" s="11">
        <f t="shared" si="58"/>
        <v>59.618080049538349</v>
      </c>
      <c r="G140" s="11">
        <f t="shared" si="7"/>
        <v>42.002450695897309</v>
      </c>
      <c r="H140" s="11">
        <f t="shared" si="43"/>
        <v>89.262807834506845</v>
      </c>
      <c r="I140" s="11">
        <f t="shared" si="7"/>
        <v>106.30571690733514</v>
      </c>
      <c r="J140" s="11">
        <f t="shared" si="7"/>
        <v>75.716550076039283</v>
      </c>
      <c r="K140" s="11">
        <f t="shared" si="7"/>
        <v>69.952765984742825</v>
      </c>
      <c r="L140" s="11">
        <f t="shared" si="46"/>
        <v>93.027292978759448</v>
      </c>
      <c r="M140" s="11">
        <f t="shared" si="46"/>
        <v>121.45419093296752</v>
      </c>
      <c r="N140" s="11">
        <f t="shared" si="46"/>
        <v>45.343531373421399</v>
      </c>
      <c r="O140" s="11">
        <f t="shared" si="46"/>
        <v>99.503353296946727</v>
      </c>
      <c r="P140" s="11">
        <f t="shared" si="46"/>
        <v>92.975883123227291</v>
      </c>
      <c r="Q140" s="11">
        <f t="shared" si="46"/>
        <v>99.503353296946727</v>
      </c>
      <c r="R140" s="11">
        <f t="shared" si="46"/>
        <v>87.0049176054724</v>
      </c>
      <c r="S140" s="11">
        <f t="shared" si="43"/>
        <v>110.48265347502283</v>
      </c>
      <c r="T140" s="11">
        <f t="shared" si="43"/>
        <v>110.27635006649433</v>
      </c>
      <c r="U140" s="11">
        <f t="shared" si="9"/>
        <v>115.48131468468634</v>
      </c>
      <c r="V140" s="11">
        <f t="shared" si="51"/>
        <v>136.31079434664613</v>
      </c>
    </row>
    <row r="141" spans="4:22" x14ac:dyDescent="0.35">
      <c r="D141" s="13" t="s">
        <v>56</v>
      </c>
      <c r="E141" s="11">
        <f t="shared" ref="E141:F141" si="59">100-(E$91-E51)/E$92*20</f>
        <v>68.113129826914758</v>
      </c>
      <c r="F141" s="11">
        <f t="shared" si="59"/>
        <v>63.441033655018948</v>
      </c>
      <c r="G141" s="11">
        <f t="shared" si="7"/>
        <v>107.15551975509385</v>
      </c>
      <c r="H141" s="11">
        <f t="shared" si="43"/>
        <v>67.992366477587623</v>
      </c>
      <c r="I141" s="11">
        <f t="shared" si="7"/>
        <v>69.918041993083278</v>
      </c>
      <c r="J141" s="11">
        <f t="shared" si="7"/>
        <v>89.862334660960713</v>
      </c>
      <c r="K141" s="11">
        <f t="shared" si="7"/>
        <v>80.57763158997561</v>
      </c>
      <c r="L141" s="11">
        <f t="shared" si="46"/>
        <v>93.854506284775397</v>
      </c>
      <c r="M141" s="11">
        <f t="shared" si="46"/>
        <v>85.938305637301639</v>
      </c>
      <c r="N141" s="11">
        <f t="shared" si="46"/>
        <v>64.837801302168572</v>
      </c>
      <c r="O141" s="11">
        <f t="shared" si="46"/>
        <v>106.89336119960983</v>
      </c>
      <c r="P141" s="11">
        <f t="shared" si="46"/>
        <v>77.354603842270919</v>
      </c>
      <c r="Q141" s="11">
        <f t="shared" si="46"/>
        <v>106.89336119960983</v>
      </c>
      <c r="R141" s="11">
        <f t="shared" si="46"/>
        <v>70.858100629086408</v>
      </c>
      <c r="S141" s="11">
        <f t="shared" si="43"/>
        <v>133.37065817299978</v>
      </c>
      <c r="T141" s="11">
        <f t="shared" si="43"/>
        <v>130.67413034923433</v>
      </c>
      <c r="U141" s="11">
        <f t="shared" si="9"/>
        <v>104.44374608568911</v>
      </c>
      <c r="V141" s="11">
        <f t="shared" si="51"/>
        <v>73.054472613742618</v>
      </c>
    </row>
    <row r="142" spans="4:22" x14ac:dyDescent="0.35">
      <c r="D142" s="13" t="s">
        <v>101</v>
      </c>
      <c r="E142" s="11">
        <f t="shared" ref="E142:F142" si="60">100-(E$91-E52)/E$92*20</f>
        <v>76.447497878771586</v>
      </c>
      <c r="F142" s="11">
        <f t="shared" si="60"/>
        <v>76.572048212974011</v>
      </c>
      <c r="G142" s="11">
        <f t="shared" si="7"/>
        <v>109.3969927622401</v>
      </c>
      <c r="H142" s="11">
        <f t="shared" si="43"/>
        <v>82.906346379722748</v>
      </c>
      <c r="I142" s="11">
        <f t="shared" si="7"/>
        <v>108.75936548888291</v>
      </c>
      <c r="J142" s="11">
        <f t="shared" si="7"/>
        <v>82.434319553682059</v>
      </c>
      <c r="K142" s="11">
        <f t="shared" si="7"/>
        <v>85.727004880190734</v>
      </c>
      <c r="L142" s="11">
        <f t="shared" si="46"/>
        <v>85.080129759463773</v>
      </c>
      <c r="M142" s="11">
        <f t="shared" si="46"/>
        <v>129.20148110785601</v>
      </c>
      <c r="N142" s="11">
        <f t="shared" si="46"/>
        <v>78.486810249005728</v>
      </c>
      <c r="O142" s="11">
        <f t="shared" si="46"/>
        <v>82.101376409563116</v>
      </c>
      <c r="P142" s="11">
        <f t="shared" si="46"/>
        <v>88.077311874439047</v>
      </c>
      <c r="Q142" s="11">
        <f t="shared" si="46"/>
        <v>82.101376409563116</v>
      </c>
      <c r="R142" s="11">
        <f t="shared" si="46"/>
        <v>113.27811645203468</v>
      </c>
      <c r="S142" s="11">
        <f t="shared" si="43"/>
        <v>131.28993047318369</v>
      </c>
      <c r="T142" s="11">
        <f t="shared" ref="H142:T157" si="61">100-(T$91-T52)/T$92*20</f>
        <v>126.59457429268633</v>
      </c>
      <c r="U142" s="11">
        <f t="shared" si="9"/>
        <v>73.947451492522219</v>
      </c>
      <c r="V142" s="11">
        <f t="shared" si="51"/>
        <v>94.064236841174349</v>
      </c>
    </row>
    <row r="143" spans="4:22" x14ac:dyDescent="0.35">
      <c r="D143" s="13" t="s">
        <v>57</v>
      </c>
      <c r="E143" s="11">
        <f t="shared" ref="E143:F143" si="62">100-(E$91-E53)/E$92*20</f>
        <v>85.939417048941905</v>
      </c>
      <c r="F143" s="11">
        <f t="shared" si="62"/>
        <v>94.024662498863648</v>
      </c>
      <c r="G143" s="11">
        <f t="shared" si="7"/>
        <v>71.864964953543023</v>
      </c>
      <c r="H143" s="11">
        <f t="shared" si="61"/>
        <v>88.428392268373486</v>
      </c>
      <c r="I143" s="11">
        <f t="shared" si="7"/>
        <v>89.931382293729484</v>
      </c>
      <c r="J143" s="11">
        <f t="shared" si="7"/>
        <v>94.90518506178914</v>
      </c>
      <c r="K143" s="11">
        <f t="shared" si="7"/>
        <v>89.861025958778555</v>
      </c>
      <c r="L143" s="11">
        <f t="shared" si="46"/>
        <v>77.277227961009658</v>
      </c>
      <c r="M143" s="11">
        <f t="shared" si="46"/>
        <v>100.63154172167842</v>
      </c>
      <c r="N143" s="11">
        <f t="shared" si="46"/>
        <v>91.906070078729897</v>
      </c>
      <c r="O143" s="11">
        <f t="shared" si="46"/>
        <v>102.94282852537052</v>
      </c>
      <c r="P143" s="11">
        <f t="shared" si="46"/>
        <v>114.72527562875997</v>
      </c>
      <c r="Q143" s="11">
        <f t="shared" si="46"/>
        <v>102.94282852537052</v>
      </c>
      <c r="R143" s="11">
        <f t="shared" si="46"/>
        <v>76.393493606056751</v>
      </c>
      <c r="S143" s="11">
        <f t="shared" si="61"/>
        <v>79.271737977781513</v>
      </c>
      <c r="T143" s="11">
        <f t="shared" si="61"/>
        <v>85.799013727206329</v>
      </c>
      <c r="U143" s="11">
        <f t="shared" si="9"/>
        <v>93.198530847777761</v>
      </c>
      <c r="V143" s="11">
        <f t="shared" si="51"/>
        <v>93.116218981682309</v>
      </c>
    </row>
    <row r="144" spans="4:22" x14ac:dyDescent="0.35">
      <c r="D144" s="13" t="s">
        <v>58</v>
      </c>
      <c r="E144" s="11">
        <f t="shared" ref="E144:F144" si="63">100-(E$91-E54)/E$92*20</f>
        <v>90.569621522195717</v>
      </c>
      <c r="F144" s="11">
        <f t="shared" si="63"/>
        <v>96.850323859436273</v>
      </c>
      <c r="G144" s="11">
        <f t="shared" si="7"/>
        <v>83.003964810345551</v>
      </c>
      <c r="H144" s="11">
        <f t="shared" si="61"/>
        <v>82.197390558988772</v>
      </c>
      <c r="I144" s="11">
        <f t="shared" si="7"/>
        <v>93.082009054832596</v>
      </c>
      <c r="J144" s="11">
        <f t="shared" si="7"/>
        <v>78.803268594979414</v>
      </c>
      <c r="K144" s="11">
        <f t="shared" si="7"/>
        <v>78.703387976280112</v>
      </c>
      <c r="L144" s="11">
        <f t="shared" si="46"/>
        <v>66.562637097104826</v>
      </c>
      <c r="M144" s="11">
        <f t="shared" si="46"/>
        <v>103.72999328555515</v>
      </c>
      <c r="N144" s="11">
        <f t="shared" si="46"/>
        <v>82.795848598585863</v>
      </c>
      <c r="O144" s="11">
        <f t="shared" si="46"/>
        <v>100.26821242611001</v>
      </c>
      <c r="P144" s="11">
        <f t="shared" si="46"/>
        <v>81.008238388369932</v>
      </c>
      <c r="Q144" s="11">
        <f t="shared" si="46"/>
        <v>100.26821242611001</v>
      </c>
      <c r="R144" s="11">
        <f t="shared" si="46"/>
        <v>95.217186940840449</v>
      </c>
      <c r="S144" s="11">
        <f t="shared" si="61"/>
        <v>87.594648777045862</v>
      </c>
      <c r="T144" s="11">
        <f t="shared" si="61"/>
        <v>85.799013727206329</v>
      </c>
      <c r="U144" s="11">
        <f t="shared" si="9"/>
        <v>83.186879544113083</v>
      </c>
      <c r="V144" s="11">
        <f t="shared" si="51"/>
        <v>94.308086976398656</v>
      </c>
    </row>
    <row r="145" spans="4:22" x14ac:dyDescent="0.35">
      <c r="D145" s="13" t="s">
        <v>59</v>
      </c>
      <c r="E145" s="11">
        <f t="shared" ref="E145:F145" si="64">100-(E$91-E55)/E$92*20</f>
        <v>117.65631769073049</v>
      </c>
      <c r="F145" s="11">
        <f t="shared" si="64"/>
        <v>108.65161542418069</v>
      </c>
      <c r="G145" s="11">
        <f t="shared" si="7"/>
        <v>92.346770580266352</v>
      </c>
      <c r="H145" s="11">
        <f t="shared" si="61"/>
        <v>100.84175254051607</v>
      </c>
      <c r="I145" s="11">
        <f t="shared" si="7"/>
        <v>69.117626811026938</v>
      </c>
      <c r="J145" s="11">
        <f t="shared" si="7"/>
        <v>107.72236331155264</v>
      </c>
      <c r="K145" s="11">
        <f t="shared" si="7"/>
        <v>93.08638710542823</v>
      </c>
      <c r="L145" s="11">
        <f t="shared" ref="L145:R160" si="65">100+(L$91-L55)/L$92*20</f>
        <v>86.448259786307091</v>
      </c>
      <c r="M145" s="11">
        <f t="shared" si="65"/>
        <v>71.45213115645609</v>
      </c>
      <c r="N145" s="11">
        <f t="shared" si="65"/>
        <v>118.07759097022689</v>
      </c>
      <c r="O145" s="11">
        <f t="shared" si="65"/>
        <v>115.95977883801278</v>
      </c>
      <c r="P145" s="11">
        <f t="shared" si="65"/>
        <v>100.20212473900622</v>
      </c>
      <c r="Q145" s="11">
        <f t="shared" si="65"/>
        <v>115.95977883801278</v>
      </c>
      <c r="R145" s="11">
        <f t="shared" si="65"/>
        <v>105.92043322350314</v>
      </c>
      <c r="S145" s="11">
        <f t="shared" si="61"/>
        <v>62.625916379252814</v>
      </c>
      <c r="T145" s="11">
        <f t="shared" si="61"/>
        <v>63.361455416192342</v>
      </c>
      <c r="U145" s="11">
        <f t="shared" si="9"/>
        <v>78.282474696601057</v>
      </c>
      <c r="V145" s="11">
        <f t="shared" si="51"/>
        <v>82.589788795330549</v>
      </c>
    </row>
    <row r="146" spans="4:22" x14ac:dyDescent="0.35">
      <c r="D146" s="13" t="s">
        <v>60</v>
      </c>
      <c r="E146" s="11">
        <f t="shared" ref="E146:F146" si="66">100-(E$91-E56)/E$92*20</f>
        <v>73.900885418482005</v>
      </c>
      <c r="F146" s="11">
        <f t="shared" si="66"/>
        <v>75.408540593914694</v>
      </c>
      <c r="G146" s="11">
        <f t="shared" si="7"/>
        <v>118.51548065240229</v>
      </c>
      <c r="H146" s="11">
        <f t="shared" si="61"/>
        <v>83.999353852555345</v>
      </c>
      <c r="I146" s="11">
        <f t="shared" si="7"/>
        <v>113.93662510314164</v>
      </c>
      <c r="J146" s="11">
        <f t="shared" si="7"/>
        <v>112.15536743998149</v>
      </c>
      <c r="K146" s="11">
        <f t="shared" si="7"/>
        <v>112.75046857348875</v>
      </c>
      <c r="L146" s="11">
        <f t="shared" si="65"/>
        <v>125.04464600525239</v>
      </c>
      <c r="M146" s="11">
        <f t="shared" si="65"/>
        <v>117.12065215778124</v>
      </c>
      <c r="N146" s="11">
        <f t="shared" si="65"/>
        <v>74.858532677719808</v>
      </c>
      <c r="O146" s="11">
        <f t="shared" si="65"/>
        <v>111.58163791936724</v>
      </c>
      <c r="P146" s="11">
        <f t="shared" si="65"/>
        <v>68.220342242456553</v>
      </c>
      <c r="Q146" s="11">
        <f t="shared" si="65"/>
        <v>111.58163791936724</v>
      </c>
      <c r="R146" s="11">
        <f t="shared" si="65"/>
        <v>72.48021078702044</v>
      </c>
      <c r="S146" s="11">
        <f t="shared" si="61"/>
        <v>137.53211357263197</v>
      </c>
      <c r="T146" s="11">
        <f t="shared" si="61"/>
        <v>138.8332424623303</v>
      </c>
      <c r="U146" s="11">
        <f t="shared" si="9"/>
        <v>97.355893112885823</v>
      </c>
      <c r="V146" s="11">
        <f t="shared" si="51"/>
        <v>95.571635529727232</v>
      </c>
    </row>
    <row r="147" spans="4:22" x14ac:dyDescent="0.35">
      <c r="D147" s="13" t="s">
        <v>61</v>
      </c>
      <c r="E147" s="11">
        <f t="shared" ref="E147:F147" si="67">100-(E$91-E57)/E$92*20</f>
        <v>96.125866890100269</v>
      </c>
      <c r="F147" s="11">
        <f t="shared" si="67"/>
        <v>91.032785764139717</v>
      </c>
      <c r="G147" s="11">
        <f t="shared" si="7"/>
        <v>113.60038609639757</v>
      </c>
      <c r="H147" s="11">
        <f t="shared" si="61"/>
        <v>81.099065792417406</v>
      </c>
      <c r="I147" s="11">
        <f t="shared" si="7"/>
        <v>100.53498289983948</v>
      </c>
      <c r="J147" s="11">
        <f t="shared" si="7"/>
        <v>92.363567646712866</v>
      </c>
      <c r="K147" s="11">
        <f t="shared" si="7"/>
        <v>103.11509038480709</v>
      </c>
      <c r="L147" s="11">
        <f t="shared" si="65"/>
        <v>106.54476621213109</v>
      </c>
      <c r="M147" s="11">
        <f t="shared" si="65"/>
        <v>133.15720180581096</v>
      </c>
      <c r="N147" s="11">
        <f t="shared" si="65"/>
        <v>118.28012188910621</v>
      </c>
      <c r="O147" s="11">
        <f t="shared" si="65"/>
        <v>150.77729015460258</v>
      </c>
      <c r="P147" s="11">
        <f t="shared" si="65"/>
        <v>117.63830349140511</v>
      </c>
      <c r="Q147" s="11">
        <f t="shared" si="65"/>
        <v>150.77729015460258</v>
      </c>
      <c r="R147" s="11">
        <f t="shared" si="65"/>
        <v>92.580271439681198</v>
      </c>
      <c r="S147" s="11">
        <f t="shared" si="61"/>
        <v>125.04774737373543</v>
      </c>
      <c r="T147" s="11">
        <f t="shared" si="61"/>
        <v>130.67413034923433</v>
      </c>
      <c r="U147" s="11">
        <f t="shared" si="9"/>
        <v>99.651233927111534</v>
      </c>
      <c r="V147" s="11">
        <f t="shared" si="51"/>
        <v>91.831373465695378</v>
      </c>
    </row>
    <row r="148" spans="4:22" x14ac:dyDescent="0.35">
      <c r="D148" s="13" t="s">
        <v>62</v>
      </c>
      <c r="E148" s="11">
        <f t="shared" ref="E148:F148" si="68">100-(E$91-E58)/E$92*20</f>
        <v>98.209458903064487</v>
      </c>
      <c r="F148" s="11">
        <f t="shared" si="68"/>
        <v>100.17463134246287</v>
      </c>
      <c r="G148" s="11">
        <f t="shared" si="7"/>
        <v>100.35293306489888</v>
      </c>
      <c r="H148" s="11">
        <f t="shared" si="61"/>
        <v>89.048665980438301</v>
      </c>
      <c r="I148" s="11">
        <f t="shared" si="7"/>
        <v>90.366033638576582</v>
      </c>
      <c r="J148" s="11">
        <f t="shared" si="7"/>
        <v>107.91600753708188</v>
      </c>
      <c r="K148" s="11">
        <f t="shared" si="7"/>
        <v>76.494969090135356</v>
      </c>
      <c r="L148" s="11">
        <f t="shared" si="65"/>
        <v>119.48394069776683</v>
      </c>
      <c r="M148" s="11">
        <f t="shared" si="65"/>
        <v>83.799736283064732</v>
      </c>
      <c r="N148" s="11">
        <f t="shared" si="65"/>
        <v>108.38508354135321</v>
      </c>
      <c r="O148" s="11">
        <f t="shared" si="65"/>
        <v>140.57942758211823</v>
      </c>
      <c r="P148" s="11">
        <f t="shared" si="65"/>
        <v>97.4124521389694</v>
      </c>
      <c r="Q148" s="11">
        <f t="shared" si="65"/>
        <v>140.57942758211823</v>
      </c>
      <c r="R148" s="11">
        <f t="shared" si="65"/>
        <v>72.124195877077682</v>
      </c>
      <c r="S148" s="11">
        <f t="shared" si="61"/>
        <v>91.756104176678036</v>
      </c>
      <c r="T148" s="11">
        <f t="shared" si="61"/>
        <v>85.799013727206329</v>
      </c>
      <c r="U148" s="11">
        <f t="shared" si="9"/>
        <v>91.200302677017802</v>
      </c>
      <c r="V148" s="11">
        <f t="shared" si="51"/>
        <v>103.90332380468118</v>
      </c>
    </row>
    <row r="149" spans="4:22" x14ac:dyDescent="0.35">
      <c r="D149" s="13" t="s">
        <v>63</v>
      </c>
      <c r="E149" s="11">
        <f t="shared" ref="E149:F149" si="69">100-(E$91-E59)/E$92*20</f>
        <v>94.736805548124138</v>
      </c>
      <c r="F149" s="11">
        <f t="shared" si="69"/>
        <v>89.536847396777745</v>
      </c>
      <c r="G149" s="11">
        <f t="shared" si="7"/>
        <v>112.5426510491406</v>
      </c>
      <c r="H149" s="11">
        <f t="shared" si="61"/>
        <v>90.816157429896506</v>
      </c>
      <c r="I149" s="11">
        <f t="shared" si="7"/>
        <v>113.98639017773348</v>
      </c>
      <c r="J149" s="11">
        <f t="shared" si="7"/>
        <v>113.18419477561781</v>
      </c>
      <c r="K149" s="11">
        <f t="shared" si="7"/>
        <v>116.65266052571764</v>
      </c>
      <c r="L149" s="11">
        <f t="shared" si="65"/>
        <v>62.218320173799619</v>
      </c>
      <c r="M149" s="11">
        <f t="shared" si="65"/>
        <v>105.51389264681335</v>
      </c>
      <c r="N149" s="11">
        <f t="shared" si="65"/>
        <v>109.3596632404678</v>
      </c>
      <c r="O149" s="11">
        <f t="shared" si="65"/>
        <v>104.11616907645174</v>
      </c>
      <c r="P149" s="11">
        <f t="shared" si="65"/>
        <v>119.28302181548868</v>
      </c>
      <c r="Q149" s="11">
        <f t="shared" si="65"/>
        <v>104.11616907645174</v>
      </c>
      <c r="R149" s="11">
        <f t="shared" si="65"/>
        <v>124.64936045013357</v>
      </c>
      <c r="S149" s="11">
        <f t="shared" si="61"/>
        <v>116.72483657447108</v>
      </c>
      <c r="T149" s="11">
        <f t="shared" si="61"/>
        <v>122.51501823613833</v>
      </c>
      <c r="U149" s="11">
        <f t="shared" si="9"/>
        <v>108.58459406839421</v>
      </c>
      <c r="V149" s="11">
        <f t="shared" si="51"/>
        <v>113.95702606366955</v>
      </c>
    </row>
    <row r="150" spans="4:22" x14ac:dyDescent="0.35">
      <c r="D150" s="13" t="s">
        <v>64</v>
      </c>
      <c r="E150" s="11">
        <f t="shared" ref="E150:F150" si="70">100-(E$91-E60)/E$92*20</f>
        <v>120.66595059834546</v>
      </c>
      <c r="F150" s="11">
        <f t="shared" si="70"/>
        <v>111.31106141060198</v>
      </c>
      <c r="G150" s="11">
        <f t="shared" si="7"/>
        <v>109.15800466075271</v>
      </c>
      <c r="H150" s="11">
        <f t="shared" si="61"/>
        <v>125.33881976328442</v>
      </c>
      <c r="I150" s="11">
        <f t="shared" si="7"/>
        <v>120.29429982040627</v>
      </c>
      <c r="J150" s="11">
        <f t="shared" si="7"/>
        <v>109.99944201975323</v>
      </c>
      <c r="K150" s="11">
        <f t="shared" si="7"/>
        <v>99.174684257885758</v>
      </c>
      <c r="L150" s="11">
        <f t="shared" si="65"/>
        <v>112.0355925086217</v>
      </c>
      <c r="M150" s="11">
        <f t="shared" si="65"/>
        <v>119.87358723081762</v>
      </c>
      <c r="N150" s="11">
        <f t="shared" si="65"/>
        <v>109.25667752973528</v>
      </c>
      <c r="O150" s="11">
        <f t="shared" si="65"/>
        <v>125.78714023250495</v>
      </c>
      <c r="P150" s="11">
        <f t="shared" si="65"/>
        <v>122.36033208444361</v>
      </c>
      <c r="Q150" s="11">
        <f t="shared" si="65"/>
        <v>125.78714023250495</v>
      </c>
      <c r="R150" s="11">
        <f t="shared" si="65"/>
        <v>104.93782205052959</v>
      </c>
      <c r="S150" s="11">
        <f t="shared" si="61"/>
        <v>93.836831876494131</v>
      </c>
      <c r="T150" s="11">
        <f t="shared" si="61"/>
        <v>95.99790386857633</v>
      </c>
      <c r="U150" s="11">
        <f t="shared" si="9"/>
        <v>128.63278365115823</v>
      </c>
      <c r="V150" s="11">
        <f t="shared" si="51"/>
        <v>133.6136840641322</v>
      </c>
    </row>
    <row r="151" spans="4:22" x14ac:dyDescent="0.35">
      <c r="D151" s="13" t="s">
        <v>65</v>
      </c>
      <c r="E151" s="11">
        <f t="shared" ref="E151:F151" si="71">100-(E$91-E61)/E$92*20</f>
        <v>122.05501194032158</v>
      </c>
      <c r="F151" s="11">
        <f t="shared" si="71"/>
        <v>127.10152195497832</v>
      </c>
      <c r="G151" s="11">
        <f t="shared" si="7"/>
        <v>113.32465550066043</v>
      </c>
      <c r="H151" s="11">
        <f t="shared" si="61"/>
        <v>123.56379976503646</v>
      </c>
      <c r="I151" s="11">
        <f t="shared" si="7"/>
        <v>117.89306540487347</v>
      </c>
      <c r="J151" s="11">
        <f t="shared" si="7"/>
        <v>99.417657232694722</v>
      </c>
      <c r="K151" s="11">
        <f t="shared" si="7"/>
        <v>110.53500047065316</v>
      </c>
      <c r="L151" s="11">
        <f t="shared" si="65"/>
        <v>107.09293416839756</v>
      </c>
      <c r="M151" s="11">
        <f t="shared" si="65"/>
        <v>88.643429848098052</v>
      </c>
      <c r="N151" s="11">
        <f t="shared" si="65"/>
        <v>115.93966266346131</v>
      </c>
      <c r="O151" s="11">
        <f t="shared" si="65"/>
        <v>129.06126970605337</v>
      </c>
      <c r="P151" s="11">
        <f t="shared" si="65"/>
        <v>100.16403590166723</v>
      </c>
      <c r="Q151" s="11">
        <f t="shared" si="65"/>
        <v>129.06126970605337</v>
      </c>
      <c r="R151" s="11">
        <f t="shared" si="65"/>
        <v>115.09558384151541</v>
      </c>
      <c r="S151" s="11">
        <f t="shared" si="61"/>
        <v>93.836831876494131</v>
      </c>
      <c r="T151" s="11">
        <f t="shared" si="61"/>
        <v>91.918347812028344</v>
      </c>
      <c r="U151" s="11">
        <f t="shared" si="9"/>
        <v>95.649288873655962</v>
      </c>
      <c r="V151" s="11">
        <f t="shared" si="51"/>
        <v>102.25828013428723</v>
      </c>
    </row>
    <row r="152" spans="4:22" x14ac:dyDescent="0.35">
      <c r="D152" s="13" t="s">
        <v>66</v>
      </c>
      <c r="E152" s="11">
        <f t="shared" ref="E152:F152" si="72">100-(E$91-E62)/E$92*20</f>
        <v>121.5919914929962</v>
      </c>
      <c r="F152" s="11">
        <f t="shared" si="72"/>
        <v>116.96238413174719</v>
      </c>
      <c r="G152" s="11">
        <f t="shared" si="7"/>
        <v>111.43124846374074</v>
      </c>
      <c r="H152" s="11">
        <f t="shared" si="61"/>
        <v>112.04589604478045</v>
      </c>
      <c r="I152" s="11">
        <f t="shared" si="7"/>
        <v>68.901803774494667</v>
      </c>
      <c r="J152" s="11">
        <f t="shared" si="7"/>
        <v>76.530210591308901</v>
      </c>
      <c r="K152" s="11">
        <f t="shared" si="7"/>
        <v>85.882723666940279</v>
      </c>
      <c r="L152" s="11">
        <f t="shared" si="65"/>
        <v>115.70484485547574</v>
      </c>
      <c r="M152" s="11">
        <f t="shared" si="65"/>
        <v>73.29726572442712</v>
      </c>
      <c r="N152" s="11">
        <f t="shared" si="65"/>
        <v>114.18034255235081</v>
      </c>
      <c r="O152" s="11">
        <f t="shared" si="65"/>
        <v>110.34118472349616</v>
      </c>
      <c r="P152" s="11">
        <f t="shared" si="65"/>
        <v>106.89973796499409</v>
      </c>
      <c r="Q152" s="11">
        <f t="shared" si="65"/>
        <v>110.34118472349616</v>
      </c>
      <c r="R152" s="11">
        <f t="shared" si="65"/>
        <v>101.9637446457423</v>
      </c>
      <c r="S152" s="11">
        <f t="shared" si="61"/>
        <v>91.756104176678036</v>
      </c>
      <c r="T152" s="11">
        <f t="shared" si="61"/>
        <v>91.918347812028344</v>
      </c>
      <c r="U152" s="11">
        <f t="shared" si="9"/>
        <v>83.950243822536322</v>
      </c>
      <c r="V152" s="11">
        <f t="shared" si="51"/>
        <v>112.54099743392851</v>
      </c>
    </row>
    <row r="153" spans="4:22" x14ac:dyDescent="0.35">
      <c r="D153" s="13" t="s">
        <v>67</v>
      </c>
      <c r="E153" s="11">
        <f t="shared" ref="E153:F153" si="73">100-(E$91-E63)/E$92*20</f>
        <v>113.48913366480204</v>
      </c>
      <c r="F153" s="11">
        <f t="shared" si="73"/>
        <v>105.65973868945676</v>
      </c>
      <c r="G153" s="11">
        <f t="shared" si="7"/>
        <v>124.96293733998715</v>
      </c>
      <c r="H153" s="11">
        <f t="shared" si="61"/>
        <v>96.038409342997284</v>
      </c>
      <c r="I153" s="11">
        <f t="shared" si="7"/>
        <v>120.24633790888396</v>
      </c>
      <c r="J153" s="11">
        <f t="shared" si="7"/>
        <v>112.03261769579866</v>
      </c>
      <c r="K153" s="11">
        <f t="shared" si="7"/>
        <v>110.57607673332535</v>
      </c>
      <c r="L153" s="11">
        <f t="shared" si="65"/>
        <v>108.35829383472338</v>
      </c>
      <c r="M153" s="11">
        <f t="shared" si="65"/>
        <v>108.57237411601835</v>
      </c>
      <c r="N153" s="11">
        <f t="shared" si="65"/>
        <v>115.34277369264562</v>
      </c>
      <c r="O153" s="11">
        <f t="shared" si="65"/>
        <v>118.40920473015359</v>
      </c>
      <c r="P153" s="11">
        <f t="shared" si="65"/>
        <v>90.305339177411085</v>
      </c>
      <c r="Q153" s="11">
        <f t="shared" si="65"/>
        <v>118.40920473015359</v>
      </c>
      <c r="R153" s="11">
        <f t="shared" si="65"/>
        <v>113.08632939111902</v>
      </c>
      <c r="S153" s="11">
        <f t="shared" si="61"/>
        <v>125.04774737373543</v>
      </c>
      <c r="T153" s="11">
        <f t="shared" si="61"/>
        <v>126.59457429268633</v>
      </c>
      <c r="U153" s="11">
        <f t="shared" si="9"/>
        <v>101.30608057571983</v>
      </c>
      <c r="V153" s="11">
        <f t="shared" si="51"/>
        <v>126.04645264084749</v>
      </c>
    </row>
    <row r="154" spans="4:22" x14ac:dyDescent="0.35">
      <c r="D154" s="13" t="s">
        <v>68</v>
      </c>
      <c r="E154" s="11">
        <f t="shared" ref="E154:F154" si="74">100-(E$91-E64)/E$92*20</f>
        <v>118.11933813805584</v>
      </c>
      <c r="F154" s="11">
        <f t="shared" si="74"/>
        <v>124.27586059440571</v>
      </c>
      <c r="G154" s="11">
        <f t="shared" si="7"/>
        <v>60.943598951927655</v>
      </c>
      <c r="H154" s="11">
        <f t="shared" si="61"/>
        <v>111.82097028174732</v>
      </c>
      <c r="I154" s="11">
        <f t="shared" si="7"/>
        <v>69.280178622554388</v>
      </c>
      <c r="J154" s="11">
        <f t="shared" si="7"/>
        <v>83.25596235000404</v>
      </c>
      <c r="K154" s="11">
        <f t="shared" si="7"/>
        <v>74.520181385744195</v>
      </c>
      <c r="L154" s="11">
        <f t="shared" si="65"/>
        <v>84.256542071167388</v>
      </c>
      <c r="M154" s="11">
        <f t="shared" si="65"/>
        <v>95.891090869602309</v>
      </c>
      <c r="N154" s="11">
        <f t="shared" si="65"/>
        <v>88.389341246834277</v>
      </c>
      <c r="O154" s="11">
        <f t="shared" si="65"/>
        <v>107.89741812059748</v>
      </c>
      <c r="P154" s="11">
        <f t="shared" si="65"/>
        <v>76.253353314069471</v>
      </c>
      <c r="Q154" s="11">
        <f t="shared" si="65"/>
        <v>107.89741812059748</v>
      </c>
      <c r="R154" s="11">
        <f t="shared" si="65"/>
        <v>83.103911162641026</v>
      </c>
      <c r="S154" s="11">
        <f t="shared" si="61"/>
        <v>91.756104176678036</v>
      </c>
      <c r="T154" s="11">
        <f t="shared" si="61"/>
        <v>91.918347812028344</v>
      </c>
      <c r="U154" s="11">
        <f t="shared" si="9"/>
        <v>111.22952731564615</v>
      </c>
      <c r="V154" s="11">
        <f t="shared" si="51"/>
        <v>96.663477345530097</v>
      </c>
    </row>
    <row r="155" spans="4:22" x14ac:dyDescent="0.35">
      <c r="D155" s="13" t="s">
        <v>69</v>
      </c>
      <c r="E155" s="11">
        <f t="shared" ref="E155:F155" si="75">100-(E$91-E65)/E$92*20</f>
        <v>80.846192128362716</v>
      </c>
      <c r="F155" s="11">
        <f t="shared" si="75"/>
        <v>85.713893791297153</v>
      </c>
      <c r="G155" s="11">
        <f t="shared" si="7"/>
        <v>90.122304599379902</v>
      </c>
      <c r="H155" s="11">
        <f t="shared" si="61"/>
        <v>92.954002510342647</v>
      </c>
      <c r="I155" s="11">
        <f t="shared" si="7"/>
        <v>111.81431330093851</v>
      </c>
      <c r="J155" s="11">
        <f t="shared" si="7"/>
        <v>98.33106183344249</v>
      </c>
      <c r="K155" s="11">
        <f t="shared" si="7"/>
        <v>104.15689040943235</v>
      </c>
      <c r="L155" s="11">
        <f t="shared" si="65"/>
        <v>119.36678872029508</v>
      </c>
      <c r="M155" s="11">
        <f t="shared" si="65"/>
        <v>138.14607431034074</v>
      </c>
      <c r="N155" s="11">
        <f t="shared" si="65"/>
        <v>88.218615862969614</v>
      </c>
      <c r="O155" s="11">
        <f t="shared" si="65"/>
        <v>120.62277439886947</v>
      </c>
      <c r="P155" s="11">
        <f t="shared" si="65"/>
        <v>118.37741697890309</v>
      </c>
      <c r="Q155" s="11">
        <f t="shared" si="65"/>
        <v>120.62277439886947</v>
      </c>
      <c r="R155" s="11">
        <f t="shared" si="65"/>
        <v>111.86533103530908</v>
      </c>
      <c r="S155" s="11">
        <f t="shared" si="61"/>
        <v>129.20920277336762</v>
      </c>
      <c r="T155" s="11">
        <f t="shared" si="61"/>
        <v>128.63435232096032</v>
      </c>
      <c r="U155" s="11">
        <f t="shared" si="9"/>
        <v>116.26725490193975</v>
      </c>
      <c r="V155" s="11">
        <f t="shared" si="51"/>
        <v>142.46934413798726</v>
      </c>
    </row>
    <row r="156" spans="4:22" x14ac:dyDescent="0.35">
      <c r="D156" s="13" t="s">
        <v>70</v>
      </c>
      <c r="E156" s="11">
        <f t="shared" ref="E156:F156" si="76">100-(E$91-E66)/E$92*20</f>
        <v>110.71101098084978</v>
      </c>
      <c r="F156" s="11">
        <f t="shared" si="76"/>
        <v>118.1258917508065</v>
      </c>
      <c r="G156" s="11">
        <f t="shared" si="7"/>
        <v>115.84552105521819</v>
      </c>
      <c r="H156" s="11">
        <f t="shared" si="61"/>
        <v>112.44519558002722</v>
      </c>
      <c r="I156" s="11">
        <f t="shared" si="7"/>
        <v>81.920351739974876</v>
      </c>
      <c r="J156" s="11">
        <f t="shared" si="7"/>
        <v>82.694009763918544</v>
      </c>
      <c r="K156" s="11">
        <f t="shared" si="7"/>
        <v>80.869034547616522</v>
      </c>
      <c r="L156" s="11">
        <f t="shared" si="65"/>
        <v>83.890418288819987</v>
      </c>
      <c r="M156" s="11">
        <f t="shared" si="65"/>
        <v>46.718311062940657</v>
      </c>
      <c r="N156" s="11">
        <f t="shared" si="65"/>
        <v>67.819417298565398</v>
      </c>
      <c r="O156" s="11">
        <f t="shared" si="65"/>
        <v>64.783130000390102</v>
      </c>
      <c r="P156" s="11">
        <f t="shared" si="65"/>
        <v>99.453249945713594</v>
      </c>
      <c r="Q156" s="11">
        <f t="shared" si="65"/>
        <v>64.783130000390102</v>
      </c>
      <c r="R156" s="11">
        <f t="shared" si="65"/>
        <v>76.530287512340138</v>
      </c>
      <c r="S156" s="11">
        <f t="shared" si="61"/>
        <v>97.998287276126305</v>
      </c>
      <c r="T156" s="11">
        <f t="shared" si="61"/>
        <v>91.918347812028344</v>
      </c>
      <c r="U156" s="11">
        <f t="shared" si="9"/>
        <v>101.83766714135029</v>
      </c>
      <c r="V156" s="11">
        <f t="shared" si="51"/>
        <v>100.54332009294863</v>
      </c>
    </row>
    <row r="157" spans="4:22" x14ac:dyDescent="0.35">
      <c r="D157" s="13" t="s">
        <v>71</v>
      </c>
      <c r="E157" s="11">
        <f t="shared" ref="E157:F157" si="77">100-(E$91-E67)/E$92*20</f>
        <v>138.2607275967099</v>
      </c>
      <c r="F157" s="11">
        <f t="shared" si="77"/>
        <v>133.75013692103153</v>
      </c>
      <c r="G157" s="11">
        <f t="shared" si="7"/>
        <v>123.96299644889186</v>
      </c>
      <c r="H157" s="11">
        <f t="shared" si="61"/>
        <v>136.24753722336035</v>
      </c>
      <c r="I157" s="11">
        <f t="shared" si="7"/>
        <v>111.48817452871405</v>
      </c>
      <c r="J157" s="11">
        <f t="shared" si="7"/>
        <v>127.23176773959142</v>
      </c>
      <c r="K157" s="11">
        <f t="shared" si="7"/>
        <v>154.11453539269428</v>
      </c>
      <c r="L157" s="11">
        <f t="shared" si="65"/>
        <v>144.91586799530188</v>
      </c>
      <c r="M157" s="11">
        <f t="shared" si="65"/>
        <v>121.27942497585184</v>
      </c>
      <c r="N157" s="11">
        <f t="shared" si="65"/>
        <v>136.53712592353855</v>
      </c>
      <c r="O157" s="11">
        <f t="shared" si="65"/>
        <v>150.77729015460258</v>
      </c>
      <c r="P157" s="11">
        <f t="shared" si="65"/>
        <v>117.52061867129066</v>
      </c>
      <c r="Q157" s="11">
        <f t="shared" si="65"/>
        <v>150.77729015460258</v>
      </c>
      <c r="R157" s="11">
        <f t="shared" si="65"/>
        <v>140.6199926376072</v>
      </c>
      <c r="S157" s="11">
        <f t="shared" si="61"/>
        <v>91.756104176678036</v>
      </c>
      <c r="T157" s="11">
        <f t="shared" ref="H157:T172" si="78">100-(T$91-T67)/T$92*20</f>
        <v>95.99790386857633</v>
      </c>
      <c r="U157" s="11">
        <f t="shared" si="9"/>
        <v>158.29919896216273</v>
      </c>
      <c r="V157" s="11">
        <f t="shared" si="51"/>
        <v>120.14279287599479</v>
      </c>
    </row>
    <row r="158" spans="4:22" x14ac:dyDescent="0.35">
      <c r="D158" s="13" t="s">
        <v>72</v>
      </c>
      <c r="E158" s="11">
        <f t="shared" ref="E158:F158" si="79">100-(E$91-E68)/E$92*20</f>
        <v>127.14823686090078</v>
      </c>
      <c r="F158" s="11">
        <f t="shared" si="79"/>
        <v>124.27586059440571</v>
      </c>
      <c r="G158" s="11">
        <f t="shared" si="7"/>
        <v>100.83111430558239</v>
      </c>
      <c r="H158" s="11">
        <f t="shared" si="78"/>
        <v>116.23700243916076</v>
      </c>
      <c r="I158" s="11">
        <f t="shared" si="7"/>
        <v>98.69973020605137</v>
      </c>
      <c r="J158" s="11">
        <f t="shared" si="7"/>
        <v>127.9659010843765</v>
      </c>
      <c r="K158" s="11">
        <f t="shared" si="7"/>
        <v>124.38045707590275</v>
      </c>
      <c r="L158" s="11">
        <f t="shared" si="65"/>
        <v>142.62062299243655</v>
      </c>
      <c r="M158" s="11">
        <f t="shared" si="65"/>
        <v>89.210756901463526</v>
      </c>
      <c r="N158" s="11">
        <f t="shared" si="65"/>
        <v>77.816600345307734</v>
      </c>
      <c r="O158" s="11">
        <f t="shared" si="65"/>
        <v>117.55750982689338</v>
      </c>
      <c r="P158" s="11">
        <f t="shared" si="65"/>
        <v>99.691340657911809</v>
      </c>
      <c r="Q158" s="11">
        <f t="shared" si="65"/>
        <v>117.55750982689338</v>
      </c>
      <c r="R158" s="11">
        <f t="shared" si="65"/>
        <v>129.41362162463187</v>
      </c>
      <c r="S158" s="11">
        <f t="shared" si="78"/>
        <v>81.352465677597593</v>
      </c>
      <c r="T158" s="11">
        <f t="shared" si="78"/>
        <v>81.719457670658343</v>
      </c>
      <c r="U158" s="11">
        <f t="shared" si="9"/>
        <v>100.89486049990698</v>
      </c>
      <c r="V158" s="11">
        <f t="shared" si="51"/>
        <v>110.92678634622094</v>
      </c>
    </row>
    <row r="159" spans="4:22" x14ac:dyDescent="0.35">
      <c r="D159" s="13" t="s">
        <v>73</v>
      </c>
      <c r="E159" s="11">
        <f t="shared" ref="E159:F159" si="80">100-(E$91-E69)/E$92*20</f>
        <v>116.73027679607972</v>
      </c>
      <c r="F159" s="11">
        <f t="shared" si="80"/>
        <v>120.45290698892512</v>
      </c>
      <c r="G159" s="11">
        <f t="shared" si="7"/>
        <v>92.376520348769333</v>
      </c>
      <c r="H159" s="11">
        <f t="shared" si="78"/>
        <v>125.32428995451201</v>
      </c>
      <c r="I159" s="11">
        <f t="shared" si="7"/>
        <v>105.53417459566377</v>
      </c>
      <c r="J159" s="11">
        <f t="shared" si="7"/>
        <v>99.915928954384796</v>
      </c>
      <c r="K159" s="11">
        <f t="shared" si="7"/>
        <v>128.81022724573035</v>
      </c>
      <c r="L159" s="11">
        <f t="shared" si="65"/>
        <v>125.78535334462615</v>
      </c>
      <c r="M159" s="11">
        <f t="shared" si="65"/>
        <v>94.965048699989964</v>
      </c>
      <c r="N159" s="11">
        <f t="shared" si="65"/>
        <v>114.15580030057266</v>
      </c>
      <c r="O159" s="11">
        <f t="shared" si="65"/>
        <v>122.60331186324547</v>
      </c>
      <c r="P159" s="11">
        <f t="shared" si="65"/>
        <v>110.93441514026355</v>
      </c>
      <c r="Q159" s="11">
        <f t="shared" si="65"/>
        <v>122.60331186324547</v>
      </c>
      <c r="R159" s="11">
        <f t="shared" si="65"/>
        <v>110.04266497631302</v>
      </c>
      <c r="S159" s="11">
        <f t="shared" si="78"/>
        <v>75.110282578149338</v>
      </c>
      <c r="T159" s="11">
        <f t="shared" si="78"/>
        <v>81.719457670658343</v>
      </c>
      <c r="U159" s="11">
        <f t="shared" si="9"/>
        <v>107.07567975204077</v>
      </c>
      <c r="V159" s="11">
        <f t="shared" si="51"/>
        <v>94.244200390168189</v>
      </c>
    </row>
    <row r="160" spans="4:22" x14ac:dyDescent="0.35">
      <c r="D160" s="13" t="s">
        <v>74</v>
      </c>
      <c r="E160" s="11">
        <f t="shared" ref="E160:F160" si="81">100-(E$91-E70)/E$92*20</f>
        <v>74.132395642144687</v>
      </c>
      <c r="F160" s="11">
        <f t="shared" si="81"/>
        <v>68.926141002012827</v>
      </c>
      <c r="G160" s="11">
        <f t="shared" si="7"/>
        <v>101.19829277157872</v>
      </c>
      <c r="H160" s="11">
        <f t="shared" si="78"/>
        <v>93.921014453295243</v>
      </c>
      <c r="I160" s="11">
        <f t="shared" si="7"/>
        <v>123.42583754037204</v>
      </c>
      <c r="J160" s="11">
        <f t="shared" si="7"/>
        <v>104.54239992431948</v>
      </c>
      <c r="K160" s="11">
        <f t="shared" si="7"/>
        <v>108.15819540836705</v>
      </c>
      <c r="L160" s="11">
        <f t="shared" si="65"/>
        <v>136.43414242728736</v>
      </c>
      <c r="M160" s="11">
        <f t="shared" si="65"/>
        <v>125.70964873112008</v>
      </c>
      <c r="N160" s="11">
        <f t="shared" si="65"/>
        <v>102.25189072082505</v>
      </c>
      <c r="O160" s="11">
        <f t="shared" si="65"/>
        <v>103.90967815108239</v>
      </c>
      <c r="P160" s="11">
        <f t="shared" si="65"/>
        <v>84.328884066062557</v>
      </c>
      <c r="Q160" s="11">
        <f t="shared" si="65"/>
        <v>103.90967815108239</v>
      </c>
      <c r="R160" s="11">
        <f t="shared" si="65"/>
        <v>112.51854699164139</v>
      </c>
      <c r="S160" s="11">
        <f t="shared" si="78"/>
        <v>97.998287276126305</v>
      </c>
      <c r="T160" s="11">
        <f t="shared" si="78"/>
        <v>98.03768189685033</v>
      </c>
      <c r="U160" s="11">
        <f t="shared" si="9"/>
        <v>129.72265888452026</v>
      </c>
      <c r="V160" s="11">
        <f t="shared" si="51"/>
        <v>130.49859279208337</v>
      </c>
    </row>
    <row r="161" spans="4:22" x14ac:dyDescent="0.35">
      <c r="D161" s="13" t="s">
        <v>75</v>
      </c>
      <c r="E161" s="11">
        <f t="shared" ref="E161:F161" si="82">100-(E$91-E71)/E$92*20</f>
        <v>127.14823686090078</v>
      </c>
      <c r="F161" s="11">
        <f t="shared" si="82"/>
        <v>120.61912236307646</v>
      </c>
      <c r="G161" s="11">
        <f t="shared" si="7"/>
        <v>117.48830259959388</v>
      </c>
      <c r="H161" s="11">
        <f t="shared" si="78"/>
        <v>118.11962045392777</v>
      </c>
      <c r="I161" s="11">
        <f t="shared" si="7"/>
        <v>104.84611205573002</v>
      </c>
      <c r="J161" s="11">
        <f t="shared" si="7"/>
        <v>122.18442361017055</v>
      </c>
      <c r="K161" s="11">
        <f t="shared" ref="K161" si="83">100+(K$91-K71)/K$92*20</f>
        <v>124.347596065765</v>
      </c>
      <c r="L161" s="11">
        <f t="shared" ref="L161:R161" si="84">100+(L$91-L71)/L$92*20</f>
        <v>101.0053057523356</v>
      </c>
      <c r="M161" s="11">
        <f t="shared" si="84"/>
        <v>90.876444811679661</v>
      </c>
      <c r="N161" s="11">
        <f t="shared" si="84"/>
        <v>91.855532918526336</v>
      </c>
      <c r="O161" s="11">
        <f t="shared" si="84"/>
        <v>112.10410395224342</v>
      </c>
      <c r="P161" s="11">
        <f t="shared" si="84"/>
        <v>128.95849969381194</v>
      </c>
      <c r="Q161" s="11">
        <f t="shared" si="84"/>
        <v>112.10410395224342</v>
      </c>
      <c r="R161" s="11">
        <f t="shared" si="84"/>
        <v>78.945977703520924</v>
      </c>
      <c r="S161" s="11">
        <f t="shared" si="78"/>
        <v>83.433193377413687</v>
      </c>
      <c r="T161" s="11">
        <f t="shared" si="78"/>
        <v>89.87856978375433</v>
      </c>
      <c r="U161" s="11">
        <f t="shared" si="9"/>
        <v>101.75004033676308</v>
      </c>
      <c r="V161" s="11">
        <f t="shared" si="51"/>
        <v>99.042261687080369</v>
      </c>
    </row>
    <row r="162" spans="4:22" x14ac:dyDescent="0.35">
      <c r="D162" s="13" t="s">
        <v>76</v>
      </c>
      <c r="E162" s="11">
        <f t="shared" ref="E162:F162" si="85">100-(E$91-E72)/E$92*20</f>
        <v>122.2865221639843</v>
      </c>
      <c r="F162" s="11">
        <f t="shared" si="85"/>
        <v>116.29752263514187</v>
      </c>
      <c r="G162" s="11">
        <f t="shared" ref="G162:K176" si="86">100+(G$91-G72)/G$92*20</f>
        <v>123.09102687128225</v>
      </c>
      <c r="H162" s="11">
        <f t="shared" ref="H162:S162" si="87">100-(H$91-H72)/H$92*20</f>
        <v>110.87392661514515</v>
      </c>
      <c r="I162" s="11">
        <f t="shared" si="86"/>
        <v>122.30278973650422</v>
      </c>
      <c r="J162" s="11">
        <f t="shared" si="86"/>
        <v>111.08751561920033</v>
      </c>
      <c r="K162" s="11">
        <f t="shared" si="86"/>
        <v>114.80560674782966</v>
      </c>
      <c r="L162" s="11">
        <f t="shared" ref="L162:R162" si="88">100+(L$91-L72)/L$92*20</f>
        <v>139.69711568536664</v>
      </c>
      <c r="M162" s="11">
        <f t="shared" si="88"/>
        <v>112.16995587534318</v>
      </c>
      <c r="N162" s="11">
        <f t="shared" si="88"/>
        <v>133.82878522474471</v>
      </c>
      <c r="O162" s="11">
        <f t="shared" si="88"/>
        <v>150.77729015460258</v>
      </c>
      <c r="P162" s="11">
        <f t="shared" si="88"/>
        <v>117.96863299015448</v>
      </c>
      <c r="Q162" s="11">
        <f t="shared" si="88"/>
        <v>150.77729015460258</v>
      </c>
      <c r="R162" s="11">
        <f t="shared" si="88"/>
        <v>129.65036778166944</v>
      </c>
      <c r="S162" s="11">
        <f t="shared" si="87"/>
        <v>95.917559576310211</v>
      </c>
      <c r="T162" s="11">
        <f t="shared" si="78"/>
        <v>98.03768189685033</v>
      </c>
      <c r="U162" s="11">
        <f t="shared" ref="U162" si="89">100+(U$91-U72)/U$92*20</f>
        <v>126.0955254510375</v>
      </c>
      <c r="V162" s="11">
        <f t="shared" si="51"/>
        <v>130.10278147554834</v>
      </c>
    </row>
    <row r="163" spans="4:22" x14ac:dyDescent="0.35">
      <c r="D163" s="13" t="s">
        <v>77</v>
      </c>
      <c r="E163" s="11">
        <f t="shared" ref="E163:F163" si="90">100-(E$91-E73)/E$92*20</f>
        <v>103.30268382364368</v>
      </c>
      <c r="F163" s="11">
        <f t="shared" si="90"/>
        <v>106.32460018606209</v>
      </c>
      <c r="G163" s="11">
        <f t="shared" si="86"/>
        <v>81.854603006953084</v>
      </c>
      <c r="H163" s="11">
        <f t="shared" si="78"/>
        <v>99.988712900667679</v>
      </c>
      <c r="I163" s="11">
        <f t="shared" si="86"/>
        <v>121.95680503987869</v>
      </c>
      <c r="J163" s="11">
        <f t="shared" si="86"/>
        <v>110.82279952830126</v>
      </c>
      <c r="K163" s="11">
        <f t="shared" si="86"/>
        <v>105.2460738906111</v>
      </c>
      <c r="L163" s="11">
        <f t="shared" ref="L163:R163" si="91">100+(L$91-L73)/L$92*20</f>
        <v>58.867804149625016</v>
      </c>
      <c r="M163" s="11">
        <f t="shared" si="91"/>
        <v>88.76098196186733</v>
      </c>
      <c r="N163" s="11">
        <f t="shared" si="91"/>
        <v>112.12781516532404</v>
      </c>
      <c r="O163" s="11">
        <f t="shared" si="91"/>
        <v>96.464528744292707</v>
      </c>
      <c r="P163" s="11">
        <f t="shared" si="91"/>
        <v>106.57889828186552</v>
      </c>
      <c r="Q163" s="11">
        <f t="shared" si="91"/>
        <v>96.464528744292707</v>
      </c>
      <c r="R163" s="11">
        <f t="shared" si="91"/>
        <v>106.66165075416154</v>
      </c>
      <c r="S163" s="11">
        <f t="shared" si="78"/>
        <v>93.836831876494131</v>
      </c>
      <c r="T163" s="11">
        <f t="shared" si="78"/>
        <v>95.99790386857633</v>
      </c>
      <c r="U163" s="11">
        <f t="shared" ref="U163" si="92">100+(U$91-U73)/U$92*20</f>
        <v>85.820016875362924</v>
      </c>
      <c r="V163" s="11">
        <f t="shared" si="51"/>
        <v>81.996121034148459</v>
      </c>
    </row>
    <row r="164" spans="4:22" x14ac:dyDescent="0.35">
      <c r="D164" s="13" t="s">
        <v>78</v>
      </c>
      <c r="E164" s="11">
        <f t="shared" ref="E164:F164" si="93">100-(E$91-E74)/E$92*20</f>
        <v>121.5919914929962</v>
      </c>
      <c r="F164" s="11">
        <f t="shared" si="93"/>
        <v>133.91635229518283</v>
      </c>
      <c r="G164" s="11">
        <f t="shared" si="86"/>
        <v>118.7197288481955</v>
      </c>
      <c r="H164" s="11">
        <f t="shared" si="78"/>
        <v>137.29301447045265</v>
      </c>
      <c r="I164" s="11">
        <f t="shared" si="86"/>
        <v>105.59440246831339</v>
      </c>
      <c r="J164" s="11">
        <f t="shared" si="86"/>
        <v>116.10245760034944</v>
      </c>
      <c r="K164" s="11">
        <f t="shared" si="86"/>
        <v>133.12524888822207</v>
      </c>
      <c r="L164" s="11">
        <f t="shared" ref="L164:R164" si="94">100+(L$91-L74)/L$92*20</f>
        <v>167.76176938812984</v>
      </c>
      <c r="M164" s="11">
        <f t="shared" si="94"/>
        <v>62.919415850321059</v>
      </c>
      <c r="N164" s="11">
        <f t="shared" si="94"/>
        <v>112.90391609304918</v>
      </c>
      <c r="O164" s="11">
        <f t="shared" si="94"/>
        <v>106.11115291734242</v>
      </c>
      <c r="P164" s="11">
        <f t="shared" si="94"/>
        <v>81.169398657680972</v>
      </c>
      <c r="Q164" s="11">
        <f t="shared" si="94"/>
        <v>106.11115291734242</v>
      </c>
      <c r="R164" s="11">
        <f t="shared" si="94"/>
        <v>101.43510885406096</v>
      </c>
      <c r="S164" s="11">
        <f t="shared" si="78"/>
        <v>85.513921077229782</v>
      </c>
      <c r="T164" s="11">
        <f t="shared" si="78"/>
        <v>83.759235698932343</v>
      </c>
      <c r="U164" s="11">
        <f t="shared" ref="U164" si="95">100+(U$91-U74)/U$92*20</f>
        <v>111.4350651336587</v>
      </c>
      <c r="V164" s="11">
        <f t="shared" si="51"/>
        <v>95.87826313435805</v>
      </c>
    </row>
    <row r="165" spans="4:22" x14ac:dyDescent="0.35">
      <c r="D165" s="13" t="s">
        <v>79</v>
      </c>
      <c r="E165" s="11">
        <f t="shared" ref="E165:F165" si="96">100-(E$91-E75)/E$92*20</f>
        <v>115.80423590142894</v>
      </c>
      <c r="F165" s="11">
        <f t="shared" si="96"/>
        <v>116.29752263514187</v>
      </c>
      <c r="G165" s="11">
        <f t="shared" si="86"/>
        <v>89.903141673317236</v>
      </c>
      <c r="H165" s="11">
        <f t="shared" si="78"/>
        <v>103.42645624139267</v>
      </c>
      <c r="I165" s="11">
        <f t="shared" si="86"/>
        <v>116.7523644119422</v>
      </c>
      <c r="J165" s="11">
        <f t="shared" si="86"/>
        <v>107.19435020194159</v>
      </c>
      <c r="K165" s="11">
        <f t="shared" si="86"/>
        <v>107.47887352621289</v>
      </c>
      <c r="L165" s="11">
        <f t="shared" ref="L165:R165" si="97">100+(L$91-L75)/L$92*20</f>
        <v>82.96798481216922</v>
      </c>
      <c r="M165" s="11">
        <f t="shared" si="97"/>
        <v>111.91026608949787</v>
      </c>
      <c r="N165" s="11">
        <f t="shared" si="97"/>
        <v>101.02554268804889</v>
      </c>
      <c r="O165" s="11">
        <f t="shared" si="97"/>
        <v>126.36415146268898</v>
      </c>
      <c r="P165" s="11">
        <f t="shared" si="97"/>
        <v>120.00422929197779</v>
      </c>
      <c r="Q165" s="11">
        <f t="shared" si="97"/>
        <v>126.36415146268898</v>
      </c>
      <c r="R165" s="11">
        <f t="shared" si="97"/>
        <v>114.68094297173693</v>
      </c>
      <c r="S165" s="11">
        <f t="shared" si="78"/>
        <v>91.756104176678036</v>
      </c>
      <c r="T165" s="11">
        <f t="shared" si="78"/>
        <v>87.838791755480344</v>
      </c>
      <c r="U165" s="11">
        <f t="shared" ref="U165" si="98">100+(U$91-U75)/U$92*20</f>
        <v>97.976599027577223</v>
      </c>
      <c r="V165" s="11">
        <f t="shared" ref="V165:V176" si="99">100-(V$91-V75)/V$92*20</f>
        <v>94.912260356697928</v>
      </c>
    </row>
    <row r="166" spans="4:22" x14ac:dyDescent="0.35">
      <c r="D166" s="13" t="s">
        <v>80</v>
      </c>
      <c r="E166" s="11">
        <f t="shared" ref="E166:F166" si="100">100-(E$91-E76)/E$92*20</f>
        <v>96.588887337425646</v>
      </c>
      <c r="F166" s="11">
        <f t="shared" si="100"/>
        <v>94.689523995468988</v>
      </c>
      <c r="G166" s="11">
        <f t="shared" si="86"/>
        <v>86.761695424172515</v>
      </c>
      <c r="H166" s="11">
        <f t="shared" si="78"/>
        <v>99.750261681093633</v>
      </c>
      <c r="I166" s="11">
        <f t="shared" si="86"/>
        <v>112.9894524823706</v>
      </c>
      <c r="J166" s="11">
        <f t="shared" si="86"/>
        <v>111.68518152199412</v>
      </c>
      <c r="K166" s="11">
        <f t="shared" si="86"/>
        <v>114.2015471792168</v>
      </c>
      <c r="L166" s="11">
        <f t="shared" ref="L166:R166" si="101">100+(L$91-L76)/L$92*20</f>
        <v>109.04387906329413</v>
      </c>
      <c r="M166" s="11">
        <f t="shared" si="101"/>
        <v>111.42307524466506</v>
      </c>
      <c r="N166" s="11">
        <f t="shared" si="101"/>
        <v>120.15596035445306</v>
      </c>
      <c r="O166" s="11">
        <f t="shared" si="101"/>
        <v>150.77729015460258</v>
      </c>
      <c r="P166" s="11">
        <f t="shared" si="101"/>
        <v>95.057953606621524</v>
      </c>
      <c r="Q166" s="11">
        <f t="shared" si="101"/>
        <v>150.77729015460258</v>
      </c>
      <c r="R166" s="11">
        <f t="shared" si="101"/>
        <v>121.63300470892625</v>
      </c>
      <c r="S166" s="11">
        <f t="shared" si="78"/>
        <v>93.836831876494131</v>
      </c>
      <c r="T166" s="11">
        <f t="shared" si="78"/>
        <v>91.918347812028344</v>
      </c>
      <c r="U166" s="11">
        <f t="shared" ref="U166" si="102">100+(U$91-U76)/U$92*20</f>
        <v>121.95571262014485</v>
      </c>
      <c r="V166" s="11">
        <f t="shared" si="99"/>
        <v>98.60650005024128</v>
      </c>
    </row>
    <row r="167" spans="4:22" x14ac:dyDescent="0.35">
      <c r="D167" s="13" t="s">
        <v>81</v>
      </c>
      <c r="E167" s="11">
        <f t="shared" ref="E167:F167" si="103">100-(E$91-E77)/E$92*20</f>
        <v>109.32194963887362</v>
      </c>
      <c r="F167" s="11">
        <f t="shared" si="103"/>
        <v>111.4772767847533</v>
      </c>
      <c r="G167" s="11">
        <f t="shared" si="86"/>
        <v>68.216089067527832</v>
      </c>
      <c r="H167" s="11">
        <f t="shared" si="78"/>
        <v>102.0204695302719</v>
      </c>
      <c r="I167" s="11">
        <f t="shared" si="86"/>
        <v>72.28077553789069</v>
      </c>
      <c r="J167" s="11">
        <f t="shared" si="86"/>
        <v>85.026314031399863</v>
      </c>
      <c r="K167" s="11">
        <f t="shared" si="86"/>
        <v>94.204827485955434</v>
      </c>
      <c r="L167" s="11">
        <f t="shared" ref="L167:R167" si="104">100+(L$91-L77)/L$92*20</f>
        <v>87.203787633201188</v>
      </c>
      <c r="M167" s="11">
        <f t="shared" si="104"/>
        <v>97.171030835387427</v>
      </c>
      <c r="N167" s="11">
        <f t="shared" si="104"/>
        <v>107.2710488040975</v>
      </c>
      <c r="O167" s="11">
        <f t="shared" si="104"/>
        <v>110.01474611898102</v>
      </c>
      <c r="P167" s="11">
        <f t="shared" si="104"/>
        <v>105.74733004972354</v>
      </c>
      <c r="Q167" s="11">
        <f t="shared" si="104"/>
        <v>110.01474611898102</v>
      </c>
      <c r="R167" s="11">
        <f t="shared" si="104"/>
        <v>100.60282065502524</v>
      </c>
      <c r="S167" s="11">
        <f t="shared" si="78"/>
        <v>102.15974267575848</v>
      </c>
      <c r="T167" s="11">
        <f t="shared" si="78"/>
        <v>93.95812584030233</v>
      </c>
      <c r="U167" s="11">
        <f t="shared" ref="U167" si="105">100+(U$91-U77)/U$92*20</f>
        <v>73.668056796357604</v>
      </c>
      <c r="V167" s="11">
        <f t="shared" si="99"/>
        <v>100.54031715520223</v>
      </c>
    </row>
    <row r="168" spans="4:22" x14ac:dyDescent="0.35">
      <c r="D168" s="13" t="s">
        <v>82</v>
      </c>
      <c r="E168" s="11">
        <f t="shared" ref="E168:F168" si="106">100-(E$91-E78)/E$92*20</f>
        <v>130.62089021584114</v>
      </c>
      <c r="F168" s="11">
        <f t="shared" si="106"/>
        <v>133.41770617272886</v>
      </c>
      <c r="G168" s="11">
        <f t="shared" si="86"/>
        <v>113.55568328954352</v>
      </c>
      <c r="H168" s="11">
        <f t="shared" si="78"/>
        <v>156.76084049748971</v>
      </c>
      <c r="I168" s="11">
        <f t="shared" si="86"/>
        <v>111.21319216061039</v>
      </c>
      <c r="J168" s="11">
        <f t="shared" si="86"/>
        <v>106.94246488873408</v>
      </c>
      <c r="K168" s="11">
        <f t="shared" si="86"/>
        <v>99.495026105099598</v>
      </c>
      <c r="L168" s="11">
        <f t="shared" ref="L168:R168" si="107">100+(L$91-L78)/L$92*20</f>
        <v>117.43338672657492</v>
      </c>
      <c r="M168" s="11">
        <f t="shared" si="107"/>
        <v>79.973560509273184</v>
      </c>
      <c r="N168" s="11">
        <f t="shared" si="107"/>
        <v>90.025567820989068</v>
      </c>
      <c r="O168" s="11">
        <f t="shared" si="107"/>
        <v>92.980904309137074</v>
      </c>
      <c r="P168" s="11">
        <f t="shared" si="107"/>
        <v>89.123610323369306</v>
      </c>
      <c r="Q168" s="11">
        <f t="shared" si="107"/>
        <v>92.980904309137074</v>
      </c>
      <c r="R168" s="11">
        <f t="shared" si="107"/>
        <v>98.861767443962904</v>
      </c>
      <c r="S168" s="11">
        <f t="shared" si="78"/>
        <v>104.24047037557456</v>
      </c>
      <c r="T168" s="11">
        <f t="shared" si="78"/>
        <v>102.11723795339833</v>
      </c>
      <c r="U168" s="11">
        <f t="shared" ref="U168" si="108">100+(U$91-U78)/U$92*20</f>
        <v>129.82527853907916</v>
      </c>
      <c r="V168" s="11">
        <f t="shared" si="99"/>
        <v>96.792072914035089</v>
      </c>
    </row>
    <row r="169" spans="4:22" x14ac:dyDescent="0.35">
      <c r="D169" s="13" t="s">
        <v>83</v>
      </c>
      <c r="E169" s="11">
        <f t="shared" ref="E169:F169" si="109">100-(E$91-E79)/E$92*20</f>
        <v>92.884723758822616</v>
      </c>
      <c r="F169" s="11">
        <f t="shared" si="109"/>
        <v>87.04361678450779</v>
      </c>
      <c r="G169" s="11">
        <f t="shared" si="86"/>
        <v>120.79837561728097</v>
      </c>
      <c r="H169" s="11">
        <f t="shared" si="78"/>
        <v>92.165764459499286</v>
      </c>
      <c r="I169" s="11">
        <f t="shared" si="86"/>
        <v>107.13004069601713</v>
      </c>
      <c r="J169" s="11">
        <f t="shared" si="86"/>
        <v>112.97641895622549</v>
      </c>
      <c r="K169" s="11">
        <f t="shared" si="86"/>
        <v>117.49575744226802</v>
      </c>
      <c r="L169" s="11">
        <f t="shared" ref="L169:R169" si="110">100+(L$91-L79)/L$92*20</f>
        <v>107.52900692980114</v>
      </c>
      <c r="M169" s="11">
        <f t="shared" si="110"/>
        <v>119.35148121040443</v>
      </c>
      <c r="N169" s="11">
        <f t="shared" si="110"/>
        <v>92.556936712334846</v>
      </c>
      <c r="O169" s="11">
        <f t="shared" si="110"/>
        <v>92.163468920275037</v>
      </c>
      <c r="P169" s="11">
        <f t="shared" si="110"/>
        <v>82.324811475557055</v>
      </c>
      <c r="Q169" s="11">
        <f t="shared" si="110"/>
        <v>92.163468920275037</v>
      </c>
      <c r="R169" s="11">
        <f t="shared" si="110"/>
        <v>99.668813910291576</v>
      </c>
      <c r="S169" s="11">
        <f t="shared" si="78"/>
        <v>104.24047037557456</v>
      </c>
      <c r="T169" s="11">
        <f t="shared" si="78"/>
        <v>100.07745992512433</v>
      </c>
      <c r="U169" s="11">
        <f t="shared" ref="U169" si="111">100+(U$91-U79)/U$92*20</f>
        <v>94.039074119472019</v>
      </c>
      <c r="V169" s="11">
        <f t="shared" si="99"/>
        <v>107.53337258132616</v>
      </c>
    </row>
    <row r="170" spans="4:22" x14ac:dyDescent="0.35">
      <c r="D170" s="13" t="s">
        <v>84</v>
      </c>
      <c r="E170" s="11">
        <f t="shared" ref="E170:F170" si="112">100-(E$91-E80)/E$92*20</f>
        <v>73.669375194819338</v>
      </c>
      <c r="F170" s="11">
        <f t="shared" si="112"/>
        <v>70.255863995223478</v>
      </c>
      <c r="G170" s="11">
        <f t="shared" si="86"/>
        <v>111.73960426927366</v>
      </c>
      <c r="H170" s="11">
        <f t="shared" si="78"/>
        <v>67.093650793803093</v>
      </c>
      <c r="I170" s="11">
        <f t="shared" si="86"/>
        <v>115.49094053844213</v>
      </c>
      <c r="J170" s="11">
        <f t="shared" si="86"/>
        <v>80.691521523918837</v>
      </c>
      <c r="K170" s="11">
        <f t="shared" si="86"/>
        <v>77.826529021894657</v>
      </c>
      <c r="L170" s="11">
        <f t="shared" ref="L170:R170" si="113">100+(L$91-L80)/L$92*20</f>
        <v>83.981376768451128</v>
      </c>
      <c r="M170" s="11">
        <f t="shared" si="113"/>
        <v>106.84034262021915</v>
      </c>
      <c r="N170" s="11">
        <f t="shared" si="113"/>
        <v>91.953931292477904</v>
      </c>
      <c r="O170" s="11">
        <f t="shared" si="113"/>
        <v>88.013184712825492</v>
      </c>
      <c r="P170" s="11">
        <f t="shared" si="113"/>
        <v>33.915028370020522</v>
      </c>
      <c r="Q170" s="11">
        <f t="shared" si="113"/>
        <v>88.013184712825492</v>
      </c>
      <c r="R170" s="11">
        <f t="shared" si="113"/>
        <v>106.58429705715604</v>
      </c>
      <c r="S170" s="11">
        <f t="shared" si="78"/>
        <v>77.191010277965432</v>
      </c>
      <c r="T170" s="11">
        <f t="shared" si="78"/>
        <v>83.759235698932343</v>
      </c>
      <c r="U170" s="11">
        <f t="shared" ref="U170" si="114">100+(U$91-U80)/U$92*20</f>
        <v>46.112893308585811</v>
      </c>
      <c r="V170" s="11">
        <f t="shared" si="99"/>
        <v>60.062566029945103</v>
      </c>
    </row>
    <row r="171" spans="4:22" x14ac:dyDescent="0.35">
      <c r="D171" s="13" t="s">
        <v>85</v>
      </c>
      <c r="E171" s="11">
        <f t="shared" ref="E171:F171" si="115">100-(E$91-E81)/E$92*20</f>
        <v>91.727172640509167</v>
      </c>
      <c r="F171" s="11">
        <f t="shared" si="115"/>
        <v>89.536847396777745</v>
      </c>
      <c r="G171" s="11">
        <f t="shared" si="86"/>
        <v>93.778103948327029</v>
      </c>
      <c r="H171" s="11">
        <f t="shared" si="78"/>
        <v>89.628539256203709</v>
      </c>
      <c r="I171" s="11">
        <f t="shared" si="86"/>
        <v>85.338191685091942</v>
      </c>
      <c r="J171" s="11">
        <f t="shared" si="86"/>
        <v>85.612509100681365</v>
      </c>
      <c r="K171" s="11">
        <f t="shared" si="86"/>
        <v>61.934096493209331</v>
      </c>
      <c r="L171" s="11">
        <f t="shared" ref="L171:R171" si="116">100+(L$91-L81)/L$92*20</f>
        <v>82.03410201640402</v>
      </c>
      <c r="M171" s="11">
        <f t="shared" si="116"/>
        <v>99.328429911738993</v>
      </c>
      <c r="N171" s="11">
        <f t="shared" si="116"/>
        <v>103.17967958477385</v>
      </c>
      <c r="O171" s="11">
        <f t="shared" si="116"/>
        <v>106.38508276859115</v>
      </c>
      <c r="P171" s="11">
        <f t="shared" si="116"/>
        <v>104.08962955914699</v>
      </c>
      <c r="Q171" s="11">
        <f t="shared" si="116"/>
        <v>106.38508276859115</v>
      </c>
      <c r="R171" s="11">
        <f t="shared" si="116"/>
        <v>100.41397741901585</v>
      </c>
      <c r="S171" s="11">
        <f t="shared" si="78"/>
        <v>102.15974267575848</v>
      </c>
      <c r="T171" s="11">
        <f t="shared" si="78"/>
        <v>98.03768189685033</v>
      </c>
      <c r="U171" s="11">
        <f t="shared" ref="U171" si="117">100+(U$91-U81)/U$92*20</f>
        <v>75.411493181471656</v>
      </c>
      <c r="V171" s="11">
        <f t="shared" si="99"/>
        <v>93.424567224523685</v>
      </c>
    </row>
    <row r="172" spans="4:22" x14ac:dyDescent="0.35">
      <c r="D172" s="13" t="s">
        <v>86</v>
      </c>
      <c r="E172" s="11">
        <f t="shared" ref="E172:F172" si="118">100-(E$91-E82)/E$92*20</f>
        <v>60.01027199872059</v>
      </c>
      <c r="F172" s="11">
        <f t="shared" si="118"/>
        <v>71.918017736736772</v>
      </c>
      <c r="G172" s="11">
        <f t="shared" si="86"/>
        <v>110.63529038564273</v>
      </c>
      <c r="H172" s="11">
        <f t="shared" si="78"/>
        <v>71.206357535917988</v>
      </c>
      <c r="I172" s="11">
        <f t="shared" si="86"/>
        <v>90.582357553739286</v>
      </c>
      <c r="J172" s="11">
        <f t="shared" si="86"/>
        <v>93.763423231264014</v>
      </c>
      <c r="K172" s="11">
        <f t="shared" si="86"/>
        <v>82.810961241869947</v>
      </c>
      <c r="L172" s="11">
        <f t="shared" ref="L172:R172" si="119">100+(L$91-L82)/L$92*20</f>
        <v>89.103865747565564</v>
      </c>
      <c r="M172" s="11">
        <f t="shared" si="119"/>
        <v>112.83015444456424</v>
      </c>
      <c r="N172" s="11">
        <f t="shared" si="119"/>
        <v>78.423199178976432</v>
      </c>
      <c r="O172" s="11">
        <f t="shared" si="119"/>
        <v>87.819823788540759</v>
      </c>
      <c r="P172" s="11">
        <f t="shared" si="119"/>
        <v>61.932987073456459</v>
      </c>
      <c r="Q172" s="11">
        <f t="shared" si="119"/>
        <v>87.819823788540759</v>
      </c>
      <c r="R172" s="11">
        <f t="shared" si="119"/>
        <v>105.72319695478222</v>
      </c>
      <c r="S172" s="11">
        <f t="shared" si="78"/>
        <v>135.45138587281588</v>
      </c>
      <c r="T172" s="11">
        <f t="shared" si="78"/>
        <v>140.87302049060432</v>
      </c>
      <c r="U172" s="11">
        <f t="shared" ref="U172" si="120">100+(U$91-U82)/U$92*20</f>
        <v>92.482253940171177</v>
      </c>
      <c r="V172" s="11">
        <f t="shared" si="99"/>
        <v>72.746639179061447</v>
      </c>
    </row>
    <row r="173" spans="4:22" x14ac:dyDescent="0.35">
      <c r="D173" s="13" t="s">
        <v>87</v>
      </c>
      <c r="E173" s="11">
        <f t="shared" ref="E173:F173" si="121">100-(E$91-E83)/E$92*20</f>
        <v>100.06154069236601</v>
      </c>
      <c r="F173" s="11">
        <f t="shared" si="121"/>
        <v>99.675985220008883</v>
      </c>
      <c r="G173" s="11">
        <f t="shared" si="86"/>
        <v>86.644338643416731</v>
      </c>
      <c r="H173" s="11">
        <f>100-(H$91-H83)/H$92*20</f>
        <v>95.985189075660458</v>
      </c>
      <c r="I173" s="11">
        <f t="shared" si="86"/>
        <v>128.41031453509808</v>
      </c>
      <c r="J173" s="11">
        <f t="shared" si="86"/>
        <v>114.42357694701279</v>
      </c>
      <c r="K173" s="11">
        <f t="shared" si="86"/>
        <v>104.00143663082909</v>
      </c>
      <c r="L173" s="11">
        <f t="shared" ref="L173:R173" si="122">100+(L$91-L83)/L$92*20</f>
        <v>117.16490019334206</v>
      </c>
      <c r="M173" s="11">
        <f t="shared" si="122"/>
        <v>137.36398150531073</v>
      </c>
      <c r="N173" s="11">
        <f t="shared" si="122"/>
        <v>96.297986312819333</v>
      </c>
      <c r="O173" s="11">
        <f t="shared" si="122"/>
        <v>79.165510417256456</v>
      </c>
      <c r="P173" s="11">
        <f t="shared" si="122"/>
        <v>113.4727186905105</v>
      </c>
      <c r="Q173" s="11">
        <f t="shared" si="122"/>
        <v>79.165510417256456</v>
      </c>
      <c r="R173" s="11">
        <f t="shared" si="122"/>
        <v>122.76919585360628</v>
      </c>
      <c r="S173" s="11">
        <f t="shared" ref="S173:T176" si="123">100-(S$91-S83)/S$92*20</f>
        <v>89.675376476861942</v>
      </c>
      <c r="T173" s="11">
        <f t="shared" si="123"/>
        <v>89.87856978375433</v>
      </c>
      <c r="U173" s="11">
        <f t="shared" ref="U173" si="124">100+(U$91-U83)/U$92*20</f>
        <v>124.18944505022232</v>
      </c>
      <c r="V173" s="11">
        <f t="shared" si="99"/>
        <v>146.90339706910407</v>
      </c>
    </row>
    <row r="174" spans="4:22" x14ac:dyDescent="0.35">
      <c r="D174" s="13" t="s">
        <v>88</v>
      </c>
      <c r="E174" s="11">
        <f t="shared" ref="E174:F174" si="125">100-(E$91-E84)/E$92*20</f>
        <v>62.78839468267288</v>
      </c>
      <c r="F174" s="11">
        <f t="shared" si="125"/>
        <v>61.612664539354313</v>
      </c>
      <c r="G174" s="11">
        <f t="shared" si="86"/>
        <v>113.55658118567948</v>
      </c>
      <c r="H174" s="11">
        <f>100-(H$91-H84)/H$92*20</f>
        <v>92.157921865335595</v>
      </c>
      <c r="I174" s="11">
        <f t="shared" si="86"/>
        <v>92.542696337499009</v>
      </c>
      <c r="J174" s="11">
        <f t="shared" si="86"/>
        <v>102.62269089523303</v>
      </c>
      <c r="K174" s="11">
        <f t="shared" si="86"/>
        <v>95.934376651786309</v>
      </c>
      <c r="L174" s="11">
        <f t="shared" ref="L174:R174" si="126">100+(L$91-L84)/L$92*20</f>
        <v>93.890253603343723</v>
      </c>
      <c r="M174" s="11">
        <f t="shared" si="126"/>
        <v>108.57850417066261</v>
      </c>
      <c r="N174" s="11">
        <f t="shared" si="126"/>
        <v>84.315174540439216</v>
      </c>
      <c r="O174" s="11">
        <f t="shared" si="126"/>
        <v>131.38407603332158</v>
      </c>
      <c r="P174" s="11">
        <f t="shared" si="126"/>
        <v>110.03656011409392</v>
      </c>
      <c r="Q174" s="11">
        <f t="shared" si="126"/>
        <v>131.38407603332158</v>
      </c>
      <c r="R174" s="11">
        <f t="shared" si="126"/>
        <v>113.68041831103578</v>
      </c>
      <c r="S174" s="11">
        <f t="shared" si="123"/>
        <v>83.433193377413687</v>
      </c>
      <c r="T174" s="11">
        <f t="shared" si="123"/>
        <v>81.719457670658343</v>
      </c>
      <c r="U174" s="11">
        <f t="shared" ref="U174" si="127">100+(U$91-U84)/U$92*20</f>
        <v>97.105964133428557</v>
      </c>
      <c r="V174" s="11">
        <f t="shared" si="99"/>
        <v>118.48366781866488</v>
      </c>
    </row>
    <row r="175" spans="4:22" x14ac:dyDescent="0.35">
      <c r="D175" s="13" t="s">
        <v>89</v>
      </c>
      <c r="E175" s="11">
        <f t="shared" ref="E175:F175" si="128">100-(E$91-E85)/E$92*20</f>
        <v>116.96178701974239</v>
      </c>
      <c r="F175" s="11">
        <f t="shared" si="128"/>
        <v>128.09881419988631</v>
      </c>
      <c r="G175" s="11">
        <f t="shared" si="86"/>
        <v>90.935647119592375</v>
      </c>
      <c r="H175" s="11">
        <f>100-(H$91-H85)/H$92*20</f>
        <v>139.37015943963718</v>
      </c>
      <c r="I175" s="11">
        <f t="shared" si="86"/>
        <v>79.570807999101987</v>
      </c>
      <c r="J175" s="11">
        <f t="shared" si="86"/>
        <v>97.912967690322702</v>
      </c>
      <c r="K175" s="11">
        <f t="shared" si="86"/>
        <v>108.34433713030865</v>
      </c>
      <c r="L175" s="11">
        <f t="shared" ref="L175:R175" si="129">100+(L$91-L85)/L$92*20</f>
        <v>96.556418381118803</v>
      </c>
      <c r="M175" s="11">
        <f t="shared" si="129"/>
        <v>79.266050035748307</v>
      </c>
      <c r="N175" s="11">
        <f t="shared" si="129"/>
        <v>110.04715211270741</v>
      </c>
      <c r="O175" s="11">
        <f t="shared" si="129"/>
        <v>150.77729015460258</v>
      </c>
      <c r="P175" s="11">
        <f t="shared" si="129"/>
        <v>134.26317088076681</v>
      </c>
      <c r="Q175" s="11">
        <f t="shared" si="129"/>
        <v>150.77729015460258</v>
      </c>
      <c r="R175" s="11">
        <f t="shared" si="129"/>
        <v>93.495487812672621</v>
      </c>
      <c r="S175" s="11">
        <f t="shared" si="123"/>
        <v>104.24047037557456</v>
      </c>
      <c r="T175" s="11">
        <f t="shared" si="123"/>
        <v>104.15701598167233</v>
      </c>
      <c r="U175" s="11">
        <f t="shared" ref="U175" si="130">100+(U$91-U85)/U$92*20</f>
        <v>102.41754474269555</v>
      </c>
      <c r="V175" s="11">
        <f t="shared" si="99"/>
        <v>89.514409407963768</v>
      </c>
    </row>
    <row r="176" spans="4:22" x14ac:dyDescent="0.35">
      <c r="D176" s="13" t="s">
        <v>90</v>
      </c>
      <c r="E176" s="11">
        <f t="shared" ref="E176:F176" si="131">100-(E$91-E86)/E$92*20</f>
        <v>85.707906825279196</v>
      </c>
      <c r="F176" s="11">
        <f t="shared" si="131"/>
        <v>85.713893791297153</v>
      </c>
      <c r="G176" s="11">
        <f t="shared" si="86"/>
        <v>101.84087087772693</v>
      </c>
      <c r="H176" s="11">
        <f>100-(H$91-H86)/H$92*20</f>
        <v>85.959868861898514</v>
      </c>
      <c r="I176" s="11">
        <f t="shared" si="86"/>
        <v>99.934117764144688</v>
      </c>
      <c r="J176" s="11">
        <f t="shared" si="86"/>
        <v>95.290877056637157</v>
      </c>
      <c r="K176" s="11">
        <f t="shared" si="86"/>
        <v>95.188431721659313</v>
      </c>
      <c r="L176" s="11">
        <f t="shared" ref="L176:R176" si="132">100+(L$91-L86)/L$92*20</f>
        <v>97.898024152013747</v>
      </c>
      <c r="M176" s="11">
        <f t="shared" si="132"/>
        <v>108.28891254850026</v>
      </c>
      <c r="N176" s="11">
        <f t="shared" si="132"/>
        <v>89.264834471480171</v>
      </c>
      <c r="O176" s="11">
        <f t="shared" si="132"/>
        <v>98.074658414574543</v>
      </c>
      <c r="P176" s="11">
        <f t="shared" si="132"/>
        <v>91.154332142526528</v>
      </c>
      <c r="Q176" s="11">
        <f t="shared" si="132"/>
        <v>98.074658414574543</v>
      </c>
      <c r="R176" s="11">
        <f t="shared" si="132"/>
        <v>96.522554065772994</v>
      </c>
      <c r="S176" s="11">
        <f t="shared" si="123"/>
        <v>-12.280280814126328</v>
      </c>
      <c r="T176" s="11">
        <f t="shared" si="123"/>
        <v>-12.11033162994562</v>
      </c>
      <c r="U176" s="11">
        <f t="shared" ref="U176" si="133">100+(U$91-U86)/U$92*20</f>
        <v>94.201568880725773</v>
      </c>
      <c r="V176" s="11">
        <f t="shared" si="99"/>
        <v>102.70461759884518</v>
      </c>
    </row>
  </sheetData>
  <sortState xmlns:xlrd2="http://schemas.microsoft.com/office/spreadsheetml/2017/richdata2" columnSort="1" ref="E1:U89">
    <sortCondition ref="E4:U4"/>
  </sortState>
  <hyperlinks>
    <hyperlink ref="B2" r:id="rId1" xr:uid="{14B43127-673F-41D3-8429-496630B10FA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668A-1906-436C-BD2B-CC521F8719CE}">
  <dimension ref="A1:X176"/>
  <sheetViews>
    <sheetView workbookViewId="0">
      <selection activeCell="D23" sqref="D23"/>
    </sheetView>
  </sheetViews>
  <sheetFormatPr defaultRowHeight="14.5" x14ac:dyDescent="0.35"/>
  <cols>
    <col min="1" max="1" width="20.08984375" customWidth="1"/>
    <col min="2" max="2" width="5.90625" customWidth="1"/>
    <col min="4" max="4" width="16.08984375" customWidth="1"/>
    <col min="5" max="6" width="15" customWidth="1"/>
    <col min="7" max="24" width="15.36328125" customWidth="1"/>
  </cols>
  <sheetData>
    <row r="1" spans="1:24" x14ac:dyDescent="0.35">
      <c r="A1" s="2" t="s">
        <v>201</v>
      </c>
      <c r="B1" s="2" t="s">
        <v>200</v>
      </c>
    </row>
    <row r="2" spans="1:24" x14ac:dyDescent="0.35">
      <c r="A2" s="2"/>
      <c r="B2" s="18" t="s">
        <v>202</v>
      </c>
    </row>
    <row r="3" spans="1:24" x14ac:dyDescent="0.35">
      <c r="D3" s="1"/>
      <c r="E3" s="1"/>
      <c r="F3" s="1"/>
      <c r="G3" s="1"/>
      <c r="H3" s="1"/>
      <c r="I3" s="1"/>
      <c r="J3" s="1"/>
      <c r="K3" s="1"/>
      <c r="L3" s="1"/>
      <c r="M3" s="1"/>
      <c r="N3" s="1"/>
      <c r="O3" s="1"/>
      <c r="P3" s="1"/>
      <c r="Q3" s="1"/>
      <c r="R3" s="1"/>
      <c r="S3" s="1"/>
      <c r="T3" s="1"/>
      <c r="U3" s="1"/>
      <c r="V3" s="1"/>
      <c r="W3" s="1"/>
      <c r="X3" s="1"/>
    </row>
    <row r="4" spans="1:24" s="5" customFormat="1" ht="18.5" customHeight="1" x14ac:dyDescent="0.35">
      <c r="D4" s="4"/>
      <c r="E4" s="7" t="s">
        <v>210</v>
      </c>
      <c r="F4" s="7" t="s">
        <v>210</v>
      </c>
      <c r="G4" s="10" t="s">
        <v>205</v>
      </c>
      <c r="H4" s="10" t="s">
        <v>205</v>
      </c>
      <c r="I4" s="10" t="s">
        <v>205</v>
      </c>
      <c r="J4" s="7" t="s">
        <v>206</v>
      </c>
      <c r="K4" s="10" t="s">
        <v>192</v>
      </c>
      <c r="L4" s="10" t="s">
        <v>192</v>
      </c>
      <c r="M4" s="10" t="s">
        <v>192</v>
      </c>
      <c r="N4" s="19" t="s">
        <v>189</v>
      </c>
      <c r="O4" s="19" t="s">
        <v>189</v>
      </c>
      <c r="P4" s="19" t="s">
        <v>189</v>
      </c>
      <c r="Q4" s="7" t="s">
        <v>196</v>
      </c>
      <c r="R4" s="7" t="s">
        <v>196</v>
      </c>
      <c r="S4" s="7" t="s">
        <v>196</v>
      </c>
      <c r="T4" s="10" t="s">
        <v>204</v>
      </c>
      <c r="U4" s="10" t="s">
        <v>204</v>
      </c>
      <c r="V4" s="10" t="s">
        <v>204</v>
      </c>
      <c r="W4" s="7" t="s">
        <v>194</v>
      </c>
      <c r="X4" s="20" t="s">
        <v>215</v>
      </c>
    </row>
    <row r="5" spans="1:24" s="5" customFormat="1" ht="57" x14ac:dyDescent="0.35">
      <c r="D5" s="4"/>
      <c r="E5" s="4" t="s">
        <v>3</v>
      </c>
      <c r="F5" s="4" t="s">
        <v>4</v>
      </c>
      <c r="G5" s="4" t="s">
        <v>216</v>
      </c>
      <c r="H5" s="4" t="s">
        <v>217</v>
      </c>
      <c r="I5" s="4" t="s">
        <v>213</v>
      </c>
      <c r="J5" s="4" t="s">
        <v>105</v>
      </c>
      <c r="K5" s="4" t="s">
        <v>197</v>
      </c>
      <c r="L5" s="4" t="s">
        <v>198</v>
      </c>
      <c r="M5" s="4" t="s">
        <v>199</v>
      </c>
      <c r="N5" s="4" t="s">
        <v>5</v>
      </c>
      <c r="O5" s="4" t="s">
        <v>7</v>
      </c>
      <c r="P5" s="4" t="s">
        <v>8</v>
      </c>
      <c r="Q5" s="4" t="s">
        <v>0</v>
      </c>
      <c r="R5" s="4" t="s">
        <v>1</v>
      </c>
      <c r="S5" s="4" t="s">
        <v>0</v>
      </c>
      <c r="T5" s="4" t="s">
        <v>6</v>
      </c>
      <c r="U5" s="4" t="s">
        <v>104</v>
      </c>
      <c r="V5" s="4" t="s">
        <v>103</v>
      </c>
      <c r="W5" s="4" t="s">
        <v>2</v>
      </c>
      <c r="X5" s="4" t="s">
        <v>99</v>
      </c>
    </row>
    <row r="6" spans="1:24" s="5" customFormat="1" ht="28.5" x14ac:dyDescent="0.25">
      <c r="A6" s="15" t="s">
        <v>210</v>
      </c>
      <c r="D6" s="12"/>
      <c r="E6" s="12" t="s">
        <v>10</v>
      </c>
      <c r="F6" s="12" t="s">
        <v>10</v>
      </c>
      <c r="G6" s="12" t="s">
        <v>186</v>
      </c>
      <c r="H6" s="12" t="s">
        <v>212</v>
      </c>
      <c r="I6" s="12" t="s">
        <v>10</v>
      </c>
      <c r="J6" s="12" t="s">
        <v>106</v>
      </c>
      <c r="K6" s="12" t="s">
        <v>11</v>
      </c>
      <c r="L6" s="12" t="s">
        <v>11</v>
      </c>
      <c r="M6" s="12" t="s">
        <v>11</v>
      </c>
      <c r="N6" s="12" t="s">
        <v>9</v>
      </c>
      <c r="O6" s="12" t="s">
        <v>11</v>
      </c>
      <c r="P6" s="12" t="s">
        <v>11</v>
      </c>
      <c r="Q6" s="12" t="s">
        <v>9</v>
      </c>
      <c r="R6" s="12" t="s">
        <v>9</v>
      </c>
      <c r="S6" s="12" t="s">
        <v>9</v>
      </c>
      <c r="T6" s="12" t="s">
        <v>11</v>
      </c>
      <c r="U6" s="12" t="s">
        <v>102</v>
      </c>
      <c r="V6" s="12" t="s">
        <v>102</v>
      </c>
      <c r="W6" s="12" t="s">
        <v>9</v>
      </c>
      <c r="X6" s="12" t="s">
        <v>207</v>
      </c>
    </row>
    <row r="7" spans="1:24" x14ac:dyDescent="0.35">
      <c r="A7" s="15" t="s">
        <v>208</v>
      </c>
      <c r="D7" s="13" t="s">
        <v>12</v>
      </c>
      <c r="E7" s="13">
        <v>94.6</v>
      </c>
      <c r="F7" s="13">
        <v>88.1</v>
      </c>
      <c r="G7" s="13">
        <v>651.5645124630654</v>
      </c>
      <c r="H7" s="13">
        <v>1719.8272596408819</v>
      </c>
      <c r="I7" s="13">
        <v>78.7</v>
      </c>
      <c r="J7" s="13">
        <v>26.089056312180041</v>
      </c>
      <c r="K7" s="13">
        <v>2.7964560000000001</v>
      </c>
      <c r="L7" s="13">
        <v>22.543810000000001</v>
      </c>
      <c r="M7" s="13">
        <v>12.291090000000001</v>
      </c>
      <c r="N7" s="13">
        <v>7.5241360000000004</v>
      </c>
      <c r="O7" s="13">
        <v>8.3078160000000008</v>
      </c>
      <c r="P7" s="13">
        <v>10.15025</v>
      </c>
      <c r="Q7" s="13">
        <v>2.4628930000000002</v>
      </c>
      <c r="R7" s="13">
        <v>10.33267</v>
      </c>
      <c r="S7" s="13">
        <v>2.4628930000000002</v>
      </c>
      <c r="T7" s="13">
        <v>10.13804</v>
      </c>
      <c r="U7" s="13">
        <v>45</v>
      </c>
      <c r="V7" s="13">
        <v>46</v>
      </c>
      <c r="W7" s="13">
        <v>10.05805</v>
      </c>
      <c r="X7" s="13">
        <v>66.140352336734225</v>
      </c>
    </row>
    <row r="8" spans="1:24" x14ac:dyDescent="0.35">
      <c r="A8" s="15" t="s">
        <v>195</v>
      </c>
      <c r="D8" s="13" t="s">
        <v>13</v>
      </c>
      <c r="E8" s="13">
        <v>80.7</v>
      </c>
      <c r="F8" s="13">
        <v>72.7</v>
      </c>
      <c r="G8" s="13">
        <v>2977.9223001882597</v>
      </c>
      <c r="H8" s="13">
        <v>6178.3330480917339</v>
      </c>
      <c r="I8" s="13">
        <v>56.8</v>
      </c>
      <c r="J8" s="13">
        <v>22.08872458410351</v>
      </c>
      <c r="K8" s="13">
        <v>7.4285600000000001</v>
      </c>
      <c r="L8" s="13">
        <v>23.685639999999999</v>
      </c>
      <c r="M8" s="13">
        <v>19.61796</v>
      </c>
      <c r="N8" s="13">
        <v>10.75142</v>
      </c>
      <c r="O8" s="13">
        <v>15.022130000000001</v>
      </c>
      <c r="P8" s="13">
        <v>13.960599999999999</v>
      </c>
      <c r="Q8" s="13">
        <v>5.0463060000000004</v>
      </c>
      <c r="R8" s="13">
        <v>18.643364999999999</v>
      </c>
      <c r="S8" s="13">
        <v>5.0463060000000004</v>
      </c>
      <c r="T8" s="13">
        <v>16.49522</v>
      </c>
      <c r="U8" s="13">
        <v>59</v>
      </c>
      <c r="V8" s="13">
        <v>59</v>
      </c>
      <c r="W8" s="13">
        <v>11.20307</v>
      </c>
      <c r="X8" s="13">
        <v>64.35134493763384</v>
      </c>
    </row>
    <row r="9" spans="1:24" x14ac:dyDescent="0.35">
      <c r="A9" s="15" t="s">
        <v>189</v>
      </c>
      <c r="D9" s="13" t="s">
        <v>14</v>
      </c>
      <c r="E9" s="13">
        <v>72.400000000000006</v>
      </c>
      <c r="F9" s="13">
        <v>58.6</v>
      </c>
      <c r="G9" s="13">
        <v>1761.2556794712928</v>
      </c>
      <c r="H9" s="13">
        <v>6779.8430400660882</v>
      </c>
      <c r="I9" s="13">
        <v>41.9</v>
      </c>
      <c r="J9" s="13">
        <v>16.165564356208666</v>
      </c>
      <c r="K9" s="13">
        <v>8.9130380000000002</v>
      </c>
      <c r="L9" s="13">
        <v>29.20758</v>
      </c>
      <c r="M9" s="13">
        <v>21.599509999999999</v>
      </c>
      <c r="N9" s="13">
        <v>9.5498200000000004</v>
      </c>
      <c r="O9" s="13">
        <v>9.2502929999999992</v>
      </c>
      <c r="P9" s="13">
        <v>16.57432</v>
      </c>
      <c r="Q9" s="13">
        <v>3.2195689999999999</v>
      </c>
      <c r="R9" s="13">
        <v>18.740402</v>
      </c>
      <c r="S9" s="13">
        <v>3.2195689999999999</v>
      </c>
      <c r="T9" s="13">
        <v>20.213280000000001</v>
      </c>
      <c r="U9" s="13">
        <v>46</v>
      </c>
      <c r="V9" s="13">
        <v>48</v>
      </c>
      <c r="W9" s="13">
        <v>16.835719999999998</v>
      </c>
      <c r="X9" s="13">
        <v>67.815019333351188</v>
      </c>
    </row>
    <row r="10" spans="1:24" x14ac:dyDescent="0.35">
      <c r="A10" s="15" t="s">
        <v>196</v>
      </c>
      <c r="D10" s="13" t="s">
        <v>15</v>
      </c>
      <c r="E10" s="13">
        <v>77.900000000000006</v>
      </c>
      <c r="F10" s="13">
        <v>65</v>
      </c>
      <c r="G10" s="13">
        <v>994.45922489786324</v>
      </c>
      <c r="H10" s="13">
        <v>5070.0745086446705</v>
      </c>
      <c r="I10" s="13">
        <v>61.5</v>
      </c>
      <c r="J10" s="13">
        <v>14.920641270539758</v>
      </c>
      <c r="K10" s="13">
        <v>5.5534100000000004</v>
      </c>
      <c r="L10" s="13">
        <v>23.867100000000001</v>
      </c>
      <c r="M10" s="13">
        <v>13.7475</v>
      </c>
      <c r="N10" s="13">
        <v>11.79373</v>
      </c>
      <c r="O10" s="13">
        <v>5.8947380000000003</v>
      </c>
      <c r="P10" s="13">
        <v>14.02819</v>
      </c>
      <c r="Q10" s="13">
        <v>4.1558320000000002</v>
      </c>
      <c r="R10" s="13">
        <v>15.117526</v>
      </c>
      <c r="S10" s="13">
        <v>4.1558320000000002</v>
      </c>
      <c r="T10" s="13">
        <v>11.24109</v>
      </c>
      <c r="U10" s="13">
        <v>71</v>
      </c>
      <c r="V10" s="13">
        <v>72</v>
      </c>
      <c r="W10" s="13">
        <v>14.81725</v>
      </c>
      <c r="X10" s="13">
        <v>68.056663977096619</v>
      </c>
    </row>
    <row r="11" spans="1:24" x14ac:dyDescent="0.35">
      <c r="A11" s="15" t="s">
        <v>203</v>
      </c>
      <c r="D11" s="13" t="s">
        <v>16</v>
      </c>
      <c r="E11" s="13">
        <v>82.3</v>
      </c>
      <c r="F11" s="13">
        <v>67.599999999999994</v>
      </c>
      <c r="G11" s="13">
        <v>1806.8278347911933</v>
      </c>
      <c r="H11" s="13">
        <v>3739.9269922170947</v>
      </c>
      <c r="I11" s="13">
        <v>63.7</v>
      </c>
      <c r="J11" s="13">
        <v>19.157400156617072</v>
      </c>
      <c r="K11" s="13">
        <v>3.5720879999999999</v>
      </c>
      <c r="L11" s="13">
        <v>17.48724</v>
      </c>
      <c r="M11" s="13">
        <v>13.78237</v>
      </c>
      <c r="N11" s="13">
        <v>9.2590029999999999</v>
      </c>
      <c r="O11" s="13">
        <v>9.0738559999999993</v>
      </c>
      <c r="P11" s="13">
        <v>12.31503</v>
      </c>
      <c r="Q11" s="13"/>
      <c r="R11" s="13">
        <v>20.636001</v>
      </c>
      <c r="S11" s="13"/>
      <c r="T11" s="13">
        <v>15.59431</v>
      </c>
      <c r="U11" s="13">
        <v>50</v>
      </c>
      <c r="V11" s="13">
        <v>51</v>
      </c>
      <c r="W11" s="13">
        <v>11.82718</v>
      </c>
      <c r="X11" s="13">
        <v>67.553807183983693</v>
      </c>
    </row>
    <row r="12" spans="1:24" x14ac:dyDescent="0.35">
      <c r="A12" s="15" t="s">
        <v>190</v>
      </c>
      <c r="D12" s="13" t="s">
        <v>17</v>
      </c>
      <c r="E12" s="13">
        <v>83</v>
      </c>
      <c r="F12" s="13">
        <v>68.2</v>
      </c>
      <c r="G12" s="13">
        <v>2444.0675228172199</v>
      </c>
      <c r="H12" s="13">
        <v>4238.7529278733546</v>
      </c>
      <c r="I12" s="13">
        <v>54.9</v>
      </c>
      <c r="J12" s="13">
        <v>17.631470736053366</v>
      </c>
      <c r="K12" s="13">
        <v>8.7941880000000001</v>
      </c>
      <c r="L12" s="13">
        <v>24.56467</v>
      </c>
      <c r="M12" s="13">
        <v>23.598099999999999</v>
      </c>
      <c r="N12" s="13">
        <v>13.02671</v>
      </c>
      <c r="O12" s="13">
        <v>11.34802</v>
      </c>
      <c r="P12" s="13">
        <v>15.194990000000001</v>
      </c>
      <c r="Q12" s="13">
        <v>5.1356400000000004</v>
      </c>
      <c r="R12" s="13">
        <v>20.456855000000001</v>
      </c>
      <c r="S12" s="13">
        <v>5.1356400000000004</v>
      </c>
      <c r="T12" s="13">
        <v>16.722940000000001</v>
      </c>
      <c r="U12" s="13">
        <v>41</v>
      </c>
      <c r="V12" s="13">
        <v>42</v>
      </c>
      <c r="W12" s="13">
        <v>15.23166</v>
      </c>
      <c r="X12" s="13">
        <v>65.395594269361368</v>
      </c>
    </row>
    <row r="13" spans="1:24" x14ac:dyDescent="0.35">
      <c r="A13" s="15" t="s">
        <v>193</v>
      </c>
      <c r="D13" s="13" t="s">
        <v>18</v>
      </c>
      <c r="E13" s="13">
        <v>80.3</v>
      </c>
      <c r="F13" s="13">
        <v>69.3</v>
      </c>
      <c r="G13" s="13">
        <v>628.54558133398666</v>
      </c>
      <c r="H13" s="13">
        <v>4027.5919259692041</v>
      </c>
      <c r="I13" s="13">
        <v>68.400000000000006</v>
      </c>
      <c r="J13" s="13">
        <v>18.135966823995318</v>
      </c>
      <c r="K13" s="13">
        <v>3.8029760000000001</v>
      </c>
      <c r="L13" s="13">
        <v>12.15788</v>
      </c>
      <c r="M13" s="13">
        <v>9.4950229999999998</v>
      </c>
      <c r="N13" s="13">
        <v>7.0452459999999997</v>
      </c>
      <c r="O13" s="13">
        <v>4.7767530000000002</v>
      </c>
      <c r="P13" s="13">
        <v>9.610754</v>
      </c>
      <c r="Q13" s="13">
        <v>1.043976</v>
      </c>
      <c r="R13" s="13">
        <v>15.455499</v>
      </c>
      <c r="S13" s="13">
        <v>1.043976</v>
      </c>
      <c r="T13" s="13">
        <v>7.7693539999999999</v>
      </c>
      <c r="U13" s="13">
        <v>69</v>
      </c>
      <c r="V13" s="13">
        <v>72</v>
      </c>
      <c r="W13" s="13">
        <v>10.68717</v>
      </c>
      <c r="X13" s="13">
        <v>74.270712605199122</v>
      </c>
    </row>
    <row r="14" spans="1:24" x14ac:dyDescent="0.35">
      <c r="A14" s="15" t="s">
        <v>192</v>
      </c>
      <c r="D14" s="13" t="s">
        <v>19</v>
      </c>
      <c r="E14" s="13">
        <v>83.8</v>
      </c>
      <c r="F14" s="13">
        <v>76.099999999999994</v>
      </c>
      <c r="G14" s="13">
        <v>1639.9043389135634</v>
      </c>
      <c r="H14" s="13">
        <v>4612.2309531943974</v>
      </c>
      <c r="I14" s="13">
        <v>57.7</v>
      </c>
      <c r="J14" s="13">
        <v>20.45534768796329</v>
      </c>
      <c r="K14" s="13">
        <v>6.9980869999999999</v>
      </c>
      <c r="L14" s="13">
        <v>22.640930000000001</v>
      </c>
      <c r="M14" s="13">
        <v>20.743089999999999</v>
      </c>
      <c r="N14" s="13">
        <v>11.74907</v>
      </c>
      <c r="O14" s="13">
        <v>12.06007</v>
      </c>
      <c r="P14" s="13">
        <v>12.178100000000001</v>
      </c>
      <c r="Q14" s="13">
        <v>6.3613559999999998</v>
      </c>
      <c r="R14" s="13">
        <v>8.9532290000000003</v>
      </c>
      <c r="S14" s="13">
        <v>6.3613559999999998</v>
      </c>
      <c r="T14" s="13">
        <v>14.92306</v>
      </c>
      <c r="U14" s="13">
        <v>47</v>
      </c>
      <c r="V14" s="13">
        <v>49</v>
      </c>
      <c r="W14" s="13">
        <v>10.40727</v>
      </c>
      <c r="X14" s="13">
        <v>62.779470940729951</v>
      </c>
    </row>
    <row r="15" spans="1:24" x14ac:dyDescent="0.35">
      <c r="A15" s="15"/>
      <c r="D15" s="13" t="s">
        <v>20</v>
      </c>
      <c r="E15" s="13">
        <v>69.099999999999994</v>
      </c>
      <c r="F15" s="13">
        <v>51.7</v>
      </c>
      <c r="G15" s="13">
        <v>639.29711024223627</v>
      </c>
      <c r="H15" s="13">
        <v>4180.7109792818301</v>
      </c>
      <c r="I15" s="13">
        <v>69.2</v>
      </c>
      <c r="J15" s="13">
        <v>19.323515131898368</v>
      </c>
      <c r="K15" s="13">
        <v>2.9827400000000002</v>
      </c>
      <c r="L15" s="13">
        <v>17.581109999999999</v>
      </c>
      <c r="M15" s="13">
        <v>12.510120000000001</v>
      </c>
      <c r="N15" s="13">
        <v>8.3168299999999995</v>
      </c>
      <c r="O15" s="13">
        <v>4.7286679999999999</v>
      </c>
      <c r="P15" s="13">
        <v>15.95989</v>
      </c>
      <c r="Q15" s="13">
        <v>5.7133019999999997</v>
      </c>
      <c r="R15" s="13">
        <v>14.696120000000001</v>
      </c>
      <c r="S15" s="13">
        <v>5.7133019999999997</v>
      </c>
      <c r="T15" s="13">
        <v>9.0047879999999996</v>
      </c>
      <c r="U15" s="13">
        <v>57</v>
      </c>
      <c r="V15" s="13">
        <v>59</v>
      </c>
      <c r="W15" s="13">
        <v>11.69079</v>
      </c>
      <c r="X15" s="13">
        <v>73.971769326932133</v>
      </c>
    </row>
    <row r="16" spans="1:24" x14ac:dyDescent="0.35">
      <c r="A16" s="15" t="s">
        <v>188</v>
      </c>
      <c r="D16" s="13" t="s">
        <v>21</v>
      </c>
      <c r="E16" s="13">
        <v>64</v>
      </c>
      <c r="F16" s="13">
        <v>52</v>
      </c>
      <c r="G16" s="13">
        <v>1301.0214380879324</v>
      </c>
      <c r="H16" s="13">
        <v>5677.9643909725864</v>
      </c>
      <c r="I16" s="13">
        <v>38.799999999999997</v>
      </c>
      <c r="J16" s="13">
        <v>7.3861659126803554</v>
      </c>
      <c r="K16" s="13">
        <v>9.8643680000000007</v>
      </c>
      <c r="L16" s="13">
        <v>28.840890000000002</v>
      </c>
      <c r="M16" s="13">
        <v>27.339130000000001</v>
      </c>
      <c r="N16" s="13">
        <v>13.07076</v>
      </c>
      <c r="O16" s="13">
        <v>11.22</v>
      </c>
      <c r="P16" s="13">
        <v>18.926839999999999</v>
      </c>
      <c r="Q16" s="13">
        <v>7.358816</v>
      </c>
      <c r="R16" s="13">
        <v>20.824816000000002</v>
      </c>
      <c r="S16" s="13">
        <v>7.358816</v>
      </c>
      <c r="T16" s="13">
        <v>22.78584</v>
      </c>
      <c r="U16" s="13">
        <v>72</v>
      </c>
      <c r="V16" s="13">
        <v>74</v>
      </c>
      <c r="W16" s="13">
        <v>20.512899999999998</v>
      </c>
      <c r="X16" s="13">
        <v>40.059417146373235</v>
      </c>
    </row>
    <row r="17" spans="1:24" x14ac:dyDescent="0.35">
      <c r="A17" s="15"/>
      <c r="D17" s="13" t="s">
        <v>22</v>
      </c>
      <c r="E17" s="13">
        <v>92.9</v>
      </c>
      <c r="F17" s="13">
        <v>91.9</v>
      </c>
      <c r="G17" s="13">
        <v>654.80188045668228</v>
      </c>
      <c r="H17" s="13">
        <v>2535.2585627938215</v>
      </c>
      <c r="I17" s="13">
        <v>86.9</v>
      </c>
      <c r="J17" s="13">
        <v>36.781852872588509</v>
      </c>
      <c r="K17" s="13">
        <v>7.6823819999999996</v>
      </c>
      <c r="L17" s="13">
        <v>20.925039999999999</v>
      </c>
      <c r="M17" s="13">
        <v>16.842759999999998</v>
      </c>
      <c r="N17" s="13">
        <v>10.03121</v>
      </c>
      <c r="O17" s="13">
        <v>13.96105</v>
      </c>
      <c r="P17" s="13">
        <v>11.04457</v>
      </c>
      <c r="Q17" s="13">
        <v>4.8624790000000004</v>
      </c>
      <c r="R17" s="13">
        <v>8.4939719999999994</v>
      </c>
      <c r="S17" s="13">
        <v>4.8624790000000004</v>
      </c>
      <c r="T17" s="13">
        <v>13.43167</v>
      </c>
      <c r="U17" s="13">
        <v>40</v>
      </c>
      <c r="V17" s="13">
        <v>43</v>
      </c>
      <c r="W17" s="13">
        <v>10.29505</v>
      </c>
      <c r="X17" s="13">
        <v>59.066545659019511</v>
      </c>
    </row>
    <row r="18" spans="1:24" x14ac:dyDescent="0.35">
      <c r="A18" s="15" t="s">
        <v>191</v>
      </c>
      <c r="D18" s="13" t="s">
        <v>23</v>
      </c>
      <c r="E18" s="13">
        <v>85.2</v>
      </c>
      <c r="F18" s="13">
        <v>75.7</v>
      </c>
      <c r="G18" s="13">
        <v>1839.9601604067832</v>
      </c>
      <c r="H18" s="13">
        <v>5695.4892144785472</v>
      </c>
      <c r="I18" s="13">
        <v>54.7</v>
      </c>
      <c r="J18" s="13">
        <v>18.46268253109789</v>
      </c>
      <c r="K18" s="13">
        <v>10.33526</v>
      </c>
      <c r="L18" s="13">
        <v>27.60792</v>
      </c>
      <c r="M18" s="13">
        <v>22.14057</v>
      </c>
      <c r="N18" s="13">
        <v>10.580109999999999</v>
      </c>
      <c r="O18" s="13">
        <v>14.052300000000001</v>
      </c>
      <c r="P18" s="13">
        <v>13.756790000000001</v>
      </c>
      <c r="Q18" s="13">
        <v>5.8833320000000002</v>
      </c>
      <c r="R18" s="13">
        <v>17.837319999999998</v>
      </c>
      <c r="S18" s="13">
        <v>5.8833320000000002</v>
      </c>
      <c r="T18" s="13">
        <v>15.882860000000001</v>
      </c>
      <c r="U18" s="13">
        <v>52</v>
      </c>
      <c r="V18" s="13">
        <v>56</v>
      </c>
      <c r="W18" s="13">
        <v>16.580159999999999</v>
      </c>
      <c r="X18" s="13">
        <v>59.80955669896349</v>
      </c>
    </row>
    <row r="19" spans="1:24" x14ac:dyDescent="0.35">
      <c r="D19" s="13" t="s">
        <v>24</v>
      </c>
      <c r="E19" s="13">
        <v>73</v>
      </c>
      <c r="F19" s="13">
        <v>59.2</v>
      </c>
      <c r="G19" s="13">
        <v>1250.9299525244855</v>
      </c>
      <c r="H19" s="13">
        <v>4408.5501944271873</v>
      </c>
      <c r="I19" s="13">
        <v>59</v>
      </c>
      <c r="J19" s="13">
        <v>12.561630645367117</v>
      </c>
      <c r="K19" s="13">
        <v>8.2154240000000005</v>
      </c>
      <c r="L19" s="13">
        <v>24.442530000000001</v>
      </c>
      <c r="M19" s="13">
        <v>21.784089999999999</v>
      </c>
      <c r="N19" s="13">
        <v>11.101319999999999</v>
      </c>
      <c r="O19" s="13">
        <v>13.01577</v>
      </c>
      <c r="P19" s="13">
        <v>16.301559999999998</v>
      </c>
      <c r="Q19" s="13">
        <v>3.0187219999999999</v>
      </c>
      <c r="R19" s="13">
        <v>16.900621999999998</v>
      </c>
      <c r="S19" s="13">
        <v>3.0187219999999999</v>
      </c>
      <c r="T19" s="13">
        <v>18.274090000000001</v>
      </c>
      <c r="U19" s="13">
        <v>65</v>
      </c>
      <c r="V19" s="13">
        <v>69</v>
      </c>
      <c r="W19" s="13">
        <v>12.4613</v>
      </c>
      <c r="X19" s="13">
        <v>65.179063067788235</v>
      </c>
    </row>
    <row r="20" spans="1:24" x14ac:dyDescent="0.35">
      <c r="D20" s="13" t="s">
        <v>25</v>
      </c>
      <c r="E20" s="13">
        <v>69.8</v>
      </c>
      <c r="F20" s="13">
        <v>60.2</v>
      </c>
      <c r="G20" s="13">
        <v>1430.8794691858959</v>
      </c>
      <c r="H20" s="13">
        <v>4248.2394583328196</v>
      </c>
      <c r="I20" s="13">
        <v>48.1</v>
      </c>
      <c r="J20" s="13">
        <v>9.3364925361960793</v>
      </c>
      <c r="K20" s="13">
        <v>6.3424860000000001</v>
      </c>
      <c r="L20" s="13">
        <v>26.429449999999999</v>
      </c>
      <c r="M20" s="13">
        <v>18.05227</v>
      </c>
      <c r="N20" s="13">
        <v>12.454700000000001</v>
      </c>
      <c r="O20" s="13">
        <v>8.4676899999999993</v>
      </c>
      <c r="P20" s="13">
        <v>18.22429</v>
      </c>
      <c r="Q20" s="13">
        <v>5.8373340000000002</v>
      </c>
      <c r="R20" s="13">
        <v>23.635684000000001</v>
      </c>
      <c r="S20" s="13">
        <v>5.8373340000000002</v>
      </c>
      <c r="T20" s="13">
        <v>16.198219999999999</v>
      </c>
      <c r="U20" s="13">
        <v>42</v>
      </c>
      <c r="V20" s="13">
        <v>40</v>
      </c>
      <c r="W20" s="13">
        <v>12.809010000000001</v>
      </c>
      <c r="X20" s="13">
        <v>52.505854088370427</v>
      </c>
    </row>
    <row r="21" spans="1:24" x14ac:dyDescent="0.35">
      <c r="D21" s="13" t="s">
        <v>26</v>
      </c>
      <c r="E21" s="13">
        <v>80.2</v>
      </c>
      <c r="F21" s="13">
        <v>71</v>
      </c>
      <c r="G21" s="13">
        <v>2335.0846468184473</v>
      </c>
      <c r="H21" s="13">
        <v>4750.4378283712786</v>
      </c>
      <c r="I21" s="13">
        <v>61.6</v>
      </c>
      <c r="J21" s="13">
        <v>17.762410003789313</v>
      </c>
      <c r="K21" s="13">
        <v>8.5099830000000001</v>
      </c>
      <c r="L21" s="13">
        <v>25.41281</v>
      </c>
      <c r="M21" s="13">
        <v>22.124490000000002</v>
      </c>
      <c r="N21" s="13">
        <v>13.09365</v>
      </c>
      <c r="O21" s="13">
        <v>16.855399999999999</v>
      </c>
      <c r="P21" s="13">
        <v>11.30452</v>
      </c>
      <c r="Q21" s="13">
        <v>2.1414610000000001</v>
      </c>
      <c r="R21" s="13">
        <v>15.33906</v>
      </c>
      <c r="S21" s="13">
        <v>2.1414610000000001</v>
      </c>
      <c r="T21" s="13">
        <v>15.75169</v>
      </c>
      <c r="U21" s="13">
        <v>46</v>
      </c>
      <c r="V21" s="13">
        <v>46</v>
      </c>
      <c r="W21" s="13">
        <v>14.67404</v>
      </c>
      <c r="X21" s="13">
        <v>61.1409148224934</v>
      </c>
    </row>
    <row r="22" spans="1:24" x14ac:dyDescent="0.35">
      <c r="D22" s="13" t="s">
        <v>27</v>
      </c>
      <c r="E22" s="13">
        <v>84.4</v>
      </c>
      <c r="F22" s="13">
        <v>76.8</v>
      </c>
      <c r="G22" s="13">
        <v>1542.6008968609865</v>
      </c>
      <c r="H22" s="13">
        <v>3578.4753363228701</v>
      </c>
      <c r="I22" s="13">
        <v>65.5</v>
      </c>
      <c r="J22" s="13">
        <v>20.556004152728111</v>
      </c>
      <c r="K22" s="13">
        <v>6.5536060000000003</v>
      </c>
      <c r="L22" s="13">
        <v>20.639510000000001</v>
      </c>
      <c r="M22" s="13">
        <v>21.595330000000001</v>
      </c>
      <c r="N22" s="13">
        <v>10.04074</v>
      </c>
      <c r="O22" s="13">
        <v>9.5541830000000001</v>
      </c>
      <c r="P22" s="13">
        <v>11.71143</v>
      </c>
      <c r="Q22" s="13">
        <v>4.9716839999999998</v>
      </c>
      <c r="R22" s="13">
        <v>17.751749</v>
      </c>
      <c r="S22" s="13">
        <v>4.9716839999999998</v>
      </c>
      <c r="T22" s="13">
        <v>13.41215</v>
      </c>
      <c r="U22" s="13">
        <v>44</v>
      </c>
      <c r="V22" s="13">
        <v>47</v>
      </c>
      <c r="W22" s="13">
        <v>10.751989999999999</v>
      </c>
      <c r="X22" s="13">
        <v>64.327848009531181</v>
      </c>
    </row>
    <row r="23" spans="1:24" x14ac:dyDescent="0.35">
      <c r="D23" s="13" t="s">
        <v>28</v>
      </c>
      <c r="E23" s="13">
        <v>93</v>
      </c>
      <c r="F23" s="13">
        <v>91.7</v>
      </c>
      <c r="G23" s="13">
        <v>1148.5548403382556</v>
      </c>
      <c r="H23" s="13">
        <v>2738.8615423450715</v>
      </c>
      <c r="I23" s="13">
        <v>69.099999999999994</v>
      </c>
      <c r="J23" s="13">
        <v>24.825685098102806</v>
      </c>
      <c r="K23" s="13">
        <v>5.1429340000000003</v>
      </c>
      <c r="L23" s="13">
        <v>18.753170000000001</v>
      </c>
      <c r="M23" s="13">
        <v>12.965579999999999</v>
      </c>
      <c r="N23" s="13">
        <v>8.8209320000000009</v>
      </c>
      <c r="O23" s="13">
        <v>11.79101</v>
      </c>
      <c r="P23" s="13">
        <v>10.11003</v>
      </c>
      <c r="Q23" s="13">
        <v>7.0757199999999996</v>
      </c>
      <c r="R23" s="13">
        <v>20.052596999999999</v>
      </c>
      <c r="S23" s="13">
        <v>7.0757199999999996</v>
      </c>
      <c r="T23" s="13">
        <v>12.33089</v>
      </c>
      <c r="U23" s="13">
        <v>52</v>
      </c>
      <c r="V23" s="13">
        <v>54</v>
      </c>
      <c r="W23" s="13">
        <v>8.6714889999999993</v>
      </c>
      <c r="X23" s="13">
        <v>62.357363188113631</v>
      </c>
    </row>
    <row r="24" spans="1:24" x14ac:dyDescent="0.35">
      <c r="D24" s="13" t="s">
        <v>29</v>
      </c>
      <c r="E24" s="13">
        <v>73.099999999999994</v>
      </c>
      <c r="F24" s="13">
        <v>60.5</v>
      </c>
      <c r="G24" s="13">
        <v>1268.4183217369016</v>
      </c>
      <c r="H24" s="13">
        <v>8376.9371667198047</v>
      </c>
      <c r="I24" s="13">
        <v>51.8</v>
      </c>
      <c r="J24" s="13">
        <v>13.247716847285702</v>
      </c>
      <c r="K24" s="13">
        <v>9.6465610000000002</v>
      </c>
      <c r="L24" s="13">
        <v>23.974989999999998</v>
      </c>
      <c r="M24" s="13">
        <v>20.649090000000001</v>
      </c>
      <c r="N24" s="13">
        <v>11.79083</v>
      </c>
      <c r="O24" s="13">
        <v>4.7623870000000004</v>
      </c>
      <c r="P24" s="13">
        <v>18.534109999999998</v>
      </c>
      <c r="Q24" s="13"/>
      <c r="R24" s="13">
        <v>17.491379999999999</v>
      </c>
      <c r="S24" s="13"/>
      <c r="T24" s="13">
        <v>15.549200000000001</v>
      </c>
      <c r="U24" s="13">
        <v>70</v>
      </c>
      <c r="V24" s="13">
        <v>68</v>
      </c>
      <c r="W24" s="13">
        <v>16.898340000000001</v>
      </c>
      <c r="X24" s="13">
        <v>64.25758564983596</v>
      </c>
    </row>
    <row r="25" spans="1:24" x14ac:dyDescent="0.35">
      <c r="D25" s="13" t="s">
        <v>30</v>
      </c>
      <c r="E25" s="13">
        <v>86.7</v>
      </c>
      <c r="F25" s="13">
        <v>75.7</v>
      </c>
      <c r="G25" s="13">
        <v>2788.2319614746471</v>
      </c>
      <c r="H25" s="13">
        <v>4360.4062967909031</v>
      </c>
      <c r="I25" s="13">
        <v>60</v>
      </c>
      <c r="J25" s="13">
        <v>21.020235642204259</v>
      </c>
      <c r="K25" s="13">
        <v>5.4972859999999999</v>
      </c>
      <c r="L25" s="13">
        <v>19.55274</v>
      </c>
      <c r="M25" s="13">
        <v>19.013529999999999</v>
      </c>
      <c r="N25" s="13">
        <v>9.4185440000000007</v>
      </c>
      <c r="O25" s="13">
        <v>10.58033</v>
      </c>
      <c r="P25" s="13">
        <v>13.016109999999999</v>
      </c>
      <c r="Q25" s="13">
        <v>5.8119719999999999</v>
      </c>
      <c r="R25" s="13">
        <v>13.741910000000001</v>
      </c>
      <c r="S25" s="13">
        <v>5.8119719999999999</v>
      </c>
      <c r="T25" s="13">
        <v>13.18684</v>
      </c>
      <c r="U25" s="13">
        <v>47</v>
      </c>
      <c r="V25" s="13">
        <v>46</v>
      </c>
      <c r="W25" s="13">
        <v>13.53973</v>
      </c>
      <c r="X25" s="13">
        <v>65.777769131354461</v>
      </c>
    </row>
    <row r="26" spans="1:24" x14ac:dyDescent="0.35">
      <c r="D26" s="13" t="s">
        <v>31</v>
      </c>
      <c r="E26" s="13">
        <v>71.3</v>
      </c>
      <c r="F26" s="13">
        <v>54.4</v>
      </c>
      <c r="G26" s="13">
        <v>1868.4092244926183</v>
      </c>
      <c r="H26" s="13">
        <v>6594.0600905853471</v>
      </c>
      <c r="I26" s="13">
        <v>46.1</v>
      </c>
      <c r="J26" s="13">
        <v>11.116213252865268</v>
      </c>
      <c r="K26" s="13">
        <v>10.481389999999999</v>
      </c>
      <c r="L26" s="13">
        <v>30.022680000000001</v>
      </c>
      <c r="M26" s="13">
        <v>27.239439999999998</v>
      </c>
      <c r="N26" s="13">
        <v>14.89461</v>
      </c>
      <c r="O26" s="13">
        <v>9.4760609999999996</v>
      </c>
      <c r="P26" s="13">
        <v>16.504960000000001</v>
      </c>
      <c r="Q26" s="13">
        <v>6.8220179999999999</v>
      </c>
      <c r="R26" s="13">
        <v>20.013263000000002</v>
      </c>
      <c r="S26" s="13">
        <v>6.8220179999999999</v>
      </c>
      <c r="T26" s="13">
        <v>22.30735</v>
      </c>
      <c r="U26" s="13">
        <v>70</v>
      </c>
      <c r="V26" s="13">
        <v>70</v>
      </c>
      <c r="W26" s="13">
        <v>16.249179999999999</v>
      </c>
      <c r="X26" s="13">
        <v>68.010120623366277</v>
      </c>
    </row>
    <row r="27" spans="1:24" x14ac:dyDescent="0.35">
      <c r="D27" s="13" t="s">
        <v>32</v>
      </c>
      <c r="E27" s="13">
        <v>86.3</v>
      </c>
      <c r="F27" s="13">
        <v>83.4</v>
      </c>
      <c r="G27" s="13">
        <v>1557.0934256055364</v>
      </c>
      <c r="H27" s="13">
        <v>3287.1972318339099</v>
      </c>
      <c r="I27" s="13">
        <v>68.8</v>
      </c>
      <c r="J27" s="13">
        <v>25.027282648235722</v>
      </c>
      <c r="K27" s="13">
        <v>4.8529470000000003</v>
      </c>
      <c r="L27" s="13">
        <v>21.236450000000001</v>
      </c>
      <c r="M27" s="13">
        <v>13.64324</v>
      </c>
      <c r="N27" s="13">
        <v>11.87588</v>
      </c>
      <c r="O27" s="13">
        <v>13.97953</v>
      </c>
      <c r="P27" s="13">
        <v>12.94214</v>
      </c>
      <c r="Q27" s="13">
        <v>4.0927290000000003</v>
      </c>
      <c r="R27" s="13">
        <v>11.210380000000001</v>
      </c>
      <c r="S27" s="13">
        <v>4.0927290000000003</v>
      </c>
      <c r="T27" s="13">
        <v>15.36289</v>
      </c>
      <c r="U27" s="13">
        <v>51</v>
      </c>
      <c r="V27" s="13">
        <v>51</v>
      </c>
      <c r="W27" s="13">
        <v>15.06978</v>
      </c>
      <c r="X27" s="13">
        <v>58.822133161661924</v>
      </c>
    </row>
    <row r="28" spans="1:24" x14ac:dyDescent="0.35">
      <c r="A28" t="s">
        <v>196</v>
      </c>
      <c r="D28" s="13" t="s">
        <v>33</v>
      </c>
      <c r="E28" s="13">
        <v>73.5</v>
      </c>
      <c r="F28" s="13">
        <v>59.8</v>
      </c>
      <c r="G28" s="13">
        <v>755.63309884078308</v>
      </c>
      <c r="H28" s="13">
        <v>3685.0307655053803</v>
      </c>
      <c r="I28" s="13">
        <v>62.1</v>
      </c>
      <c r="J28" s="13">
        <v>16.043747189438225</v>
      </c>
      <c r="K28" s="13">
        <v>4.603612</v>
      </c>
      <c r="L28" s="13">
        <v>23.766940000000002</v>
      </c>
      <c r="M28" s="13">
        <v>16.915220000000001</v>
      </c>
      <c r="N28" s="13">
        <v>7.2043030000000003</v>
      </c>
      <c r="O28" s="13">
        <v>5.6338299999999997</v>
      </c>
      <c r="P28" s="13">
        <v>17.336760000000002</v>
      </c>
      <c r="Q28" s="13">
        <v>3.180739</v>
      </c>
      <c r="R28" s="13">
        <v>18.362807</v>
      </c>
      <c r="S28" s="13">
        <v>3.180739</v>
      </c>
      <c r="T28" s="13">
        <v>9.6489089999999997</v>
      </c>
      <c r="U28" s="13">
        <v>55</v>
      </c>
      <c r="V28" s="13">
        <v>55</v>
      </c>
      <c r="W28" s="13">
        <v>8.3253470000000007</v>
      </c>
      <c r="X28" s="13">
        <v>68.388035653964593</v>
      </c>
    </row>
    <row r="29" spans="1:24" x14ac:dyDescent="0.35">
      <c r="A29" t="s">
        <v>194</v>
      </c>
      <c r="D29" s="13" t="s">
        <v>34</v>
      </c>
      <c r="E29" s="13">
        <v>77.5</v>
      </c>
      <c r="F29" s="13">
        <v>70.2</v>
      </c>
      <c r="G29" s="13">
        <v>2219.2232718548507</v>
      </c>
      <c r="H29" s="13">
        <v>5528.0651771879839</v>
      </c>
      <c r="I29" s="13">
        <v>62.3</v>
      </c>
      <c r="J29" s="13">
        <v>21.655486647259842</v>
      </c>
      <c r="K29" s="13">
        <v>7.7363489999999997</v>
      </c>
      <c r="L29" s="13">
        <v>23.522310000000001</v>
      </c>
      <c r="M29" s="13">
        <v>20.097670000000001</v>
      </c>
      <c r="N29" s="13">
        <v>5.9807790000000001</v>
      </c>
      <c r="O29" s="13">
        <v>13.48676</v>
      </c>
      <c r="P29" s="13">
        <v>14.153029999999999</v>
      </c>
      <c r="Q29" s="13">
        <v>4.0727770000000003</v>
      </c>
      <c r="R29" s="13">
        <v>17.436474</v>
      </c>
      <c r="S29" s="13">
        <v>4.0727770000000003</v>
      </c>
      <c r="T29" s="13">
        <v>12.937239999999999</v>
      </c>
      <c r="U29" s="13">
        <v>42</v>
      </c>
      <c r="V29" s="13">
        <v>43</v>
      </c>
      <c r="W29" s="13">
        <v>7.8066880000000003</v>
      </c>
      <c r="X29" s="13">
        <v>63.314215809647848</v>
      </c>
    </row>
    <row r="30" spans="1:24" x14ac:dyDescent="0.35">
      <c r="A30" t="s">
        <v>210</v>
      </c>
      <c r="D30" s="13" t="s">
        <v>35</v>
      </c>
      <c r="E30" s="13">
        <v>76.8</v>
      </c>
      <c r="F30" s="13">
        <v>66.599999999999994</v>
      </c>
      <c r="G30" s="13">
        <v>489.80521699510194</v>
      </c>
      <c r="H30" s="13">
        <v>2046.5504803128679</v>
      </c>
      <c r="I30" s="13">
        <v>66.7</v>
      </c>
      <c r="J30" s="13">
        <v>17.220198945480242</v>
      </c>
      <c r="K30" s="13">
        <v>6.3909580000000004</v>
      </c>
      <c r="L30" s="13">
        <v>17.823550000000001</v>
      </c>
      <c r="M30" s="13">
        <v>16.98752</v>
      </c>
      <c r="N30" s="13">
        <v>15.47695</v>
      </c>
      <c r="O30" s="13">
        <v>10.854229999999999</v>
      </c>
      <c r="P30" s="13">
        <v>13.83869</v>
      </c>
      <c r="Q30" s="13">
        <v>8.6003989999999995</v>
      </c>
      <c r="R30" s="13">
        <v>15.70905</v>
      </c>
      <c r="S30" s="13">
        <v>8.6003989999999995</v>
      </c>
      <c r="T30" s="13">
        <v>12.848660000000001</v>
      </c>
      <c r="U30" s="13">
        <v>41</v>
      </c>
      <c r="V30" s="13">
        <v>39</v>
      </c>
      <c r="W30" s="13">
        <v>19.402930000000001</v>
      </c>
      <c r="X30" s="13">
        <v>67.075411868876344</v>
      </c>
    </row>
    <row r="31" spans="1:24" x14ac:dyDescent="0.35">
      <c r="A31" t="s">
        <v>189</v>
      </c>
      <c r="D31" s="13" t="s">
        <v>36</v>
      </c>
      <c r="E31" s="13">
        <v>76.599999999999994</v>
      </c>
      <c r="F31" s="13">
        <v>61.9</v>
      </c>
      <c r="G31" s="13">
        <v>1915.6631294463655</v>
      </c>
      <c r="H31" s="13">
        <v>5049.878780652597</v>
      </c>
      <c r="I31" s="13">
        <v>55.3</v>
      </c>
      <c r="J31" s="13">
        <v>16.314918382138181</v>
      </c>
      <c r="K31" s="13">
        <v>8.4207730000000005</v>
      </c>
      <c r="L31" s="13">
        <v>21.54017</v>
      </c>
      <c r="M31" s="13">
        <v>18.686879999999999</v>
      </c>
      <c r="N31" s="13">
        <v>12.72146</v>
      </c>
      <c r="O31" s="13">
        <v>8.4096469999999997</v>
      </c>
      <c r="P31" s="13">
        <v>17.261040000000001</v>
      </c>
      <c r="Q31" s="13">
        <v>3.163208</v>
      </c>
      <c r="R31" s="13">
        <v>17.253585999999999</v>
      </c>
      <c r="S31" s="13">
        <v>3.163208</v>
      </c>
      <c r="T31" s="13">
        <v>16.024319999999999</v>
      </c>
      <c r="U31" s="13">
        <v>48</v>
      </c>
      <c r="V31" s="13">
        <v>47</v>
      </c>
      <c r="W31" s="13">
        <v>17.714269999999999</v>
      </c>
      <c r="X31" s="13">
        <v>65.842791398205961</v>
      </c>
    </row>
    <row r="32" spans="1:24" x14ac:dyDescent="0.35">
      <c r="A32" t="s">
        <v>206</v>
      </c>
      <c r="D32" s="13" t="s">
        <v>37</v>
      </c>
      <c r="E32" s="13">
        <v>66.900000000000006</v>
      </c>
      <c r="F32" s="13">
        <v>60.7</v>
      </c>
      <c r="G32" s="13">
        <v>2107.6163492689693</v>
      </c>
      <c r="H32" s="13">
        <v>7780.1288718334945</v>
      </c>
      <c r="I32" s="13">
        <v>36.299999999999997</v>
      </c>
      <c r="J32" s="13">
        <v>7.6191411685739077</v>
      </c>
      <c r="K32" s="13">
        <v>5.3109989999999998</v>
      </c>
      <c r="L32" s="13">
        <v>33.080750000000002</v>
      </c>
      <c r="M32" s="13">
        <v>20.706</v>
      </c>
      <c r="N32" s="13">
        <v>17.083480000000002</v>
      </c>
      <c r="O32" s="13">
        <v>10.294930000000001</v>
      </c>
      <c r="P32" s="13">
        <v>15.488009999999999</v>
      </c>
      <c r="Q32" s="13">
        <v>9.2988350000000004</v>
      </c>
      <c r="R32" s="13">
        <v>16.646132000000001</v>
      </c>
      <c r="S32" s="13">
        <v>9.2988350000000004</v>
      </c>
      <c r="T32" s="13">
        <v>17.55283</v>
      </c>
      <c r="U32" s="13">
        <v>75</v>
      </c>
      <c r="V32" s="13">
        <v>77</v>
      </c>
      <c r="W32" s="13">
        <v>22.229109999999999</v>
      </c>
      <c r="X32" s="13">
        <v>34.863475686546082</v>
      </c>
    </row>
    <row r="33" spans="1:24" x14ac:dyDescent="0.35">
      <c r="A33" t="s">
        <v>204</v>
      </c>
      <c r="D33" s="13" t="s">
        <v>38</v>
      </c>
      <c r="E33" s="13">
        <v>75.599999999999994</v>
      </c>
      <c r="F33" s="13">
        <v>61.3</v>
      </c>
      <c r="G33" s="13">
        <v>1330.616614577038</v>
      </c>
      <c r="H33" s="13">
        <v>4803.4120145735842</v>
      </c>
      <c r="I33" s="13">
        <v>54.8</v>
      </c>
      <c r="J33" s="13">
        <v>14.970225071821314</v>
      </c>
      <c r="K33" s="13">
        <v>6.1975540000000002</v>
      </c>
      <c r="L33" s="13">
        <v>18.692489999999999</v>
      </c>
      <c r="M33" s="13">
        <v>18.46499</v>
      </c>
      <c r="N33" s="13">
        <v>12.592079999999999</v>
      </c>
      <c r="O33" s="13">
        <v>7.7019820000000001</v>
      </c>
      <c r="P33" s="13">
        <v>15.055210000000001</v>
      </c>
      <c r="Q33" s="13">
        <v>3.966936</v>
      </c>
      <c r="R33" s="13">
        <v>15.823194000000001</v>
      </c>
      <c r="S33" s="13">
        <v>3.966936</v>
      </c>
      <c r="T33" s="13">
        <v>13.057309999999999</v>
      </c>
      <c r="U33" s="13">
        <v>48</v>
      </c>
      <c r="V33" s="13">
        <v>48</v>
      </c>
      <c r="W33" s="13">
        <v>13.438420000000001</v>
      </c>
      <c r="X33" s="13">
        <v>64.752417903876037</v>
      </c>
    </row>
    <row r="34" spans="1:24" x14ac:dyDescent="0.35">
      <c r="A34" t="s">
        <v>205</v>
      </c>
      <c r="D34" s="13" t="s">
        <v>39</v>
      </c>
      <c r="E34" s="13">
        <v>81.099999999999994</v>
      </c>
      <c r="F34" s="13">
        <v>70.099999999999994</v>
      </c>
      <c r="G34" s="13">
        <v>2271.2310730743911</v>
      </c>
      <c r="H34" s="13">
        <v>6214.0424192117243</v>
      </c>
      <c r="I34" s="13">
        <v>50.6</v>
      </c>
      <c r="J34" s="13">
        <v>15.672602658320622</v>
      </c>
      <c r="K34" s="13">
        <v>6.9847720000000004</v>
      </c>
      <c r="L34" s="13">
        <v>24.35117</v>
      </c>
      <c r="M34" s="13">
        <v>19.30115</v>
      </c>
      <c r="N34" s="13">
        <v>12.986829999999999</v>
      </c>
      <c r="O34" s="13">
        <v>9.3470040000000001</v>
      </c>
      <c r="P34" s="13">
        <v>13.7166</v>
      </c>
      <c r="Q34" s="13">
        <v>6.9495480000000001</v>
      </c>
      <c r="R34" s="13">
        <v>17.928166999999998</v>
      </c>
      <c r="S34" s="13">
        <v>6.9495480000000001</v>
      </c>
      <c r="T34" s="13">
        <v>13.29182</v>
      </c>
      <c r="U34" s="13">
        <v>55</v>
      </c>
      <c r="V34" s="13">
        <v>54</v>
      </c>
      <c r="W34" s="13">
        <v>18.75151</v>
      </c>
      <c r="X34" s="13">
        <v>55.85856378821012</v>
      </c>
    </row>
    <row r="35" spans="1:24" x14ac:dyDescent="0.35">
      <c r="A35" t="s">
        <v>192</v>
      </c>
      <c r="D35" s="13" t="s">
        <v>40</v>
      </c>
      <c r="E35" s="13">
        <v>89.1</v>
      </c>
      <c r="F35" s="13">
        <v>77.400000000000006</v>
      </c>
      <c r="G35" s="13">
        <v>671.65953399904902</v>
      </c>
      <c r="H35" s="13">
        <v>3554.4460294816927</v>
      </c>
      <c r="I35" s="13">
        <v>69.2</v>
      </c>
      <c r="J35" s="13">
        <v>22.977842520892434</v>
      </c>
      <c r="K35" s="13">
        <v>5.7813140000000001</v>
      </c>
      <c r="L35" s="13">
        <v>23.082339999999999</v>
      </c>
      <c r="M35" s="13">
        <v>20.002510000000001</v>
      </c>
      <c r="N35" s="13">
        <v>10.51829</v>
      </c>
      <c r="O35" s="13">
        <v>5.2664629999999999</v>
      </c>
      <c r="P35" s="13">
        <v>14.6205</v>
      </c>
      <c r="Q35" s="13"/>
      <c r="R35" s="13">
        <v>15.81498</v>
      </c>
      <c r="S35" s="13"/>
      <c r="T35" s="13">
        <v>16.09299</v>
      </c>
      <c r="U35" s="13">
        <v>42</v>
      </c>
      <c r="V35" s="13">
        <v>47</v>
      </c>
      <c r="W35" s="13">
        <v>16.626010000000001</v>
      </c>
      <c r="X35" s="13">
        <v>72.537653824679296</v>
      </c>
    </row>
    <row r="36" spans="1:24" x14ac:dyDescent="0.35">
      <c r="D36" s="13" t="s">
        <v>41</v>
      </c>
      <c r="E36" s="13">
        <v>91.2</v>
      </c>
      <c r="F36" s="13">
        <v>84.4</v>
      </c>
      <c r="G36" s="13">
        <v>1610.5417276720352</v>
      </c>
      <c r="H36" s="13">
        <v>2122.9868228404098</v>
      </c>
      <c r="I36" s="13">
        <v>74.3</v>
      </c>
      <c r="J36" s="13">
        <v>30.983716261432075</v>
      </c>
      <c r="K36" s="13">
        <v>9.0612460000000006</v>
      </c>
      <c r="L36" s="13">
        <v>25.658059999999999</v>
      </c>
      <c r="M36" s="13">
        <v>18.53913</v>
      </c>
      <c r="N36" s="13">
        <v>8.7693340000000006</v>
      </c>
      <c r="O36" s="13">
        <v>11.349069999999999</v>
      </c>
      <c r="P36" s="13">
        <v>13.78729</v>
      </c>
      <c r="Q36" s="13">
        <v>6.2040059999999997</v>
      </c>
      <c r="R36" s="13">
        <v>15.340730000000001</v>
      </c>
      <c r="S36" s="13">
        <v>6.2040059999999997</v>
      </c>
      <c r="T36" s="13">
        <v>12.081189999999999</v>
      </c>
      <c r="U36" s="13">
        <v>58</v>
      </c>
      <c r="V36" s="13">
        <v>59</v>
      </c>
      <c r="W36" s="13">
        <v>11.665760000000001</v>
      </c>
      <c r="X36" s="13">
        <v>55.092962277289033</v>
      </c>
    </row>
    <row r="37" spans="1:24" x14ac:dyDescent="0.35">
      <c r="D37" s="13" t="s">
        <v>42</v>
      </c>
      <c r="E37" s="13">
        <v>76.7</v>
      </c>
      <c r="F37" s="13">
        <v>61.8</v>
      </c>
      <c r="G37" s="13">
        <v>974.5589911432246</v>
      </c>
      <c r="H37" s="13">
        <v>5704.0979578179076</v>
      </c>
      <c r="I37" s="13">
        <v>61</v>
      </c>
      <c r="J37" s="13">
        <v>12.811070351118225</v>
      </c>
      <c r="K37" s="13">
        <v>6.2705739999999999</v>
      </c>
      <c r="L37" s="13">
        <v>21.86364</v>
      </c>
      <c r="M37" s="13">
        <v>17.737200000000001</v>
      </c>
      <c r="N37" s="13">
        <v>12.0352</v>
      </c>
      <c r="O37" s="13">
        <v>7.1405250000000002</v>
      </c>
      <c r="P37" s="13">
        <v>14.15925</v>
      </c>
      <c r="Q37" s="13">
        <v>2.5945740000000002</v>
      </c>
      <c r="R37" s="13">
        <v>16.894857000000002</v>
      </c>
      <c r="S37" s="13">
        <v>2.5945740000000002</v>
      </c>
      <c r="T37" s="13">
        <v>14.53406</v>
      </c>
      <c r="U37" s="13">
        <v>54</v>
      </c>
      <c r="V37" s="13">
        <v>55</v>
      </c>
      <c r="W37" s="13">
        <v>10.661899999999999</v>
      </c>
      <c r="X37" s="13">
        <v>61.405032233505651</v>
      </c>
    </row>
    <row r="38" spans="1:24" x14ac:dyDescent="0.35">
      <c r="D38" s="13" t="s">
        <v>43</v>
      </c>
      <c r="E38" s="13">
        <v>83.5</v>
      </c>
      <c r="F38" s="13">
        <v>76.5</v>
      </c>
      <c r="G38" s="13">
        <v>2851.3937966234785</v>
      </c>
      <c r="H38" s="13">
        <v>4377.6992540243427</v>
      </c>
      <c r="I38" s="13">
        <v>54.4</v>
      </c>
      <c r="J38" s="13">
        <v>24.094387755102041</v>
      </c>
      <c r="K38" s="13">
        <v>4.0236320000000001</v>
      </c>
      <c r="L38" s="13">
        <v>17.659949999999998</v>
      </c>
      <c r="M38" s="13">
        <v>14.17554</v>
      </c>
      <c r="N38" s="13">
        <v>8.3644639999999999</v>
      </c>
      <c r="O38" s="13">
        <v>7.8846829999999999</v>
      </c>
      <c r="P38" s="13">
        <v>12.974489999999999</v>
      </c>
      <c r="Q38" s="13">
        <v>3.7587109999999999</v>
      </c>
      <c r="R38" s="13">
        <v>15.96898</v>
      </c>
      <c r="S38" s="13">
        <v>3.7587109999999999</v>
      </c>
      <c r="T38" s="13">
        <v>11.48429</v>
      </c>
      <c r="U38" s="13">
        <v>47</v>
      </c>
      <c r="V38" s="13">
        <v>48</v>
      </c>
      <c r="W38" s="13">
        <v>8.2979280000000006</v>
      </c>
      <c r="X38" s="13">
        <v>61.877143283853925</v>
      </c>
    </row>
    <row r="39" spans="1:24" x14ac:dyDescent="0.35">
      <c r="D39" s="13" t="s">
        <v>44</v>
      </c>
      <c r="E39" s="13">
        <v>68.599999999999994</v>
      </c>
      <c r="F39" s="13">
        <v>51.2</v>
      </c>
      <c r="G39" s="13">
        <v>1438.6715198981262</v>
      </c>
      <c r="H39" s="13">
        <v>5090.0043796856198</v>
      </c>
      <c r="I39" s="13">
        <v>41.2</v>
      </c>
      <c r="J39" s="13">
        <v>7.7567366618601294</v>
      </c>
      <c r="K39" s="13">
        <v>6.0807700000000002</v>
      </c>
      <c r="L39" s="13">
        <v>25.755009999999999</v>
      </c>
      <c r="M39" s="13">
        <v>20.8507</v>
      </c>
      <c r="N39" s="13">
        <v>11.03622</v>
      </c>
      <c r="O39" s="13">
        <v>11.38287</v>
      </c>
      <c r="P39" s="13">
        <v>17.69502</v>
      </c>
      <c r="Q39" s="13">
        <v>4.2133430000000001</v>
      </c>
      <c r="R39" s="13">
        <v>19.578175000000002</v>
      </c>
      <c r="S39" s="13">
        <v>4.2133430000000001</v>
      </c>
      <c r="T39" s="13">
        <v>18.318850000000001</v>
      </c>
      <c r="U39" s="13">
        <v>48</v>
      </c>
      <c r="V39" s="13">
        <v>48</v>
      </c>
      <c r="W39" s="13">
        <v>24.338280000000001</v>
      </c>
      <c r="X39" s="13">
        <v>42.028552994759096</v>
      </c>
    </row>
    <row r="40" spans="1:24" x14ac:dyDescent="0.35">
      <c r="D40" s="13" t="s">
        <v>45</v>
      </c>
      <c r="E40" s="13">
        <v>90.2</v>
      </c>
      <c r="F40" s="13">
        <v>86.1</v>
      </c>
      <c r="G40" s="13">
        <v>1089.9526185886464</v>
      </c>
      <c r="H40" s="13">
        <v>5150.1011884386953</v>
      </c>
      <c r="I40" s="13">
        <v>72.2</v>
      </c>
      <c r="J40" s="13">
        <v>25.705447412102007</v>
      </c>
      <c r="K40" s="13">
        <v>4.426641</v>
      </c>
      <c r="L40" s="13">
        <v>17.149830000000001</v>
      </c>
      <c r="M40" s="13">
        <v>14.03816</v>
      </c>
      <c r="N40" s="13">
        <v>4.6591440000000004</v>
      </c>
      <c r="O40" s="13">
        <v>9.0666449999999994</v>
      </c>
      <c r="P40" s="13">
        <v>10.873100000000001</v>
      </c>
      <c r="Q40" s="13">
        <v>2.6950720000000001</v>
      </c>
      <c r="R40" s="13">
        <v>11.521369999999999</v>
      </c>
      <c r="S40" s="13">
        <v>2.6950720000000001</v>
      </c>
      <c r="T40" s="13">
        <v>11.127370000000001</v>
      </c>
      <c r="U40" s="13">
        <v>48</v>
      </c>
      <c r="V40" s="13">
        <v>50</v>
      </c>
      <c r="W40" s="13">
        <v>7.2944839999999997</v>
      </c>
      <c r="X40" s="13">
        <v>65.451207108548772</v>
      </c>
    </row>
    <row r="41" spans="1:24" x14ac:dyDescent="0.35">
      <c r="D41" s="13" t="s">
        <v>46</v>
      </c>
      <c r="E41" s="13">
        <v>79.3</v>
      </c>
      <c r="F41" s="13">
        <v>69.599999999999994</v>
      </c>
      <c r="G41" s="13">
        <v>1089.9526185886464</v>
      </c>
      <c r="H41" s="13">
        <v>5150.1011884386953</v>
      </c>
      <c r="I41" s="13">
        <v>63.3</v>
      </c>
      <c r="J41" s="13">
        <v>12.597146133265383</v>
      </c>
      <c r="K41" s="13">
        <v>5.6696</v>
      </c>
      <c r="L41" s="13">
        <v>21.275030000000001</v>
      </c>
      <c r="M41" s="13">
        <v>18.47063</v>
      </c>
      <c r="N41" s="13">
        <v>7.8021700000000003</v>
      </c>
      <c r="O41" s="13">
        <v>8.107507</v>
      </c>
      <c r="P41" s="13">
        <v>12.4038</v>
      </c>
      <c r="Q41" s="13">
        <v>5.7537370000000001</v>
      </c>
      <c r="R41" s="13">
        <v>18.065176999999998</v>
      </c>
      <c r="S41" s="13">
        <v>5.7537370000000001</v>
      </c>
      <c r="T41" s="13">
        <v>12.18469</v>
      </c>
      <c r="U41" s="13">
        <v>72</v>
      </c>
      <c r="V41" s="13">
        <v>74</v>
      </c>
      <c r="W41" s="13">
        <v>12.35375</v>
      </c>
      <c r="X41" s="13">
        <v>63.600099522220816</v>
      </c>
    </row>
    <row r="42" spans="1:24" x14ac:dyDescent="0.35">
      <c r="D42" s="13" t="s">
        <v>47</v>
      </c>
      <c r="E42" s="13">
        <v>73.400000000000006</v>
      </c>
      <c r="F42" s="13">
        <v>63</v>
      </c>
      <c r="G42" s="13">
        <v>1262.0788477789617</v>
      </c>
      <c r="H42" s="13">
        <v>4121.1987605785598</v>
      </c>
      <c r="I42" s="13">
        <v>47.4</v>
      </c>
      <c r="J42" s="13">
        <v>13.655569631209133</v>
      </c>
      <c r="K42" s="13">
        <v>8.0436700000000005</v>
      </c>
      <c r="L42" s="13">
        <v>24.403420000000001</v>
      </c>
      <c r="M42" s="13">
        <v>15.55199</v>
      </c>
      <c r="N42" s="13">
        <v>14.783379999999999</v>
      </c>
      <c r="O42" s="13">
        <v>9.901904</v>
      </c>
      <c r="P42" s="13">
        <v>15.341279999999999</v>
      </c>
      <c r="Q42" s="13">
        <v>4.567113</v>
      </c>
      <c r="R42" s="13">
        <v>19.629981000000001</v>
      </c>
      <c r="S42" s="13">
        <v>4.567113</v>
      </c>
      <c r="T42" s="13">
        <v>16.911010000000001</v>
      </c>
      <c r="U42" s="13">
        <v>66</v>
      </c>
      <c r="V42" s="13">
        <v>69</v>
      </c>
      <c r="W42" s="13">
        <v>14.899889999999999</v>
      </c>
      <c r="X42" s="13">
        <v>63.768640559383016</v>
      </c>
    </row>
    <row r="43" spans="1:24" x14ac:dyDescent="0.35">
      <c r="D43" s="13" t="s">
        <v>48</v>
      </c>
      <c r="E43" s="13">
        <v>80.7</v>
      </c>
      <c r="F43" s="13">
        <v>64.7</v>
      </c>
      <c r="G43" s="13">
        <v>3522.1003234193672</v>
      </c>
      <c r="H43" s="13">
        <v>7939.628384805631</v>
      </c>
      <c r="I43" s="13">
        <v>47.4</v>
      </c>
      <c r="J43" s="13">
        <v>14.53260015710919</v>
      </c>
      <c r="K43" s="13">
        <v>7.6744510000000004</v>
      </c>
      <c r="L43" s="13">
        <v>25.103770000000001</v>
      </c>
      <c r="M43" s="13">
        <v>20.43806</v>
      </c>
      <c r="N43" s="13">
        <v>18.128060000000001</v>
      </c>
      <c r="O43" s="13">
        <v>13.17465</v>
      </c>
      <c r="P43" s="13">
        <v>13.8904</v>
      </c>
      <c r="Q43" s="13">
        <v>4.3724509999999999</v>
      </c>
      <c r="R43" s="13">
        <v>14.889104</v>
      </c>
      <c r="S43" s="13">
        <v>4.3724509999999999</v>
      </c>
      <c r="T43" s="13">
        <v>20.358540000000001</v>
      </c>
      <c r="U43" s="13">
        <v>47</v>
      </c>
      <c r="V43" s="13">
        <v>49</v>
      </c>
      <c r="W43" s="13">
        <v>15.26013</v>
      </c>
      <c r="X43" s="13">
        <v>63.961340038774864</v>
      </c>
    </row>
    <row r="44" spans="1:24" x14ac:dyDescent="0.35">
      <c r="D44" s="13" t="s">
        <v>49</v>
      </c>
      <c r="E44" s="13">
        <v>90.1</v>
      </c>
      <c r="F44" s="13">
        <v>80.5</v>
      </c>
      <c r="G44" s="13">
        <v>1057.3823339780786</v>
      </c>
      <c r="H44" s="13">
        <v>3842.6821405544811</v>
      </c>
      <c r="I44" s="13">
        <v>77.8</v>
      </c>
      <c r="J44" s="13">
        <v>28.901136755080952</v>
      </c>
      <c r="K44" s="13">
        <v>5.5852199999999996</v>
      </c>
      <c r="L44" s="13">
        <v>20.160640000000001</v>
      </c>
      <c r="M44" s="13">
        <v>17.3733</v>
      </c>
      <c r="N44" s="13">
        <v>14.0479</v>
      </c>
      <c r="O44" s="13">
        <v>16.350739999999998</v>
      </c>
      <c r="P44" s="13">
        <v>12.39364</v>
      </c>
      <c r="Q44" s="13">
        <v>8.8683160000000001</v>
      </c>
      <c r="R44" s="13">
        <v>18.303795000000001</v>
      </c>
      <c r="S44" s="13">
        <v>8.8683160000000001</v>
      </c>
      <c r="T44" s="13">
        <v>13.960179999999999</v>
      </c>
      <c r="U44" s="13">
        <v>54</v>
      </c>
      <c r="V44" s="13">
        <v>51</v>
      </c>
      <c r="W44" s="13">
        <v>14.60084</v>
      </c>
      <c r="X44" s="13">
        <v>62.743768311956785</v>
      </c>
    </row>
    <row r="45" spans="1:24" x14ac:dyDescent="0.35">
      <c r="D45" s="13" t="s">
        <v>50</v>
      </c>
      <c r="E45" s="13">
        <v>90.6</v>
      </c>
      <c r="F45" s="13">
        <v>77.900000000000006</v>
      </c>
      <c r="G45" s="13">
        <v>701.55197439428332</v>
      </c>
      <c r="H45" s="13">
        <v>2627.5633629833637</v>
      </c>
      <c r="I45" s="13">
        <v>70.400000000000006</v>
      </c>
      <c r="J45" s="13">
        <v>20.333882086634429</v>
      </c>
      <c r="K45" s="13">
        <v>4.6924720000000004</v>
      </c>
      <c r="L45" s="13">
        <v>18.477340000000002</v>
      </c>
      <c r="M45" s="13">
        <v>17.150839999999999</v>
      </c>
      <c r="N45" s="13">
        <v>10.75034</v>
      </c>
      <c r="O45" s="13">
        <v>9.4471159999999994</v>
      </c>
      <c r="P45" s="13">
        <v>13.7828</v>
      </c>
      <c r="Q45" s="13"/>
      <c r="R45" s="13">
        <v>14.796914000000001</v>
      </c>
      <c r="S45" s="13"/>
      <c r="T45" s="13">
        <v>7.6710799999999999</v>
      </c>
      <c r="U45" s="13">
        <v>45</v>
      </c>
      <c r="V45" s="13">
        <v>46</v>
      </c>
      <c r="W45" s="13">
        <v>9.5247550000000007</v>
      </c>
      <c r="X45" s="13">
        <v>70.20142800067822</v>
      </c>
    </row>
    <row r="46" spans="1:24" x14ac:dyDescent="0.35">
      <c r="D46" s="13" t="s">
        <v>51</v>
      </c>
      <c r="E46" s="13">
        <v>70.599999999999994</v>
      </c>
      <c r="F46" s="13">
        <v>60.7</v>
      </c>
      <c r="G46" s="13">
        <v>469.78999855799515</v>
      </c>
      <c r="H46" s="13">
        <v>2720.835452068518</v>
      </c>
      <c r="I46" s="13">
        <v>55.3</v>
      </c>
      <c r="J46" s="13">
        <v>13.875560138002141</v>
      </c>
      <c r="K46" s="13">
        <v>4.74322</v>
      </c>
      <c r="L46" s="13">
        <v>19.731570000000001</v>
      </c>
      <c r="M46" s="13">
        <v>16.206710000000001</v>
      </c>
      <c r="N46" s="13">
        <v>11.39654</v>
      </c>
      <c r="O46" s="13">
        <v>6.5730199999999996</v>
      </c>
      <c r="P46" s="13">
        <v>16.12867</v>
      </c>
      <c r="Q46" s="13">
        <v>4.5872510000000002</v>
      </c>
      <c r="R46" s="13">
        <v>17.924505</v>
      </c>
      <c r="S46" s="13">
        <v>4.5872510000000002</v>
      </c>
      <c r="T46" s="13">
        <v>13.917619999999999</v>
      </c>
      <c r="U46" s="13">
        <v>56</v>
      </c>
      <c r="V46" s="13">
        <v>56</v>
      </c>
      <c r="W46" s="13">
        <v>9.4067050000000005</v>
      </c>
      <c r="X46" s="13">
        <v>61.716255417166821</v>
      </c>
    </row>
    <row r="47" spans="1:24" x14ac:dyDescent="0.35">
      <c r="D47" s="13" t="s">
        <v>52</v>
      </c>
      <c r="E47" s="13">
        <v>92.1</v>
      </c>
      <c r="F47" s="13">
        <v>83.2</v>
      </c>
      <c r="G47" s="13">
        <v>834.72454090150245</v>
      </c>
      <c r="H47" s="13">
        <v>1762.196253014283</v>
      </c>
      <c r="I47" s="13">
        <v>79.099999999999994</v>
      </c>
      <c r="J47" s="13">
        <v>23.391057120703024</v>
      </c>
      <c r="K47" s="13">
        <v>5.3083609999999997</v>
      </c>
      <c r="L47" s="13">
        <v>19.48272</v>
      </c>
      <c r="M47" s="13">
        <v>13.73058</v>
      </c>
      <c r="N47" s="13">
        <v>8.5443160000000002</v>
      </c>
      <c r="O47" s="13">
        <v>8.7062620000000006</v>
      </c>
      <c r="P47" s="13">
        <v>7.3578130000000002</v>
      </c>
      <c r="Q47" s="13">
        <v>4.8329259999999996</v>
      </c>
      <c r="R47" s="13">
        <v>16.555171999999999</v>
      </c>
      <c r="S47" s="13">
        <v>4.8329259999999996</v>
      </c>
      <c r="T47" s="13">
        <v>9.5290579999999991</v>
      </c>
      <c r="U47" s="13">
        <v>57</v>
      </c>
      <c r="V47" s="13">
        <v>59</v>
      </c>
      <c r="W47" s="13">
        <v>6.9936129999999999</v>
      </c>
      <c r="X47" s="13">
        <v>67.036584594872252</v>
      </c>
    </row>
    <row r="48" spans="1:24" x14ac:dyDescent="0.35">
      <c r="D48" s="13" t="s">
        <v>53</v>
      </c>
      <c r="E48" s="13">
        <v>70</v>
      </c>
      <c r="F48" s="13">
        <v>56.1</v>
      </c>
      <c r="G48" s="13">
        <v>1469.4804299158629</v>
      </c>
      <c r="H48" s="13">
        <v>9133.0595961846557</v>
      </c>
      <c r="I48" s="13">
        <v>53.5</v>
      </c>
      <c r="J48" s="13">
        <v>12.001362276779105</v>
      </c>
      <c r="K48" s="13">
        <v>6.888039</v>
      </c>
      <c r="L48" s="13">
        <v>27.207660000000001</v>
      </c>
      <c r="M48" s="13">
        <v>22.95382</v>
      </c>
      <c r="N48" s="13">
        <v>7.245844</v>
      </c>
      <c r="O48" s="13">
        <v>3.3730169999999999</v>
      </c>
      <c r="P48" s="13">
        <v>19.586179999999999</v>
      </c>
      <c r="Q48" s="13">
        <v>6.5459820000000004</v>
      </c>
      <c r="R48" s="13">
        <v>15.878819999999999</v>
      </c>
      <c r="S48" s="13">
        <v>6.5459820000000004</v>
      </c>
      <c r="T48" s="13">
        <v>16.230340000000002</v>
      </c>
      <c r="U48" s="13">
        <v>71</v>
      </c>
      <c r="V48" s="13">
        <v>70</v>
      </c>
      <c r="W48" s="13">
        <v>13.54589</v>
      </c>
      <c r="X48" s="13">
        <v>64.164313783925493</v>
      </c>
    </row>
    <row r="49" spans="4:24" x14ac:dyDescent="0.35">
      <c r="D49" s="13" t="s">
        <v>54</v>
      </c>
      <c r="E49" s="13">
        <v>79.3</v>
      </c>
      <c r="F49" s="13">
        <v>59.2</v>
      </c>
      <c r="G49" s="13">
        <v>1179.6839653467835</v>
      </c>
      <c r="H49" s="13">
        <v>4326.624997905391</v>
      </c>
      <c r="I49" s="13">
        <v>47</v>
      </c>
      <c r="J49" s="13">
        <v>15.436412567973154</v>
      </c>
      <c r="K49" s="13">
        <v>8.1967599999999994</v>
      </c>
      <c r="L49" s="13">
        <v>22</v>
      </c>
      <c r="M49" s="13">
        <v>20.400770000000001</v>
      </c>
      <c r="N49" s="13">
        <v>9.5917619999999992</v>
      </c>
      <c r="O49" s="13">
        <v>7.0304149999999996</v>
      </c>
      <c r="P49" s="13">
        <v>16.383150000000001</v>
      </c>
      <c r="Q49" s="13">
        <v>5.7806899999999999</v>
      </c>
      <c r="R49" s="13">
        <v>21.717167</v>
      </c>
      <c r="S49" s="13">
        <v>5.7806899999999999</v>
      </c>
      <c r="T49" s="13">
        <v>15.160349999999999</v>
      </c>
      <c r="U49" s="13">
        <v>59</v>
      </c>
      <c r="V49" s="13">
        <v>58</v>
      </c>
      <c r="W49" s="13">
        <v>7.9737830000000001</v>
      </c>
      <c r="X49" s="13">
        <v>66.695629767602412</v>
      </c>
    </row>
    <row r="50" spans="4:24" x14ac:dyDescent="0.35">
      <c r="D50" s="13" t="s">
        <v>55</v>
      </c>
      <c r="E50" s="13">
        <v>64.3</v>
      </c>
      <c r="F50" s="13">
        <v>45.3</v>
      </c>
      <c r="G50" s="13">
        <v>3476.5895205960469</v>
      </c>
      <c r="H50" s="13">
        <v>15799.367412781641</v>
      </c>
      <c r="I50" s="13">
        <v>66.5</v>
      </c>
      <c r="J50" s="13">
        <v>15.25512272713096</v>
      </c>
      <c r="K50" s="13">
        <v>5.8833890000000002</v>
      </c>
      <c r="L50" s="13">
        <v>26.601559999999999</v>
      </c>
      <c r="M50" s="13">
        <v>23.90204</v>
      </c>
      <c r="N50" s="13">
        <v>11.74935</v>
      </c>
      <c r="O50" s="13">
        <v>5.8384</v>
      </c>
      <c r="P50" s="13">
        <v>21.505769999999998</v>
      </c>
      <c r="Q50" s="13">
        <v>4.5572489999999997</v>
      </c>
      <c r="R50" s="13">
        <v>17.965768000000001</v>
      </c>
      <c r="S50" s="13">
        <v>4.5572489999999997</v>
      </c>
      <c r="T50" s="13">
        <v>16.140229999999999</v>
      </c>
      <c r="U50" s="13">
        <v>59</v>
      </c>
      <c r="V50" s="13">
        <v>60</v>
      </c>
      <c r="W50" s="13">
        <v>9.8036379999999994</v>
      </c>
      <c r="X50" s="13">
        <v>78.349486502197863</v>
      </c>
    </row>
    <row r="51" spans="4:24" x14ac:dyDescent="0.35">
      <c r="D51" s="13" t="s">
        <v>56</v>
      </c>
      <c r="E51" s="13">
        <v>66.5</v>
      </c>
      <c r="F51" s="13">
        <v>47.6</v>
      </c>
      <c r="G51" s="13">
        <v>1218.4963836556713</v>
      </c>
      <c r="H51" s="13">
        <v>4267.2407907254083</v>
      </c>
      <c r="I51" s="13">
        <v>42.1</v>
      </c>
      <c r="J51" s="13">
        <v>8.3394515912790883</v>
      </c>
      <c r="K51" s="13">
        <v>9.1525350000000003</v>
      </c>
      <c r="L51" s="13">
        <v>24.209160000000001</v>
      </c>
      <c r="M51" s="13">
        <v>21.897410000000001</v>
      </c>
      <c r="N51" s="13">
        <v>11.619300000000001</v>
      </c>
      <c r="O51" s="13">
        <v>11.81753</v>
      </c>
      <c r="P51" s="13">
        <v>18.956019999999999</v>
      </c>
      <c r="Q51" s="13">
        <v>3.9004219999999998</v>
      </c>
      <c r="R51" s="13">
        <v>20.497484999999998</v>
      </c>
      <c r="S51" s="13">
        <v>3.9004219999999998</v>
      </c>
      <c r="T51" s="13">
        <v>18.718170000000001</v>
      </c>
      <c r="U51" s="13">
        <v>70</v>
      </c>
      <c r="V51" s="13">
        <v>70</v>
      </c>
      <c r="W51" s="13">
        <v>12.09613</v>
      </c>
      <c r="X51" s="13">
        <v>53.221980344945464</v>
      </c>
    </row>
    <row r="52" spans="4:24" x14ac:dyDescent="0.35">
      <c r="D52" s="13" t="s">
        <v>101</v>
      </c>
      <c r="E52" s="13">
        <v>70.099999999999994</v>
      </c>
      <c r="F52" s="13">
        <v>55.5</v>
      </c>
      <c r="G52" s="13">
        <v>1140.8107905261238</v>
      </c>
      <c r="H52" s="13">
        <v>5885.2541627799756</v>
      </c>
      <c r="I52" s="13">
        <v>46.7</v>
      </c>
      <c r="J52" s="13">
        <v>13.188442667635837</v>
      </c>
      <c r="K52" s="13">
        <v>5.6629480000000001</v>
      </c>
      <c r="L52" s="13">
        <v>25.465420000000002</v>
      </c>
      <c r="M52" s="13">
        <v>20.92586</v>
      </c>
      <c r="N52" s="13">
        <v>12.998760000000001</v>
      </c>
      <c r="O52" s="13">
        <v>4.5341370000000003</v>
      </c>
      <c r="P52" s="13">
        <v>17.1708</v>
      </c>
      <c r="Q52" s="13">
        <v>6.1039440000000003</v>
      </c>
      <c r="R52" s="13">
        <v>18.759672000000002</v>
      </c>
      <c r="S52" s="13">
        <v>6.1039440000000003</v>
      </c>
      <c r="T52" s="13">
        <v>11.945550000000001</v>
      </c>
      <c r="U52" s="13">
        <v>69</v>
      </c>
      <c r="V52" s="13">
        <v>68</v>
      </c>
      <c r="W52" s="13">
        <v>18.43018</v>
      </c>
      <c r="X52" s="13">
        <v>61.567754577856746</v>
      </c>
    </row>
    <row r="53" spans="4:24" x14ac:dyDescent="0.35">
      <c r="D53" s="13" t="s">
        <v>57</v>
      </c>
      <c r="E53" s="13">
        <v>74.2</v>
      </c>
      <c r="F53" s="13">
        <v>66</v>
      </c>
      <c r="G53" s="13">
        <v>2441.6062194148476</v>
      </c>
      <c r="H53" s="13">
        <v>7140.8739110818033</v>
      </c>
      <c r="I53" s="13">
        <v>47.5</v>
      </c>
      <c r="J53" s="13">
        <v>14.983828702282867</v>
      </c>
      <c r="K53" s="13">
        <v>7.3544939999999999</v>
      </c>
      <c r="L53" s="13">
        <v>23.356290000000001</v>
      </c>
      <c r="M53" s="13">
        <v>20.145879999999998</v>
      </c>
      <c r="N53" s="13">
        <v>14.225490000000001</v>
      </c>
      <c r="O53" s="13">
        <v>9.3439110000000003</v>
      </c>
      <c r="P53" s="13">
        <v>15.41563</v>
      </c>
      <c r="Q53" s="13">
        <v>4.2515470000000004</v>
      </c>
      <c r="R53" s="13">
        <v>14.440877</v>
      </c>
      <c r="S53" s="13">
        <v>4.2515470000000004</v>
      </c>
      <c r="T53" s="13">
        <v>17.834409999999998</v>
      </c>
      <c r="U53" s="13">
        <v>44</v>
      </c>
      <c r="V53" s="13">
        <v>48</v>
      </c>
      <c r="W53" s="13">
        <v>14.431749999999999</v>
      </c>
      <c r="X53" s="13">
        <v>61.191170483983001</v>
      </c>
    </row>
    <row r="54" spans="4:24" x14ac:dyDescent="0.35">
      <c r="D54" s="13" t="s">
        <v>58</v>
      </c>
      <c r="E54" s="13">
        <v>76.2</v>
      </c>
      <c r="F54" s="13">
        <v>67.7</v>
      </c>
      <c r="G54" s="13">
        <v>2055.5476730987516</v>
      </c>
      <c r="H54" s="13">
        <v>4233.4704880817253</v>
      </c>
      <c r="I54" s="13">
        <v>63.8</v>
      </c>
      <c r="J54" s="13">
        <v>12.95793944375942</v>
      </c>
      <c r="K54" s="13">
        <v>7.0714350000000001</v>
      </c>
      <c r="L54" s="13">
        <v>26.079519999999999</v>
      </c>
      <c r="M54" s="13">
        <v>22.25103</v>
      </c>
      <c r="N54" s="13">
        <v>15.909979999999999</v>
      </c>
      <c r="O54" s="13">
        <v>8.8222839999999998</v>
      </c>
      <c r="P54" s="13">
        <v>16.607199999999999</v>
      </c>
      <c r="Q54" s="13">
        <v>4.489268</v>
      </c>
      <c r="R54" s="13">
        <v>19.905346000000002</v>
      </c>
      <c r="S54" s="13">
        <v>4.489268</v>
      </c>
      <c r="T54" s="13">
        <v>14.829090000000001</v>
      </c>
      <c r="U54" s="13">
        <v>48</v>
      </c>
      <c r="V54" s="13">
        <v>48</v>
      </c>
      <c r="W54" s="13">
        <v>16.51116</v>
      </c>
      <c r="X54" s="13">
        <v>61.664619928329827</v>
      </c>
    </row>
    <row r="55" spans="4:24" x14ac:dyDescent="0.35">
      <c r="D55" s="13" t="s">
        <v>59</v>
      </c>
      <c r="E55" s="13">
        <v>87.9</v>
      </c>
      <c r="F55" s="13">
        <v>74.8</v>
      </c>
      <c r="G55" s="13">
        <v>1731.742119600467</v>
      </c>
      <c r="H55" s="13">
        <v>3314.307951744714</v>
      </c>
      <c r="I55" s="13">
        <v>56.1</v>
      </c>
      <c r="J55" s="13">
        <v>19.019791844395154</v>
      </c>
      <c r="K55" s="13">
        <v>9.2244460000000004</v>
      </c>
      <c r="L55" s="13">
        <v>21.188590000000001</v>
      </c>
      <c r="M55" s="13">
        <v>19.53734</v>
      </c>
      <c r="N55" s="13">
        <v>12.783670000000001</v>
      </c>
      <c r="O55" s="13">
        <v>14.25629</v>
      </c>
      <c r="P55" s="13">
        <v>11.99253</v>
      </c>
      <c r="Q55" s="13">
        <v>3.094595</v>
      </c>
      <c r="R55" s="13">
        <v>16.794622</v>
      </c>
      <c r="S55" s="13">
        <v>3.094595</v>
      </c>
      <c r="T55" s="13">
        <v>13.12025</v>
      </c>
      <c r="U55" s="13">
        <v>36</v>
      </c>
      <c r="V55" s="13">
        <v>37</v>
      </c>
      <c r="W55" s="13">
        <v>17.529800000000002</v>
      </c>
      <c r="X55" s="13">
        <v>57.009723759364853</v>
      </c>
    </row>
    <row r="56" spans="4:24" x14ac:dyDescent="0.35">
      <c r="D56" s="13" t="s">
        <v>60</v>
      </c>
      <c r="E56" s="13">
        <v>69</v>
      </c>
      <c r="F56" s="13">
        <v>54.8</v>
      </c>
      <c r="G56" s="13">
        <v>824.77970831660832</v>
      </c>
      <c r="H56" s="13">
        <v>5363.4573847888832</v>
      </c>
      <c r="I56" s="13">
        <v>58.2</v>
      </c>
      <c r="J56" s="13">
        <v>13.543812831531371</v>
      </c>
      <c r="K56" s="13">
        <v>5.1978119999999999</v>
      </c>
      <c r="L56" s="13">
        <v>20.438859999999998</v>
      </c>
      <c r="M56" s="13">
        <v>15.827249999999999</v>
      </c>
      <c r="N56" s="13">
        <v>6.7157549999999997</v>
      </c>
      <c r="O56" s="13">
        <v>6.5679550000000004</v>
      </c>
      <c r="P56" s="13">
        <v>17.64536</v>
      </c>
      <c r="Q56" s="13">
        <v>3.4837259999999999</v>
      </c>
      <c r="R56" s="13">
        <v>21.9778609</v>
      </c>
      <c r="S56" s="13">
        <v>3.4837259999999999</v>
      </c>
      <c r="T56" s="13">
        <v>18.45919</v>
      </c>
      <c r="U56" s="13">
        <v>72</v>
      </c>
      <c r="V56" s="13">
        <v>74</v>
      </c>
      <c r="W56" s="13">
        <v>13.56827</v>
      </c>
      <c r="X56" s="13">
        <v>62.166543264748483</v>
      </c>
    </row>
    <row r="57" spans="4:24" x14ac:dyDescent="0.35">
      <c r="D57" s="13" t="s">
        <v>61</v>
      </c>
      <c r="E57" s="13">
        <v>78.599999999999994</v>
      </c>
      <c r="F57" s="13">
        <v>64.2</v>
      </c>
      <c r="G57" s="13">
        <v>995.12841858600802</v>
      </c>
      <c r="H57" s="13">
        <v>5524.4658218481172</v>
      </c>
      <c r="I57" s="13">
        <v>56.9</v>
      </c>
      <c r="J57" s="13">
        <v>12.600840465016411</v>
      </c>
      <c r="K57" s="13">
        <v>6.4018439999999996</v>
      </c>
      <c r="L57" s="13">
        <v>23.78614</v>
      </c>
      <c r="M57" s="13">
        <v>17.645189999999999</v>
      </c>
      <c r="N57" s="13">
        <v>9.6242059999999992</v>
      </c>
      <c r="O57" s="13">
        <v>3.868188</v>
      </c>
      <c r="P57" s="13">
        <v>11.96604</v>
      </c>
      <c r="Q57" s="13"/>
      <c r="R57" s="13">
        <v>13.968767</v>
      </c>
      <c r="S57" s="13"/>
      <c r="T57" s="13">
        <v>15.25009</v>
      </c>
      <c r="U57" s="13">
        <v>66</v>
      </c>
      <c r="V57" s="13">
        <v>70</v>
      </c>
      <c r="W57" s="13">
        <v>13.091530000000001</v>
      </c>
      <c r="X57" s="13">
        <v>60.680787288602133</v>
      </c>
    </row>
    <row r="58" spans="4:24" x14ac:dyDescent="0.35">
      <c r="D58" s="13" t="s">
        <v>62</v>
      </c>
      <c r="E58" s="13">
        <v>79.5</v>
      </c>
      <c r="F58" s="13">
        <v>69.7</v>
      </c>
      <c r="G58" s="13">
        <v>1454.2623197870096</v>
      </c>
      <c r="H58" s="13">
        <v>3968.4533078816498</v>
      </c>
      <c r="I58" s="13">
        <v>63.1</v>
      </c>
      <c r="J58" s="13">
        <v>15.185498659895613</v>
      </c>
      <c r="K58" s="13">
        <v>7.3154440000000003</v>
      </c>
      <c r="L58" s="13">
        <v>21.155840000000001</v>
      </c>
      <c r="M58" s="13">
        <v>22.6677</v>
      </c>
      <c r="N58" s="13">
        <v>7.5899789999999996</v>
      </c>
      <c r="O58" s="13">
        <v>12.17756</v>
      </c>
      <c r="P58" s="13">
        <v>13.260260000000001</v>
      </c>
      <c r="Q58" s="13">
        <v>0.90639029999999998</v>
      </c>
      <c r="R58" s="13">
        <v>17.246739999999999</v>
      </c>
      <c r="S58" s="13">
        <v>0.90639029999999998</v>
      </c>
      <c r="T58" s="13">
        <v>18.516030000000001</v>
      </c>
      <c r="U58" s="13">
        <v>50</v>
      </c>
      <c r="V58" s="13">
        <v>48</v>
      </c>
      <c r="W58" s="13">
        <v>14.846780000000001</v>
      </c>
      <c r="X58" s="13">
        <v>65.476165808297594</v>
      </c>
    </row>
    <row r="59" spans="4:24" x14ac:dyDescent="0.35">
      <c r="D59" s="13" t="s">
        <v>63</v>
      </c>
      <c r="E59" s="13">
        <v>78</v>
      </c>
      <c r="F59" s="13">
        <v>63.3</v>
      </c>
      <c r="G59" s="13">
        <v>1031.787693205016</v>
      </c>
      <c r="H59" s="13">
        <v>4312.0443277923596</v>
      </c>
      <c r="I59" s="13">
        <v>60.8</v>
      </c>
      <c r="J59" s="13">
        <v>15.760164196673809</v>
      </c>
      <c r="K59" s="13">
        <v>5.1933410000000002</v>
      </c>
      <c r="L59" s="13">
        <v>20.264859999999999</v>
      </c>
      <c r="M59" s="13">
        <v>15.091010000000001</v>
      </c>
      <c r="N59" s="13">
        <v>16.592970000000001</v>
      </c>
      <c r="O59" s="13">
        <v>8.5219629999999995</v>
      </c>
      <c r="P59" s="13">
        <v>13.13279</v>
      </c>
      <c r="Q59" s="13">
        <v>4.1472600000000002</v>
      </c>
      <c r="R59" s="13">
        <v>13.702209999999999</v>
      </c>
      <c r="S59" s="13">
        <v>4.1472600000000002</v>
      </c>
      <c r="T59" s="13">
        <v>10.13006</v>
      </c>
      <c r="U59" s="13">
        <v>62</v>
      </c>
      <c r="V59" s="13">
        <v>66</v>
      </c>
      <c r="W59" s="13">
        <v>11.236079999999999</v>
      </c>
      <c r="X59" s="13">
        <v>69.469829342554391</v>
      </c>
    </row>
    <row r="60" spans="4:24" x14ac:dyDescent="0.35">
      <c r="D60" s="13" t="s">
        <v>64</v>
      </c>
      <c r="E60" s="13">
        <v>89.2</v>
      </c>
      <c r="F60" s="13">
        <v>76.400000000000006</v>
      </c>
      <c r="G60" s="13">
        <v>1149.0937064281936</v>
      </c>
      <c r="H60" s="13">
        <v>3370.3543439588443</v>
      </c>
      <c r="I60" s="13">
        <v>70.3</v>
      </c>
      <c r="J60" s="13">
        <v>26.984537749886783</v>
      </c>
      <c r="K60" s="13">
        <v>4.6266249999999998</v>
      </c>
      <c r="L60" s="13">
        <v>20.80348</v>
      </c>
      <c r="M60" s="13">
        <v>18.388639999999999</v>
      </c>
      <c r="N60" s="13">
        <v>8.7609680000000001</v>
      </c>
      <c r="O60" s="13">
        <v>6.1044960000000001</v>
      </c>
      <c r="P60" s="13">
        <v>13.14626</v>
      </c>
      <c r="Q60" s="13">
        <v>2.2211349999999999</v>
      </c>
      <c r="R60" s="13">
        <v>13.203475000000001</v>
      </c>
      <c r="S60" s="13">
        <v>2.2211349999999999</v>
      </c>
      <c r="T60" s="13">
        <v>13.27713</v>
      </c>
      <c r="U60" s="13">
        <v>51</v>
      </c>
      <c r="V60" s="13">
        <v>53</v>
      </c>
      <c r="W60" s="13">
        <v>7.0720910000000003</v>
      </c>
      <c r="X60" s="13">
        <v>77.27810496476323</v>
      </c>
    </row>
    <row r="61" spans="4:24" x14ac:dyDescent="0.35">
      <c r="D61" s="13" t="s">
        <v>65</v>
      </c>
      <c r="E61" s="13">
        <v>89.8</v>
      </c>
      <c r="F61" s="13">
        <v>85.9</v>
      </c>
      <c r="G61" s="13">
        <v>1004.6847660439126</v>
      </c>
      <c r="H61" s="13">
        <v>1755.3761923576226</v>
      </c>
      <c r="I61" s="13">
        <v>71.900000000000006</v>
      </c>
      <c r="J61" s="13">
        <v>26.407424451603006</v>
      </c>
      <c r="K61" s="13">
        <v>4.8423569999999998</v>
      </c>
      <c r="L61" s="13">
        <v>22.593119999999999</v>
      </c>
      <c r="M61" s="13">
        <v>16.245249999999999</v>
      </c>
      <c r="N61" s="13">
        <v>9.5380260000000003</v>
      </c>
      <c r="O61" s="13">
        <v>11.362120000000001</v>
      </c>
      <c r="P61" s="13">
        <v>12.27216</v>
      </c>
      <c r="Q61" s="13">
        <v>1.930129</v>
      </c>
      <c r="R61" s="13">
        <v>16.800795000000001</v>
      </c>
      <c r="S61" s="13">
        <v>1.930129</v>
      </c>
      <c r="T61" s="13">
        <v>11.655379999999999</v>
      </c>
      <c r="U61" s="13">
        <v>51</v>
      </c>
      <c r="V61" s="13">
        <v>51</v>
      </c>
      <c r="W61" s="13">
        <v>13.92273</v>
      </c>
      <c r="X61" s="13">
        <v>64.822699975565314</v>
      </c>
    </row>
    <row r="62" spans="4:24" x14ac:dyDescent="0.35">
      <c r="D62" s="13" t="s">
        <v>66</v>
      </c>
      <c r="E62" s="13">
        <v>89.6</v>
      </c>
      <c r="F62" s="13">
        <v>79.8</v>
      </c>
      <c r="G62" s="13">
        <v>1070.3069922450811</v>
      </c>
      <c r="H62" s="13">
        <v>2044.4786259052746</v>
      </c>
      <c r="I62" s="13">
        <v>73.099999999999994</v>
      </c>
      <c r="J62" s="13">
        <v>22.662601626016261</v>
      </c>
      <c r="K62" s="13">
        <v>9.2438359999999999</v>
      </c>
      <c r="L62" s="13">
        <v>26.463950000000001</v>
      </c>
      <c r="M62" s="13">
        <v>20.89648</v>
      </c>
      <c r="N62" s="13">
        <v>8.1841080000000002</v>
      </c>
      <c r="O62" s="13">
        <v>13.94566</v>
      </c>
      <c r="P62" s="13">
        <v>12.502269999999999</v>
      </c>
      <c r="Q62" s="13">
        <v>3.5939779999999999</v>
      </c>
      <c r="R62" s="13">
        <v>15.709149999999999</v>
      </c>
      <c r="S62" s="13">
        <v>3.5939779999999999</v>
      </c>
      <c r="T62" s="13">
        <v>13.75196</v>
      </c>
      <c r="U62" s="13">
        <v>50</v>
      </c>
      <c r="V62" s="13">
        <v>51</v>
      </c>
      <c r="W62" s="13">
        <v>16.352609999999999</v>
      </c>
      <c r="X62" s="13">
        <v>68.907335869365994</v>
      </c>
    </row>
    <row r="63" spans="4:24" x14ac:dyDescent="0.35">
      <c r="D63" s="13" t="s">
        <v>67</v>
      </c>
      <c r="E63" s="13">
        <v>86.1</v>
      </c>
      <c r="F63" s="13">
        <v>73</v>
      </c>
      <c r="G63" s="13">
        <v>601.32196630712951</v>
      </c>
      <c r="H63" s="13">
        <v>2209.0339597757998</v>
      </c>
      <c r="I63" s="13">
        <v>67.400000000000006</v>
      </c>
      <c r="J63" s="13">
        <v>17.458078039342148</v>
      </c>
      <c r="K63" s="13">
        <v>4.6309339999999999</v>
      </c>
      <c r="L63" s="13">
        <v>20.459620000000001</v>
      </c>
      <c r="M63" s="13">
        <v>16.237500000000001</v>
      </c>
      <c r="N63" s="13">
        <v>9.3390930000000001</v>
      </c>
      <c r="O63" s="13">
        <v>8.0070650000000008</v>
      </c>
      <c r="P63" s="13">
        <v>12.35023</v>
      </c>
      <c r="Q63" s="13">
        <v>2.8768889999999998</v>
      </c>
      <c r="R63" s="13">
        <v>18.398578999999998</v>
      </c>
      <c r="S63" s="13">
        <v>2.8768889999999998</v>
      </c>
      <c r="T63" s="13">
        <v>11.97617</v>
      </c>
      <c r="U63" s="13">
        <v>66</v>
      </c>
      <c r="V63" s="13">
        <v>68</v>
      </c>
      <c r="W63" s="13">
        <v>12.747820000000001</v>
      </c>
      <c r="X63" s="13">
        <v>74.272150002904709</v>
      </c>
    </row>
    <row r="64" spans="4:24" x14ac:dyDescent="0.35">
      <c r="D64" s="13" t="s">
        <v>68</v>
      </c>
      <c r="E64" s="13">
        <v>88.1</v>
      </c>
      <c r="F64" s="13">
        <v>84.2</v>
      </c>
      <c r="G64" s="13">
        <v>2820.1219512195121</v>
      </c>
      <c r="H64" s="13">
        <v>4818.7669376693766</v>
      </c>
      <c r="I64" s="13">
        <v>69.3</v>
      </c>
      <c r="J64" s="13">
        <v>22.589471380102879</v>
      </c>
      <c r="K64" s="13">
        <v>9.2098420000000001</v>
      </c>
      <c r="L64" s="13">
        <v>25.326460000000001</v>
      </c>
      <c r="M64" s="13">
        <v>23.040289999999999</v>
      </c>
      <c r="N64" s="13">
        <v>13.12824</v>
      </c>
      <c r="O64" s="13">
        <v>10.141970000000001</v>
      </c>
      <c r="P64" s="13">
        <v>15.8756</v>
      </c>
      <c r="Q64" s="13">
        <v>3.8111809999999999</v>
      </c>
      <c r="R64" s="13">
        <v>20.675962999999999</v>
      </c>
      <c r="S64" s="13">
        <v>3.8111809999999999</v>
      </c>
      <c r="T64" s="13">
        <v>16.76305</v>
      </c>
      <c r="U64" s="13">
        <v>50</v>
      </c>
      <c r="V64" s="13">
        <v>51</v>
      </c>
      <c r="W64" s="13">
        <v>10.686730000000001</v>
      </c>
      <c r="X64" s="13">
        <v>62.600258997781083</v>
      </c>
    </row>
    <row r="65" spans="4:24" x14ac:dyDescent="0.35">
      <c r="D65" s="13" t="s">
        <v>69</v>
      </c>
      <c r="E65" s="13">
        <v>72</v>
      </c>
      <c r="F65" s="13">
        <v>61</v>
      </c>
      <c r="G65" s="13">
        <v>1808.8382784971909</v>
      </c>
      <c r="H65" s="13">
        <v>9590.925631717686</v>
      </c>
      <c r="I65" s="13">
        <v>64.900000000000006</v>
      </c>
      <c r="J65" s="13">
        <v>16.455243027793358</v>
      </c>
      <c r="K65" s="13">
        <v>5.3884850000000002</v>
      </c>
      <c r="L65" s="13">
        <v>22.776890000000002</v>
      </c>
      <c r="M65" s="13">
        <v>17.448630000000001</v>
      </c>
      <c r="N65" s="13">
        <v>7.6083970000000001</v>
      </c>
      <c r="O65" s="13">
        <v>3.0283069999999999</v>
      </c>
      <c r="P65" s="13">
        <v>15.897930000000001</v>
      </c>
      <c r="Q65" s="13">
        <v>2.6801460000000001</v>
      </c>
      <c r="R65" s="13">
        <v>13.848979999999999</v>
      </c>
      <c r="S65" s="13">
        <v>2.6801460000000001</v>
      </c>
      <c r="T65" s="13">
        <v>12.171110000000001</v>
      </c>
      <c r="U65" s="13">
        <v>68</v>
      </c>
      <c r="V65" s="13">
        <v>69</v>
      </c>
      <c r="W65" s="13">
        <v>9.6403990000000004</v>
      </c>
      <c r="X65" s="13">
        <v>80.795866461739124</v>
      </c>
    </row>
    <row r="66" spans="4:24" x14ac:dyDescent="0.35">
      <c r="D66" s="13" t="s">
        <v>70</v>
      </c>
      <c r="E66" s="13">
        <v>84.9</v>
      </c>
      <c r="F66" s="13">
        <v>80.5</v>
      </c>
      <c r="G66" s="13">
        <v>917.31590851972862</v>
      </c>
      <c r="H66" s="13">
        <v>3820.0552902739382</v>
      </c>
      <c r="I66" s="13">
        <v>61.3</v>
      </c>
      <c r="J66" s="13">
        <v>22.792426119270925</v>
      </c>
      <c r="K66" s="13">
        <v>8.0742220000000007</v>
      </c>
      <c r="L66" s="13">
        <v>25.421500000000002</v>
      </c>
      <c r="M66" s="13">
        <v>21.84243</v>
      </c>
      <c r="N66" s="13">
        <v>13.1858</v>
      </c>
      <c r="O66" s="13">
        <v>18.420249999999999</v>
      </c>
      <c r="P66" s="13">
        <v>18.566040000000001</v>
      </c>
      <c r="Q66" s="13">
        <v>7.6431969999999998</v>
      </c>
      <c r="R66" s="13">
        <v>16.915991000000002</v>
      </c>
      <c r="S66" s="13">
        <v>7.6431969999999998</v>
      </c>
      <c r="T66" s="13">
        <v>17.812570000000001</v>
      </c>
      <c r="U66" s="13">
        <v>53</v>
      </c>
      <c r="V66" s="13">
        <v>51</v>
      </c>
      <c r="W66" s="13">
        <v>12.637409999999999</v>
      </c>
      <c r="X66" s="13">
        <v>64.141461044535873</v>
      </c>
    </row>
    <row r="67" spans="4:24" x14ac:dyDescent="0.35">
      <c r="D67" s="13" t="s">
        <v>71</v>
      </c>
      <c r="E67" s="13">
        <v>96.8</v>
      </c>
      <c r="F67" s="13">
        <v>89.9</v>
      </c>
      <c r="G67" s="13">
        <v>635.97819503331311</v>
      </c>
      <c r="H67" s="13">
        <v>2331.9200484554817</v>
      </c>
      <c r="I67" s="13">
        <v>78.099999999999994</v>
      </c>
      <c r="J67" s="13">
        <v>30.531295487627364</v>
      </c>
      <c r="K67" s="13">
        <v>5.4177860000000004</v>
      </c>
      <c r="L67" s="13">
        <v>17.88907</v>
      </c>
      <c r="M67" s="13">
        <v>8.0229490000000006</v>
      </c>
      <c r="N67" s="13">
        <v>3.5917089999999998</v>
      </c>
      <c r="O67" s="13">
        <v>5.8678220000000003</v>
      </c>
      <c r="P67" s="13">
        <v>9.5781179999999999</v>
      </c>
      <c r="Q67" s="13"/>
      <c r="R67" s="13">
        <v>13.98784</v>
      </c>
      <c r="S67" s="13"/>
      <c r="T67" s="13">
        <v>7.5802490000000002</v>
      </c>
      <c r="U67" s="13">
        <v>50</v>
      </c>
      <c r="V67" s="13">
        <v>53</v>
      </c>
      <c r="W67" s="13">
        <v>0.9104061</v>
      </c>
      <c r="X67" s="13">
        <v>71.927020804308</v>
      </c>
    </row>
    <row r="68" spans="4:24" x14ac:dyDescent="0.35">
      <c r="D68" s="13" t="s">
        <v>72</v>
      </c>
      <c r="E68" s="13">
        <v>92</v>
      </c>
      <c r="F68" s="13">
        <v>84.2</v>
      </c>
      <c r="G68" s="13">
        <v>1437.6893817290954</v>
      </c>
      <c r="H68" s="13">
        <v>3826.3168074269875</v>
      </c>
      <c r="I68" s="13">
        <v>75.400000000000006</v>
      </c>
      <c r="J68" s="13">
        <v>24.025258518392949</v>
      </c>
      <c r="K68" s="13">
        <v>6.5667270000000002</v>
      </c>
      <c r="L68" s="13">
        <v>17.76491</v>
      </c>
      <c r="M68" s="13">
        <v>13.63298</v>
      </c>
      <c r="N68" s="13">
        <v>3.9525549999999998</v>
      </c>
      <c r="O68" s="13">
        <v>11.26661</v>
      </c>
      <c r="P68" s="13">
        <v>17.258459999999999</v>
      </c>
      <c r="Q68" s="13">
        <v>2.952588</v>
      </c>
      <c r="R68" s="13">
        <v>16.877403999999999</v>
      </c>
      <c r="S68" s="13">
        <v>2.952588</v>
      </c>
      <c r="T68" s="13">
        <v>9.3694159999999993</v>
      </c>
      <c r="U68" s="13">
        <v>45</v>
      </c>
      <c r="V68" s="13">
        <v>46</v>
      </c>
      <c r="W68" s="13">
        <v>12.83323</v>
      </c>
      <c r="X68" s="13">
        <v>68.266117759708209</v>
      </c>
    </row>
    <row r="69" spans="4:24" x14ac:dyDescent="0.35">
      <c r="D69" s="13" t="s">
        <v>73</v>
      </c>
      <c r="E69" s="13">
        <v>87.5</v>
      </c>
      <c r="F69" s="13">
        <v>81.900000000000006</v>
      </c>
      <c r="G69" s="13">
        <v>1730.7110438729198</v>
      </c>
      <c r="H69" s="13">
        <v>3140.695915279879</v>
      </c>
      <c r="I69" s="13">
        <v>67.8</v>
      </c>
      <c r="J69" s="13">
        <v>26.979813664596275</v>
      </c>
      <c r="K69" s="13">
        <v>5.9527060000000001</v>
      </c>
      <c r="L69" s="13">
        <v>22.508849999999999</v>
      </c>
      <c r="M69" s="13">
        <v>12.7972</v>
      </c>
      <c r="N69" s="13">
        <v>6.5993050000000002</v>
      </c>
      <c r="O69" s="13">
        <v>10.29787</v>
      </c>
      <c r="P69" s="13">
        <v>12.50548</v>
      </c>
      <c r="Q69" s="13">
        <v>2.5041150000000001</v>
      </c>
      <c r="R69" s="13">
        <v>15.055256</v>
      </c>
      <c r="S69" s="13">
        <v>2.5041150000000001</v>
      </c>
      <c r="T69" s="13">
        <v>12.462109999999999</v>
      </c>
      <c r="U69" s="13">
        <v>42</v>
      </c>
      <c r="V69" s="13">
        <v>46</v>
      </c>
      <c r="W69" s="13">
        <v>11.549480000000001</v>
      </c>
      <c r="X69" s="13">
        <v>61.63924206023863</v>
      </c>
    </row>
    <row r="70" spans="4:24" x14ac:dyDescent="0.35">
      <c r="D70" s="13" t="s">
        <v>74</v>
      </c>
      <c r="E70" s="13">
        <v>69.099999999999994</v>
      </c>
      <c r="F70" s="13">
        <v>50.9</v>
      </c>
      <c r="G70" s="13">
        <v>1424.9636086216874</v>
      </c>
      <c r="H70" s="13">
        <v>8904.049527350533</v>
      </c>
      <c r="I70" s="13">
        <v>70.2</v>
      </c>
      <c r="J70" s="13">
        <v>16.769648190793223</v>
      </c>
      <c r="K70" s="13">
        <v>4.3452809999999999</v>
      </c>
      <c r="L70" s="13">
        <v>21.726400000000002</v>
      </c>
      <c r="M70" s="13">
        <v>16.69369</v>
      </c>
      <c r="N70" s="13">
        <v>4.92516</v>
      </c>
      <c r="O70" s="13">
        <v>5.1219900000000003</v>
      </c>
      <c r="P70" s="13">
        <v>14.06245</v>
      </c>
      <c r="Q70" s="13">
        <v>4.1656129999999996</v>
      </c>
      <c r="R70" s="13">
        <v>19.367173999999999</v>
      </c>
      <c r="S70" s="13">
        <v>4.1656129999999996</v>
      </c>
      <c r="T70" s="13">
        <v>12.06682</v>
      </c>
      <c r="U70" s="13">
        <v>53</v>
      </c>
      <c r="V70" s="13">
        <v>54</v>
      </c>
      <c r="W70" s="13">
        <v>6.8457249999999998</v>
      </c>
      <c r="X70" s="13">
        <v>76.040687533991331</v>
      </c>
    </row>
    <row r="71" spans="4:24" x14ac:dyDescent="0.35">
      <c r="D71" s="13" t="s">
        <v>75</v>
      </c>
      <c r="E71" s="13">
        <v>92</v>
      </c>
      <c r="F71" s="13">
        <v>82</v>
      </c>
      <c r="G71" s="13">
        <v>860.37993014737197</v>
      </c>
      <c r="H71" s="13">
        <v>3492.631399608144</v>
      </c>
      <c r="I71" s="13">
        <v>73.5</v>
      </c>
      <c r="J71" s="13">
        <v>24.637355223209266</v>
      </c>
      <c r="K71" s="13">
        <v>6.0145229999999996</v>
      </c>
      <c r="L71" s="13">
        <v>18.742699999999999</v>
      </c>
      <c r="M71" s="13">
        <v>13.63918</v>
      </c>
      <c r="N71" s="13">
        <v>10.495089999999999</v>
      </c>
      <c r="O71" s="13">
        <v>10.986190000000001</v>
      </c>
      <c r="P71" s="13">
        <v>15.42224</v>
      </c>
      <c r="Q71" s="13">
        <v>3.4372889999999998</v>
      </c>
      <c r="R71" s="13">
        <v>12.134119999999999</v>
      </c>
      <c r="S71" s="13">
        <v>3.4372889999999998</v>
      </c>
      <c r="T71" s="13">
        <v>17.42689</v>
      </c>
      <c r="U71" s="13">
        <v>46</v>
      </c>
      <c r="V71" s="13">
        <v>50</v>
      </c>
      <c r="W71" s="13">
        <v>12.655609999999999</v>
      </c>
      <c r="X71" s="13">
        <v>63.545190927928211</v>
      </c>
    </row>
    <row r="72" spans="4:24" x14ac:dyDescent="0.35">
      <c r="D72" s="13" t="s">
        <v>76</v>
      </c>
      <c r="E72" s="13">
        <v>89.9</v>
      </c>
      <c r="F72" s="13">
        <v>79.400000000000006</v>
      </c>
      <c r="G72" s="13">
        <v>666.19915848527353</v>
      </c>
      <c r="H72" s="13">
        <v>2048.6876377479462</v>
      </c>
      <c r="I72" s="13">
        <v>75.5</v>
      </c>
      <c r="J72" s="13">
        <v>22.281558514562764</v>
      </c>
      <c r="K72" s="13">
        <v>4.4461779999999997</v>
      </c>
      <c r="L72" s="13">
        <v>20.61946</v>
      </c>
      <c r="M72" s="13">
        <v>15.439500000000001</v>
      </c>
      <c r="N72" s="13">
        <v>4.4121730000000001</v>
      </c>
      <c r="O72" s="13">
        <v>7.4014090000000001</v>
      </c>
      <c r="P72" s="13">
        <v>9.9323549999999994</v>
      </c>
      <c r="Q72" s="13"/>
      <c r="R72" s="13">
        <v>13.915231</v>
      </c>
      <c r="S72" s="13"/>
      <c r="T72" s="13">
        <v>9.3316180000000006</v>
      </c>
      <c r="U72" s="13">
        <v>52</v>
      </c>
      <c r="V72" s="13">
        <v>54</v>
      </c>
      <c r="W72" s="13">
        <v>7.5990770000000003</v>
      </c>
      <c r="X72" s="13">
        <v>75.883458169069684</v>
      </c>
    </row>
    <row r="73" spans="4:24" x14ac:dyDescent="0.35">
      <c r="D73" s="13" t="s">
        <v>77</v>
      </c>
      <c r="E73" s="13">
        <v>81.7</v>
      </c>
      <c r="F73" s="13">
        <v>73.400000000000006</v>
      </c>
      <c r="G73" s="13">
        <v>2095.3825732435762</v>
      </c>
      <c r="H73" s="13">
        <v>4261.8754148098988</v>
      </c>
      <c r="I73" s="13">
        <v>52.9</v>
      </c>
      <c r="J73" s="13">
        <v>18.742442563482467</v>
      </c>
      <c r="K73" s="13">
        <v>4.4772619999999996</v>
      </c>
      <c r="L73" s="13">
        <v>20.66423</v>
      </c>
      <c r="M73" s="13">
        <v>17.243130000000001</v>
      </c>
      <c r="N73" s="13">
        <v>17.119720000000001</v>
      </c>
      <c r="O73" s="13">
        <v>11.34233</v>
      </c>
      <c r="P73" s="13">
        <v>12.77073</v>
      </c>
      <c r="Q73" s="13">
        <v>4.8273409999999997</v>
      </c>
      <c r="R73" s="13">
        <v>15.761148</v>
      </c>
      <c r="S73" s="13">
        <v>4.8273409999999997</v>
      </c>
      <c r="T73" s="13">
        <v>13.001910000000001</v>
      </c>
      <c r="U73" s="13">
        <v>51</v>
      </c>
      <c r="V73" s="13">
        <v>53</v>
      </c>
      <c r="W73" s="13">
        <v>15.964259999999999</v>
      </c>
      <c r="X73" s="13">
        <v>56.773899261262464</v>
      </c>
    </row>
    <row r="74" spans="4:24" x14ac:dyDescent="0.35">
      <c r="D74" s="13" t="s">
        <v>78</v>
      </c>
      <c r="E74" s="13">
        <v>89.6</v>
      </c>
      <c r="F74" s="13">
        <v>90</v>
      </c>
      <c r="G74" s="13">
        <v>817.70081770081765</v>
      </c>
      <c r="H74" s="13">
        <v>1683.5016835016836</v>
      </c>
      <c r="I74" s="13">
        <v>80.599999999999994</v>
      </c>
      <c r="J74" s="13">
        <v>30.871212121212121</v>
      </c>
      <c r="K74" s="13">
        <v>5.9472950000000004</v>
      </c>
      <c r="L74" s="13">
        <v>19.77131</v>
      </c>
      <c r="M74" s="13">
        <v>11.98307</v>
      </c>
      <c r="N74" s="13"/>
      <c r="O74" s="13">
        <v>15.692780000000001</v>
      </c>
      <c r="P74" s="13">
        <v>12.669219999999999</v>
      </c>
      <c r="Q74" s="13">
        <v>3.9699450000000001</v>
      </c>
      <c r="R74" s="13">
        <v>19.879227</v>
      </c>
      <c r="S74" s="13">
        <v>3.9699450000000001</v>
      </c>
      <c r="T74" s="13">
        <v>13.836360000000001</v>
      </c>
      <c r="U74" s="13">
        <v>47</v>
      </c>
      <c r="V74" s="13">
        <v>47</v>
      </c>
      <c r="W74" s="13">
        <v>10.64404</v>
      </c>
      <c r="X74" s="13">
        <v>62.288345905374314</v>
      </c>
    </row>
    <row r="75" spans="4:24" x14ac:dyDescent="0.35">
      <c r="D75" s="13" t="s">
        <v>79</v>
      </c>
      <c r="E75" s="13">
        <v>87.1</v>
      </c>
      <c r="F75" s="13">
        <v>79.400000000000006</v>
      </c>
      <c r="G75" s="13">
        <v>1816.4340879710962</v>
      </c>
      <c r="H75" s="13">
        <v>4388.6108256819916</v>
      </c>
      <c r="I75" s="13">
        <v>66.599999999999994</v>
      </c>
      <c r="J75" s="13">
        <v>19.860158082167985</v>
      </c>
      <c r="K75" s="13">
        <v>4.9448400000000001</v>
      </c>
      <c r="L75" s="13">
        <v>21.277889999999999</v>
      </c>
      <c r="M75" s="13">
        <v>16.821860000000001</v>
      </c>
      <c r="N75" s="13">
        <v>13.330819999999999</v>
      </c>
      <c r="O75" s="13">
        <v>7.4451280000000004</v>
      </c>
      <c r="P75" s="13">
        <v>14.222849999999999</v>
      </c>
      <c r="Q75" s="13">
        <v>2.1698499999999998</v>
      </c>
      <c r="R75" s="13">
        <v>13.585324999999999</v>
      </c>
      <c r="S75" s="13">
        <v>2.1698499999999998</v>
      </c>
      <c r="T75" s="13">
        <v>11.721579999999999</v>
      </c>
      <c r="U75" s="13">
        <v>50</v>
      </c>
      <c r="V75" s="13">
        <v>49</v>
      </c>
      <c r="W75" s="13">
        <v>13.439349999999999</v>
      </c>
      <c r="X75" s="13">
        <v>61.904617606310858</v>
      </c>
    </row>
    <row r="76" spans="4:24" x14ac:dyDescent="0.35">
      <c r="D76" s="13" t="s">
        <v>80</v>
      </c>
      <c r="E76" s="13">
        <v>78.8</v>
      </c>
      <c r="F76" s="13">
        <v>66.400000000000006</v>
      </c>
      <c r="G76" s="13">
        <v>1925.3112033195021</v>
      </c>
      <c r="H76" s="13">
        <v>4365.1452282157679</v>
      </c>
      <c r="I76" s="13">
        <v>55.7</v>
      </c>
      <c r="J76" s="13">
        <v>18.664914777911605</v>
      </c>
      <c r="K76" s="13">
        <v>5.2829079999999999</v>
      </c>
      <c r="L76" s="13">
        <v>20.518380000000001</v>
      </c>
      <c r="M76" s="13">
        <v>15.553470000000001</v>
      </c>
      <c r="N76" s="13">
        <v>9.2313089999999995</v>
      </c>
      <c r="O76" s="13">
        <v>7.5271470000000003</v>
      </c>
      <c r="P76" s="13">
        <v>11.720689999999999</v>
      </c>
      <c r="Q76" s="13"/>
      <c r="R76" s="13">
        <v>17.628329999999998</v>
      </c>
      <c r="S76" s="13"/>
      <c r="T76" s="13">
        <v>10.61164</v>
      </c>
      <c r="U76" s="13">
        <v>51</v>
      </c>
      <c r="V76" s="13">
        <v>51</v>
      </c>
      <c r="W76" s="13">
        <v>8.4589119999999998</v>
      </c>
      <c r="X76" s="13">
        <v>63.372091972554188</v>
      </c>
    </row>
    <row r="77" spans="4:24" x14ac:dyDescent="0.35">
      <c r="D77" s="13" t="s">
        <v>81</v>
      </c>
      <c r="E77" s="13">
        <v>84.3</v>
      </c>
      <c r="F77" s="13">
        <v>76.5</v>
      </c>
      <c r="G77" s="13">
        <v>2568.0699718479359</v>
      </c>
      <c r="H77" s="13">
        <v>5067.3715427760944</v>
      </c>
      <c r="I77" s="13">
        <v>59.2</v>
      </c>
      <c r="J77" s="13">
        <v>19.403028794047863</v>
      </c>
      <c r="K77" s="13">
        <v>8.9402620000000006</v>
      </c>
      <c r="L77" s="13">
        <v>25.027049999999999</v>
      </c>
      <c r="M77" s="13">
        <v>19.326319999999999</v>
      </c>
      <c r="N77" s="13">
        <v>12.66489</v>
      </c>
      <c r="O77" s="13">
        <v>9.9264910000000004</v>
      </c>
      <c r="P77" s="13">
        <v>13.40597</v>
      </c>
      <c r="Q77" s="13">
        <v>3.622992</v>
      </c>
      <c r="R77" s="13">
        <v>15.895919000000001</v>
      </c>
      <c r="S77" s="13">
        <v>3.622992</v>
      </c>
      <c r="T77" s="13">
        <v>13.969239999999999</v>
      </c>
      <c r="U77" s="13">
        <v>55</v>
      </c>
      <c r="V77" s="13">
        <v>52</v>
      </c>
      <c r="W77" s="13">
        <v>18.488209999999999</v>
      </c>
      <c r="X77" s="13">
        <v>64.140268178200216</v>
      </c>
    </row>
    <row r="78" spans="4:24" x14ac:dyDescent="0.35">
      <c r="D78" s="13" t="s">
        <v>82</v>
      </c>
      <c r="E78" s="13">
        <v>93.5</v>
      </c>
      <c r="F78" s="13">
        <v>89.7</v>
      </c>
      <c r="G78" s="13">
        <v>996.67774086378734</v>
      </c>
      <c r="H78" s="13">
        <v>2070.0230002555586</v>
      </c>
      <c r="I78" s="13">
        <v>80.7</v>
      </c>
      <c r="J78" s="13">
        <v>37.200797872340424</v>
      </c>
      <c r="K78" s="13">
        <v>5.4424910000000004</v>
      </c>
      <c r="L78" s="13">
        <v>21.320489999999999</v>
      </c>
      <c r="M78" s="13">
        <v>18.328199999999999</v>
      </c>
      <c r="N78" s="13">
        <v>7.9123559999999999</v>
      </c>
      <c r="O78" s="13">
        <v>12.8217</v>
      </c>
      <c r="P78" s="13">
        <v>15.66159</v>
      </c>
      <c r="Q78" s="13">
        <v>5.1369670000000003</v>
      </c>
      <c r="R78" s="13">
        <v>18.5901</v>
      </c>
      <c r="S78" s="13">
        <v>5.1369670000000003</v>
      </c>
      <c r="T78" s="13">
        <v>14.247210000000001</v>
      </c>
      <c r="U78" s="13">
        <v>56</v>
      </c>
      <c r="V78" s="13">
        <v>56</v>
      </c>
      <c r="W78" s="13">
        <v>6.8244109999999996</v>
      </c>
      <c r="X78" s="13">
        <v>62.651341416911436</v>
      </c>
    </row>
    <row r="79" spans="4:24" x14ac:dyDescent="0.35">
      <c r="D79" s="13" t="s">
        <v>83</v>
      </c>
      <c r="E79" s="13">
        <v>77.2</v>
      </c>
      <c r="F79" s="13">
        <v>61.8</v>
      </c>
      <c r="G79" s="13">
        <v>745.65850148804657</v>
      </c>
      <c r="H79" s="13">
        <v>4705.6066106332646</v>
      </c>
      <c r="I79" s="13">
        <v>56.8</v>
      </c>
      <c r="J79" s="13">
        <v>16.198962725710004</v>
      </c>
      <c r="K79" s="13">
        <v>5.8093300000000001</v>
      </c>
      <c r="L79" s="13">
        <v>20.3</v>
      </c>
      <c r="M79" s="13">
        <v>14.931940000000001</v>
      </c>
      <c r="N79" s="13">
        <v>9.4694690000000001</v>
      </c>
      <c r="O79" s="13">
        <v>6.192393</v>
      </c>
      <c r="P79" s="13">
        <v>15.330500000000001</v>
      </c>
      <c r="Q79" s="13">
        <v>5.2096210000000003</v>
      </c>
      <c r="R79" s="13">
        <v>19.691970999999999</v>
      </c>
      <c r="S79" s="13">
        <v>5.2096210000000003</v>
      </c>
      <c r="T79" s="13">
        <v>14.118359999999999</v>
      </c>
      <c r="U79" s="13">
        <v>56</v>
      </c>
      <c r="V79" s="13">
        <v>55</v>
      </c>
      <c r="W79" s="13">
        <v>14.25717</v>
      </c>
      <c r="X79" s="13">
        <v>66.918141416228451</v>
      </c>
    </row>
    <row r="80" spans="4:24" x14ac:dyDescent="0.35">
      <c r="D80" s="13" t="s">
        <v>84</v>
      </c>
      <c r="E80" s="13">
        <v>68.900000000000006</v>
      </c>
      <c r="F80" s="13">
        <v>51.7</v>
      </c>
      <c r="G80" s="13">
        <v>1059.6199112178322</v>
      </c>
      <c r="H80" s="13">
        <v>4518.4910190992241</v>
      </c>
      <c r="I80" s="13">
        <v>47</v>
      </c>
      <c r="J80" s="13">
        <v>8.0472516312785256</v>
      </c>
      <c r="K80" s="13">
        <v>5.0581690000000004</v>
      </c>
      <c r="L80" s="13">
        <v>25.760169999999999</v>
      </c>
      <c r="M80" s="13">
        <v>22.41647</v>
      </c>
      <c r="N80" s="13">
        <v>13.1715</v>
      </c>
      <c r="O80" s="13">
        <v>8.2986540000000009</v>
      </c>
      <c r="P80" s="13">
        <v>15.409369999999999</v>
      </c>
      <c r="Q80" s="13">
        <v>5.5785</v>
      </c>
      <c r="R80" s="13">
        <v>27.537671</v>
      </c>
      <c r="S80" s="13">
        <v>5.5785</v>
      </c>
      <c r="T80" s="13">
        <v>13.01426</v>
      </c>
      <c r="U80" s="13">
        <v>43</v>
      </c>
      <c r="V80" s="13">
        <v>47</v>
      </c>
      <c r="W80" s="13">
        <v>24.211390000000002</v>
      </c>
      <c r="X80" s="13">
        <v>48.061164734179229</v>
      </c>
    </row>
    <row r="81" spans="4:24" x14ac:dyDescent="0.35">
      <c r="D81" s="13" t="s">
        <v>85</v>
      </c>
      <c r="E81" s="13">
        <v>76.7</v>
      </c>
      <c r="F81" s="13">
        <v>63.3</v>
      </c>
      <c r="G81" s="13">
        <v>1682.1345707656612</v>
      </c>
      <c r="H81" s="13">
        <v>5151.2582545065143</v>
      </c>
      <c r="I81" s="13">
        <v>55.7</v>
      </c>
      <c r="J81" s="13">
        <v>15.374033199841033</v>
      </c>
      <c r="K81" s="13">
        <v>7.7671559999999999</v>
      </c>
      <c r="L81" s="13">
        <v>24.927910000000001</v>
      </c>
      <c r="M81" s="13">
        <v>25.414950000000001</v>
      </c>
      <c r="N81" s="13">
        <v>13.477639999999999</v>
      </c>
      <c r="O81" s="13">
        <v>9.5632909999999995</v>
      </c>
      <c r="P81" s="13">
        <v>13.9411</v>
      </c>
      <c r="Q81" s="13">
        <v>3.9455979999999999</v>
      </c>
      <c r="R81" s="13">
        <v>16.164580000000001</v>
      </c>
      <c r="S81" s="13">
        <v>3.9455979999999999</v>
      </c>
      <c r="T81" s="13">
        <v>13.99939</v>
      </c>
      <c r="U81" s="13">
        <v>55</v>
      </c>
      <c r="V81" s="13">
        <v>54</v>
      </c>
      <c r="W81" s="13">
        <v>18.126100000000001</v>
      </c>
      <c r="X81" s="13">
        <v>61.31365661909674</v>
      </c>
    </row>
    <row r="82" spans="4:24" x14ac:dyDescent="0.35">
      <c r="D82" s="13" t="s">
        <v>86</v>
      </c>
      <c r="E82" s="13">
        <v>63</v>
      </c>
      <c r="F82" s="13">
        <v>52.7</v>
      </c>
      <c r="G82" s="13">
        <v>1097.893528066016</v>
      </c>
      <c r="H82" s="13">
        <v>4818.5656762875769</v>
      </c>
      <c r="I82" s="13">
        <v>43.4</v>
      </c>
      <c r="J82" s="13">
        <v>9.3844183985029055</v>
      </c>
      <c r="K82" s="13">
        <v>7.2960089999999997</v>
      </c>
      <c r="L82" s="13">
        <v>23.549389999999999</v>
      </c>
      <c r="M82" s="13">
        <v>21.476040000000001</v>
      </c>
      <c r="N82" s="13">
        <v>12.36617</v>
      </c>
      <c r="O82" s="13">
        <v>7.2902639999999996</v>
      </c>
      <c r="P82" s="13">
        <v>17.179120000000001</v>
      </c>
      <c r="Q82" s="13">
        <v>5.5956859999999997</v>
      </c>
      <c r="R82" s="13">
        <v>22.996842999999998</v>
      </c>
      <c r="S82" s="13">
        <v>5.5956859999999997</v>
      </c>
      <c r="T82" s="13">
        <v>13.15174</v>
      </c>
      <c r="U82" s="13">
        <v>71</v>
      </c>
      <c r="V82" s="13">
        <v>75</v>
      </c>
      <c r="W82" s="13">
        <v>14.58052</v>
      </c>
      <c r="X82" s="13">
        <v>53.099698708684343</v>
      </c>
    </row>
    <row r="83" spans="4:24" x14ac:dyDescent="0.35">
      <c r="D83" s="13" t="s">
        <v>87</v>
      </c>
      <c r="E83" s="13">
        <v>80.3</v>
      </c>
      <c r="F83" s="13">
        <v>69.400000000000006</v>
      </c>
      <c r="G83" s="13">
        <v>1929.3785871745476</v>
      </c>
      <c r="H83" s="13">
        <v>11206.879431215617</v>
      </c>
      <c r="I83" s="13">
        <v>61.3</v>
      </c>
      <c r="J83" s="13">
        <v>17.440774502453205</v>
      </c>
      <c r="K83" s="13">
        <v>3.897465</v>
      </c>
      <c r="L83" s="13">
        <v>20.055250000000001</v>
      </c>
      <c r="M83" s="13">
        <v>17.477959999999999</v>
      </c>
      <c r="N83" s="13">
        <v>7.9545659999999998</v>
      </c>
      <c r="O83" s="13">
        <v>3.1599729999999999</v>
      </c>
      <c r="P83" s="13">
        <v>14.841189999999999</v>
      </c>
      <c r="Q83" s="13">
        <v>6.3648850000000001</v>
      </c>
      <c r="R83" s="13">
        <v>14.643877</v>
      </c>
      <c r="S83" s="13">
        <v>6.3648850000000001</v>
      </c>
      <c r="T83" s="13">
        <v>10.43024</v>
      </c>
      <c r="U83" s="13">
        <v>49</v>
      </c>
      <c r="V83" s="13">
        <v>50</v>
      </c>
      <c r="W83" s="13">
        <v>7.9949680000000001</v>
      </c>
      <c r="X83" s="13">
        <v>82.557219149912683</v>
      </c>
    </row>
    <row r="84" spans="4:24" x14ac:dyDescent="0.35">
      <c r="D84" s="13" t="s">
        <v>88</v>
      </c>
      <c r="E84" s="13">
        <v>64.2</v>
      </c>
      <c r="F84" s="13">
        <v>46.5</v>
      </c>
      <c r="G84" s="13">
        <v>996.6466213304858</v>
      </c>
      <c r="H84" s="13">
        <v>2594.6533280878248</v>
      </c>
      <c r="I84" s="13">
        <v>56</v>
      </c>
      <c r="J84" s="13">
        <v>16.196412858446887</v>
      </c>
      <c r="K84" s="13">
        <v>7.1198880000000004</v>
      </c>
      <c r="L84" s="13">
        <v>22.051069999999999</v>
      </c>
      <c r="M84" s="13">
        <v>19</v>
      </c>
      <c r="N84" s="13">
        <v>11.61368</v>
      </c>
      <c r="O84" s="13">
        <v>8.0060330000000004</v>
      </c>
      <c r="P84" s="13">
        <v>16.408480000000001</v>
      </c>
      <c r="Q84" s="13">
        <v>1.7236769999999999</v>
      </c>
      <c r="R84" s="13">
        <v>15.20077</v>
      </c>
      <c r="S84" s="13">
        <v>1.7236769999999999</v>
      </c>
      <c r="T84" s="13">
        <v>11.881320000000001</v>
      </c>
      <c r="U84" s="13">
        <v>46</v>
      </c>
      <c r="V84" s="13">
        <v>46</v>
      </c>
      <c r="W84" s="13">
        <v>13.62018</v>
      </c>
      <c r="X84" s="13">
        <v>71.267961378283502</v>
      </c>
    </row>
    <row r="85" spans="4:24" x14ac:dyDescent="0.35">
      <c r="D85" s="13" t="s">
        <v>89</v>
      </c>
      <c r="E85" s="13">
        <v>87.6</v>
      </c>
      <c r="F85" s="13">
        <v>86.5</v>
      </c>
      <c r="G85" s="13">
        <v>1780.6492278600692</v>
      </c>
      <c r="H85" s="13">
        <v>3561.2984557201385</v>
      </c>
      <c r="I85" s="13">
        <v>66.5</v>
      </c>
      <c r="J85" s="13">
        <v>31.546555489378598</v>
      </c>
      <c r="K85" s="13">
        <v>8.2853100000000008</v>
      </c>
      <c r="L85" s="13">
        <v>22.8476</v>
      </c>
      <c r="M85" s="13">
        <v>16.658570000000001</v>
      </c>
      <c r="N85" s="13">
        <v>11.194520000000001</v>
      </c>
      <c r="O85" s="13">
        <v>12.940810000000001</v>
      </c>
      <c r="P85" s="13">
        <v>13.042870000000001</v>
      </c>
      <c r="Q85" s="13"/>
      <c r="R85" s="13">
        <v>11.2744</v>
      </c>
      <c r="S85" s="13"/>
      <c r="T85" s="13">
        <v>15.10397</v>
      </c>
      <c r="U85" s="13">
        <v>56</v>
      </c>
      <c r="V85" s="13">
        <v>57</v>
      </c>
      <c r="W85" s="13">
        <v>12.516970000000001</v>
      </c>
      <c r="X85" s="13">
        <v>59.760412422788519</v>
      </c>
    </row>
    <row r="86" spans="4:24" x14ac:dyDescent="0.35">
      <c r="D86" s="13" t="s">
        <v>90</v>
      </c>
      <c r="E86" s="13">
        <v>74.099999999999994</v>
      </c>
      <c r="F86" s="13">
        <v>61</v>
      </c>
      <c r="G86" s="13">
        <v>1402.6929584068366</v>
      </c>
      <c r="H86" s="13">
        <v>5417.1832968199469</v>
      </c>
      <c r="I86" s="13">
        <v>55.1</v>
      </c>
      <c r="J86" s="13">
        <v>14.181236232109212</v>
      </c>
      <c r="K86" s="13">
        <v>6.4558270000000002</v>
      </c>
      <c r="L86" s="13">
        <v>23.291060000000002</v>
      </c>
      <c r="M86" s="13">
        <v>19.140740000000001</v>
      </c>
      <c r="N86" s="13">
        <v>10.983599999999999</v>
      </c>
      <c r="O86" s="13">
        <v>8.054786</v>
      </c>
      <c r="P86" s="13">
        <v>15.761089999999999</v>
      </c>
      <c r="Q86" s="13">
        <v>4.6842319999999997</v>
      </c>
      <c r="R86" s="13">
        <v>18.260984000000001</v>
      </c>
      <c r="S86" s="13">
        <v>4.6842319999999997</v>
      </c>
      <c r="T86" s="13">
        <v>14.62068</v>
      </c>
      <c r="U86" s="13"/>
      <c r="V86" s="13"/>
      <c r="W86" s="13">
        <v>14.223420000000001</v>
      </c>
      <c r="X86" s="13">
        <v>65</v>
      </c>
    </row>
    <row r="87" spans="4:24" x14ac:dyDescent="0.35">
      <c r="D87" s="13" t="s">
        <v>91</v>
      </c>
      <c r="E87" s="13">
        <v>72.390322580645147</v>
      </c>
      <c r="F87" s="13">
        <v>58.454838709677425</v>
      </c>
      <c r="G87" s="13"/>
      <c r="H87" s="13"/>
      <c r="I87" s="13"/>
      <c r="J87" s="13"/>
      <c r="K87" s="13">
        <v>6.2494848064516129</v>
      </c>
      <c r="L87" s="13">
        <v>23.349852903225802</v>
      </c>
      <c r="M87" s="13">
        <v>18.760667516129033</v>
      </c>
      <c r="N87" s="13">
        <v>10.786945193548386</v>
      </c>
      <c r="O87" s="13">
        <v>7.1623528064516151</v>
      </c>
      <c r="P87" s="13">
        <v>15.944669800000002</v>
      </c>
      <c r="Q87" s="13">
        <v>4.7193062758620687</v>
      </c>
      <c r="R87" s="13">
        <v>18.302908351612906</v>
      </c>
      <c r="S87" s="13">
        <v>4.7193062758620687</v>
      </c>
      <c r="T87" s="13">
        <v>14.420706483870969</v>
      </c>
      <c r="U87" s="13"/>
      <c r="V87" s="13"/>
      <c r="W87" s="13">
        <v>13.612406290322577</v>
      </c>
      <c r="X87" s="13"/>
    </row>
    <row r="88" spans="4:24" x14ac:dyDescent="0.35">
      <c r="D88" s="13" t="s">
        <v>92</v>
      </c>
      <c r="E88" s="13">
        <v>75.080000000000013</v>
      </c>
      <c r="F88" s="13">
        <v>66.039999999999992</v>
      </c>
      <c r="G88" s="13"/>
      <c r="H88" s="13"/>
      <c r="I88" s="13"/>
      <c r="J88" s="13"/>
      <c r="K88" s="13">
        <v>7.3250128000000005</v>
      </c>
      <c r="L88" s="13">
        <v>26.170276000000001</v>
      </c>
      <c r="M88" s="13">
        <v>21.537759999999999</v>
      </c>
      <c r="N88" s="13">
        <v>14.304255999999999</v>
      </c>
      <c r="O88" s="13"/>
      <c r="P88" s="13">
        <v>14.705727999999999</v>
      </c>
      <c r="Q88" s="13">
        <v>6.383795000000001</v>
      </c>
      <c r="R88" s="13">
        <v>17.110936000000002</v>
      </c>
      <c r="S88" s="13">
        <v>6.383795000000001</v>
      </c>
      <c r="T88" s="13">
        <v>17.576990000000002</v>
      </c>
      <c r="U88" s="13"/>
      <c r="V88" s="13"/>
      <c r="W88" s="13">
        <v>17.289728</v>
      </c>
      <c r="X88" s="13"/>
    </row>
    <row r="89" spans="4:24" x14ac:dyDescent="0.35">
      <c r="D89" s="13" t="s">
        <v>93</v>
      </c>
      <c r="E89" s="13">
        <v>75.039999999999992</v>
      </c>
      <c r="F89" s="13">
        <v>61.11999999999999</v>
      </c>
      <c r="G89" s="13"/>
      <c r="H89" s="13"/>
      <c r="I89" s="13"/>
      <c r="J89" s="13"/>
      <c r="K89" s="13">
        <v>4.1010302000000003</v>
      </c>
      <c r="L89" s="13">
        <v>18.331316000000001</v>
      </c>
      <c r="M89" s="13">
        <v>14.228608600000001</v>
      </c>
      <c r="N89" s="13">
        <v>8.2045737999999986</v>
      </c>
      <c r="O89" s="13"/>
      <c r="P89" s="13">
        <v>13.622398799999999</v>
      </c>
      <c r="Q89" s="13">
        <v>3.6774062000000001</v>
      </c>
      <c r="R89" s="13">
        <v>17.168375400000002</v>
      </c>
      <c r="S89" s="13">
        <v>3.6774062000000001</v>
      </c>
      <c r="T89" s="13">
        <v>10.946950399999999</v>
      </c>
      <c r="U89" s="13"/>
      <c r="V89" s="13"/>
      <c r="W89" s="13">
        <v>10.275642000000001</v>
      </c>
      <c r="X89" s="13"/>
    </row>
    <row r="91" spans="4:24" x14ac:dyDescent="0.35">
      <c r="E91" s="14">
        <f>AVERAGE(E7:E85)</f>
        <v>80.273417721518996</v>
      </c>
      <c r="F91" s="14">
        <f t="shared" ref="F91:W91" si="0">AVERAGE(F7:F85)</f>
        <v>69.594936708860715</v>
      </c>
      <c r="G91" s="14">
        <f t="shared" si="0"/>
        <v>1466.4943718323768</v>
      </c>
      <c r="H91" s="14">
        <f t="shared" ref="H91:I91" si="1">AVERAGE(H7:H85)</f>
        <v>4671.9621718339022</v>
      </c>
      <c r="I91" s="14">
        <f t="shared" si="1"/>
        <v>61.108860759493673</v>
      </c>
      <c r="J91" s="14">
        <f t="shared" si="0"/>
        <v>18.746112344741363</v>
      </c>
      <c r="K91" s="14">
        <f t="shared" si="0"/>
        <v>6.4499079999999998</v>
      </c>
      <c r="L91" s="14">
        <f t="shared" si="0"/>
        <v>22.494631518987344</v>
      </c>
      <c r="M91" s="14">
        <f t="shared" si="0"/>
        <v>18.232924835443033</v>
      </c>
      <c r="N91" s="14">
        <f t="shared" si="0"/>
        <v>10.653138730769234</v>
      </c>
      <c r="O91" s="14">
        <f t="shared" si="0"/>
        <v>9.4502315949367084</v>
      </c>
      <c r="P91" s="14">
        <f t="shared" si="0"/>
        <v>14.356985696202534</v>
      </c>
      <c r="Q91" s="14">
        <f t="shared" si="0"/>
        <v>4.5131068328571446</v>
      </c>
      <c r="R91" s="14">
        <f t="shared" si="0"/>
        <v>16.827380049367086</v>
      </c>
      <c r="S91" s="14">
        <f t="shared" si="0"/>
        <v>4.5131068328571446</v>
      </c>
      <c r="T91" s="14">
        <f t="shared" si="0"/>
        <v>14.065484075949362</v>
      </c>
      <c r="U91" s="14">
        <f t="shared" si="0"/>
        <v>53.962025316455694</v>
      </c>
      <c r="V91" s="14">
        <f t="shared" si="0"/>
        <v>54.962025316455694</v>
      </c>
      <c r="W91" s="14">
        <f t="shared" si="0"/>
        <v>13.019091634177217</v>
      </c>
      <c r="X91" s="14">
        <f>AVERAGE(X7:X86)</f>
        <v>63.925636307862568</v>
      </c>
    </row>
    <row r="92" spans="4:24" x14ac:dyDescent="0.35">
      <c r="E92" s="14">
        <f>_xlfn.STDEV.P(E7:E85)</f>
        <v>8.6389273370233273</v>
      </c>
      <c r="F92" s="14">
        <f t="shared" ref="F92:W92" si="2">_xlfn.STDEV.P(F7:F85)</f>
        <v>12.032581283239841</v>
      </c>
      <c r="G92" s="14">
        <f t="shared" si="2"/>
        <v>693.16554677991473</v>
      </c>
      <c r="H92" s="14">
        <f t="shared" ref="H92:I92" si="3">_xlfn.STDEV.P(H7:H85)</f>
        <v>2278.1291408007437</v>
      </c>
      <c r="I92" s="14">
        <f t="shared" si="3"/>
        <v>10.9690841715655</v>
      </c>
      <c r="J92" s="14">
        <f t="shared" si="2"/>
        <v>6.5026117886380614</v>
      </c>
      <c r="K92" s="14">
        <f t="shared" si="2"/>
        <v>1.7968424790557769</v>
      </c>
      <c r="L92" s="14">
        <f t="shared" si="2"/>
        <v>3.3824917743341802</v>
      </c>
      <c r="M92" s="14">
        <f t="shared" si="2"/>
        <v>3.7734689067741423</v>
      </c>
      <c r="N92" s="14">
        <f t="shared" si="2"/>
        <v>3.1442917819189633</v>
      </c>
      <c r="O92" s="14">
        <f t="shared" si="2"/>
        <v>3.3670172939372871</v>
      </c>
      <c r="P92" s="14">
        <f t="shared" si="2"/>
        <v>2.615896885925455</v>
      </c>
      <c r="Q92" s="14">
        <f t="shared" si="2"/>
        <v>1.7776083832421947</v>
      </c>
      <c r="R92" s="14">
        <f t="shared" si="2"/>
        <v>3.2413696144417155</v>
      </c>
      <c r="S92" s="14">
        <f t="shared" si="2"/>
        <v>1.7776083832421947</v>
      </c>
      <c r="T92" s="14">
        <f t="shared" si="2"/>
        <v>3.1931246929597621</v>
      </c>
      <c r="U92" s="14">
        <f t="shared" si="2"/>
        <v>9.6120217949555684</v>
      </c>
      <c r="V92" s="14">
        <f t="shared" si="2"/>
        <v>9.8049884461807917</v>
      </c>
      <c r="W92" s="14">
        <f t="shared" si="2"/>
        <v>4.1539800716767923</v>
      </c>
      <c r="X92" s="14">
        <f>_xlfn.STDEV.P(X7:X85)</f>
        <v>7.9446624365393754</v>
      </c>
    </row>
    <row r="93" spans="4:24" x14ac:dyDescent="0.35">
      <c r="E93" s="16"/>
      <c r="F93" s="16"/>
      <c r="G93" s="16"/>
      <c r="H93" s="16"/>
      <c r="I93" s="16"/>
      <c r="J93" s="16"/>
      <c r="K93" s="16"/>
      <c r="L93" s="16"/>
      <c r="M93" s="16"/>
      <c r="N93" s="16"/>
      <c r="O93" s="16"/>
      <c r="P93" s="16"/>
      <c r="Q93" s="16"/>
      <c r="R93" s="16"/>
      <c r="S93" s="16"/>
      <c r="T93" s="16"/>
      <c r="U93" s="16"/>
      <c r="V93" s="16"/>
      <c r="W93" s="16"/>
      <c r="X93" s="16"/>
    </row>
    <row r="94" spans="4:24" x14ac:dyDescent="0.35">
      <c r="E94" s="7" t="s">
        <v>210</v>
      </c>
      <c r="F94" s="7" t="s">
        <v>210</v>
      </c>
      <c r="G94" s="10" t="s">
        <v>205</v>
      </c>
      <c r="H94" s="10" t="s">
        <v>205</v>
      </c>
      <c r="I94" s="10" t="s">
        <v>205</v>
      </c>
      <c r="J94" s="7" t="s">
        <v>206</v>
      </c>
      <c r="K94" s="10" t="s">
        <v>192</v>
      </c>
      <c r="L94" s="10" t="s">
        <v>192</v>
      </c>
      <c r="M94" s="10" t="s">
        <v>192</v>
      </c>
      <c r="N94" s="10" t="s">
        <v>189</v>
      </c>
      <c r="O94" s="10" t="s">
        <v>189</v>
      </c>
      <c r="P94" s="10" t="s">
        <v>189</v>
      </c>
      <c r="Q94" s="7" t="s">
        <v>196</v>
      </c>
      <c r="R94" s="7" t="s">
        <v>196</v>
      </c>
      <c r="S94" s="7" t="s">
        <v>196</v>
      </c>
      <c r="T94" s="10" t="s">
        <v>204</v>
      </c>
      <c r="U94" s="10" t="s">
        <v>204</v>
      </c>
      <c r="V94" s="10" t="s">
        <v>204</v>
      </c>
      <c r="W94" s="7" t="s">
        <v>194</v>
      </c>
      <c r="X94" s="7" t="s">
        <v>209</v>
      </c>
    </row>
    <row r="95" spans="4:24" ht="57" x14ac:dyDescent="0.35">
      <c r="E95" s="4" t="s">
        <v>3</v>
      </c>
      <c r="F95" s="4" t="s">
        <v>4</v>
      </c>
      <c r="G95" s="4" t="s">
        <v>216</v>
      </c>
      <c r="H95" s="4" t="s">
        <v>217</v>
      </c>
      <c r="I95" s="4" t="s">
        <v>213</v>
      </c>
      <c r="J95" s="4" t="s">
        <v>214</v>
      </c>
      <c r="K95" s="4" t="s">
        <v>197</v>
      </c>
      <c r="L95" s="4" t="s">
        <v>198</v>
      </c>
      <c r="M95" s="4" t="s">
        <v>199</v>
      </c>
      <c r="N95" s="4" t="s">
        <v>5</v>
      </c>
      <c r="O95" s="4" t="s">
        <v>7</v>
      </c>
      <c r="P95" s="4" t="s">
        <v>8</v>
      </c>
      <c r="Q95" s="4" t="s">
        <v>0</v>
      </c>
      <c r="R95" s="4" t="s">
        <v>1</v>
      </c>
      <c r="S95" s="4" t="s">
        <v>0</v>
      </c>
      <c r="T95" s="4" t="s">
        <v>6</v>
      </c>
      <c r="U95" s="4" t="s">
        <v>104</v>
      </c>
      <c r="V95" s="4" t="s">
        <v>103</v>
      </c>
      <c r="W95" s="4" t="s">
        <v>2</v>
      </c>
      <c r="X95" s="4" t="s">
        <v>99</v>
      </c>
    </row>
    <row r="96" spans="4:24" ht="28.5" x14ac:dyDescent="0.35">
      <c r="E96" s="17" t="s">
        <v>10</v>
      </c>
      <c r="F96" s="17" t="s">
        <v>10</v>
      </c>
      <c r="G96" s="12" t="s">
        <v>186</v>
      </c>
      <c r="H96" s="12" t="s">
        <v>212</v>
      </c>
      <c r="I96" s="17" t="s">
        <v>10</v>
      </c>
      <c r="J96" s="17" t="s">
        <v>106</v>
      </c>
      <c r="K96" s="12" t="s">
        <v>11</v>
      </c>
      <c r="L96" s="12" t="s">
        <v>11</v>
      </c>
      <c r="M96" s="12" t="s">
        <v>11</v>
      </c>
      <c r="N96" s="12" t="s">
        <v>9</v>
      </c>
      <c r="O96" s="12" t="s">
        <v>11</v>
      </c>
      <c r="P96" s="12" t="s">
        <v>11</v>
      </c>
      <c r="Q96" s="12" t="s">
        <v>9</v>
      </c>
      <c r="R96" s="12" t="s">
        <v>9</v>
      </c>
      <c r="S96" s="12" t="s">
        <v>9</v>
      </c>
      <c r="T96" s="12" t="s">
        <v>11</v>
      </c>
      <c r="U96" s="17" t="s">
        <v>102</v>
      </c>
      <c r="V96" s="17" t="s">
        <v>102</v>
      </c>
      <c r="W96" s="12" t="s">
        <v>9</v>
      </c>
      <c r="X96" s="17" t="s">
        <v>207</v>
      </c>
    </row>
    <row r="97" spans="4:24" x14ac:dyDescent="0.35">
      <c r="D97" s="13" t="s">
        <v>12</v>
      </c>
      <c r="E97" s="11">
        <f t="shared" ref="E97:F112" si="4">100-(E$91-E7)/E$92*20</f>
        <v>133.16750267613071</v>
      </c>
      <c r="F97" s="11">
        <f t="shared" si="4"/>
        <v>130.75826018630755</v>
      </c>
      <c r="G97" s="11">
        <f>100+(G$91-G7)/G$92*20</f>
        <v>123.5132823076695</v>
      </c>
      <c r="H97" s="11">
        <f>100+(H$91-H7)/H$92*20</f>
        <v>125.91718668903351</v>
      </c>
      <c r="I97" s="11">
        <f t="shared" ref="I97" si="5">100-(I$91-I7)/I$92*20</f>
        <v>132.07403455998048</v>
      </c>
      <c r="J97" s="11">
        <f t="shared" ref="J97:V112" si="6">100-(J$91-J7)/J$92*20</f>
        <v>122.58459894613091</v>
      </c>
      <c r="K97" s="11">
        <f t="shared" ref="K97:T112" si="7">100+(K$91-K7)/K$92*20</f>
        <v>140.66524520190387</v>
      </c>
      <c r="L97" s="11">
        <f t="shared" si="7"/>
        <v>99.7092174391328</v>
      </c>
      <c r="M97" s="11">
        <f t="shared" si="7"/>
        <v>131.49269270392679</v>
      </c>
      <c r="N97" s="11">
        <f t="shared" si="7"/>
        <v>119.90275043023902</v>
      </c>
      <c r="O97" s="11">
        <f t="shared" si="7"/>
        <v>106.78592056532506</v>
      </c>
      <c r="P97" s="11">
        <f t="shared" si="7"/>
        <v>132.16285564493319</v>
      </c>
      <c r="Q97" s="11">
        <f t="shared" si="7"/>
        <v>123.06710355537075</v>
      </c>
      <c r="R97" s="11">
        <f t="shared" si="7"/>
        <v>140.07386273031202</v>
      </c>
      <c r="S97" s="11">
        <f t="shared" si="7"/>
        <v>123.06710355537075</v>
      </c>
      <c r="T97" s="11">
        <f t="shared" si="7"/>
        <v>124.59937806129923</v>
      </c>
      <c r="U97" s="11">
        <f t="shared" si="6"/>
        <v>81.352465677597593</v>
      </c>
      <c r="V97" s="11">
        <f>100-(V$91-V7)/V$92*20</f>
        <v>81.719457670658343</v>
      </c>
      <c r="W97" s="11">
        <f>100+(W$91-W7)/W$92*20</f>
        <v>114.25640750838733</v>
      </c>
      <c r="X97" s="11">
        <f>100-(X$91-X7)/X$92*20</f>
        <v>105.57535589853549</v>
      </c>
    </row>
    <row r="98" spans="4:24" x14ac:dyDescent="0.35">
      <c r="D98" s="13" t="s">
        <v>13</v>
      </c>
      <c r="E98" s="11">
        <f t="shared" si="4"/>
        <v>100.98758158701678</v>
      </c>
      <c r="F98" s="11">
        <f t="shared" si="4"/>
        <v>105.16109256700277</v>
      </c>
      <c r="G98" s="11">
        <f t="shared" ref="G98:T113" si="8">100+(G$91-G8)/G$92*20</f>
        <v>56.390563974877637</v>
      </c>
      <c r="H98" s="11">
        <f t="shared" ref="H98" si="9">100+(H$91-H8)/H$92*20</f>
        <v>86.775368882482624</v>
      </c>
      <c r="I98" s="11">
        <f>100-(I$91-I8)/I$92*20</f>
        <v>92.143627139514024</v>
      </c>
      <c r="J98" s="11">
        <f t="shared" si="6"/>
        <v>110.28082975890597</v>
      </c>
      <c r="K98" s="11">
        <f t="shared" si="8"/>
        <v>89.106980590593864</v>
      </c>
      <c r="L98" s="11">
        <f t="shared" si="8"/>
        <v>92.957804125054537</v>
      </c>
      <c r="M98" s="11">
        <f t="shared" si="8"/>
        <v>92.659087970378934</v>
      </c>
      <c r="N98" s="11">
        <f t="shared" si="7"/>
        <v>99.374859103115526</v>
      </c>
      <c r="O98" s="11">
        <f t="shared" si="7"/>
        <v>66.903060372774718</v>
      </c>
      <c r="P98" s="11">
        <f t="shared" si="7"/>
        <v>103.03059113939271</v>
      </c>
      <c r="Q98" s="11">
        <f t="shared" si="7"/>
        <v>94.000937752438489</v>
      </c>
      <c r="R98" s="11">
        <f t="shared" si="7"/>
        <v>88.794952957281339</v>
      </c>
      <c r="S98" s="11">
        <f t="shared" si="7"/>
        <v>94.000937752438489</v>
      </c>
      <c r="T98" s="11">
        <f t="shared" si="7"/>
        <v>84.781452917214622</v>
      </c>
      <c r="U98" s="11">
        <f t="shared" si="6"/>
        <v>110.48265347502283</v>
      </c>
      <c r="V98" s="11">
        <f t="shared" si="6"/>
        <v>108.23657203822033</v>
      </c>
      <c r="W98" s="11">
        <f t="shared" ref="W98:W161" si="10">100+(W$91-W8)/W$92*20</f>
        <v>108.74352598154937</v>
      </c>
      <c r="X98" s="11">
        <f t="shared" ref="X98:X161" si="11">100-(X$91-X8)/X$92*20</f>
        <v>101.07168462643129</v>
      </c>
    </row>
    <row r="99" spans="4:24" x14ac:dyDescent="0.35">
      <c r="D99" s="13" t="s">
        <v>14</v>
      </c>
      <c r="E99" s="11">
        <f t="shared" si="4"/>
        <v>81.772233023013484</v>
      </c>
      <c r="F99" s="11">
        <f t="shared" si="4"/>
        <v>81.72472481166524</v>
      </c>
      <c r="G99" s="11">
        <f t="shared" si="8"/>
        <v>91.495211814602641</v>
      </c>
      <c r="H99" s="11">
        <f t="shared" ref="H99" si="12">100+(H$91-H9)/H$92*20</f>
        <v>81.494632323685721</v>
      </c>
      <c r="I99" s="11">
        <f t="shared" ref="I99" si="13">100-(I$91-I9)/I$92*20</f>
        <v>64.97636364339759</v>
      </c>
      <c r="J99" s="11">
        <f t="shared" si="6"/>
        <v>92.063041521126451</v>
      </c>
      <c r="K99" s="11">
        <f t="shared" si="8"/>
        <v>72.583795978661954</v>
      </c>
      <c r="L99" s="11">
        <f t="shared" si="8"/>
        <v>60.307672988596977</v>
      </c>
      <c r="M99" s="11">
        <f t="shared" si="8"/>
        <v>82.156550125465387</v>
      </c>
      <c r="N99" s="11">
        <f t="shared" si="7"/>
        <v>107.01791568526683</v>
      </c>
      <c r="O99" s="11">
        <f t="shared" si="7"/>
        <v>101.18763034152941</v>
      </c>
      <c r="P99" s="11">
        <f t="shared" si="7"/>
        <v>83.047234654182361</v>
      </c>
      <c r="Q99" s="11">
        <f t="shared" si="7"/>
        <v>114.55368735939297</v>
      </c>
      <c r="R99" s="11">
        <f t="shared" si="7"/>
        <v>88.196212230104422</v>
      </c>
      <c r="S99" s="11">
        <f t="shared" si="7"/>
        <v>114.55368735939297</v>
      </c>
      <c r="T99" s="11">
        <f t="shared" si="7"/>
        <v>61.493543063912476</v>
      </c>
      <c r="U99" s="11">
        <f t="shared" si="6"/>
        <v>83.433193377413687</v>
      </c>
      <c r="V99" s="11">
        <f t="shared" si="6"/>
        <v>85.799013727206329</v>
      </c>
      <c r="W99" s="11">
        <f t="shared" si="10"/>
        <v>81.624233626705077</v>
      </c>
      <c r="X99" s="11">
        <f t="shared" si="11"/>
        <v>109.79118510460665</v>
      </c>
    </row>
    <row r="100" spans="4:24" x14ac:dyDescent="0.35">
      <c r="D100" s="13" t="s">
        <v>15</v>
      </c>
      <c r="E100" s="11">
        <f t="shared" si="4"/>
        <v>94.505295324461457</v>
      </c>
      <c r="F100" s="11">
        <f t="shared" si="4"/>
        <v>92.362508757350355</v>
      </c>
      <c r="G100" s="11">
        <f t="shared" si="8"/>
        <v>113.619694433093</v>
      </c>
      <c r="H100" s="11">
        <f t="shared" ref="H100" si="14">100+(H$91-H10)/H$92*20</f>
        <v>96.504918622209146</v>
      </c>
      <c r="I100" s="11">
        <f t="shared" ref="I100" si="15">100-(I$91-I10)/I$92*20</f>
        <v>100.71316663157759</v>
      </c>
      <c r="J100" s="11">
        <f t="shared" si="6"/>
        <v>88.234047491853019</v>
      </c>
      <c r="K100" s="11">
        <f t="shared" si="8"/>
        <v>109.97859312042868</v>
      </c>
      <c r="L100" s="11">
        <f t="shared" si="8"/>
        <v>91.884867295603001</v>
      </c>
      <c r="M100" s="11">
        <f t="shared" si="8"/>
        <v>123.7734824176809</v>
      </c>
      <c r="N100" s="11">
        <f t="shared" si="7"/>
        <v>92.745003655260888</v>
      </c>
      <c r="O100" s="11">
        <f t="shared" si="7"/>
        <v>121.11954459716495</v>
      </c>
      <c r="P100" s="11">
        <f t="shared" si="7"/>
        <v>102.51382765101776</v>
      </c>
      <c r="Q100" s="11">
        <f t="shared" si="7"/>
        <v>104.01972488682246</v>
      </c>
      <c r="R100" s="11">
        <f t="shared" si="7"/>
        <v>110.55019484201333</v>
      </c>
      <c r="S100" s="11">
        <f t="shared" si="7"/>
        <v>104.01972488682246</v>
      </c>
      <c r="T100" s="11">
        <f t="shared" si="7"/>
        <v>117.69047154454455</v>
      </c>
      <c r="U100" s="11">
        <f t="shared" si="6"/>
        <v>135.45138587281588</v>
      </c>
      <c r="V100" s="11">
        <f t="shared" si="6"/>
        <v>134.75368640578233</v>
      </c>
      <c r="W100" s="11">
        <f t="shared" si="10"/>
        <v>91.34247957479036</v>
      </c>
      <c r="X100" s="11">
        <f t="shared" si="11"/>
        <v>110.3995045786577</v>
      </c>
    </row>
    <row r="101" spans="4:24" x14ac:dyDescent="0.35">
      <c r="D101" s="13" t="s">
        <v>16</v>
      </c>
      <c r="E101" s="11">
        <f t="shared" si="4"/>
        <v>104.69174516561981</v>
      </c>
      <c r="F101" s="11">
        <f t="shared" si="4"/>
        <v>96.684108485284924</v>
      </c>
      <c r="G101" s="11">
        <f t="shared" si="8"/>
        <v>90.180312205653379</v>
      </c>
      <c r="H101" s="11">
        <f t="shared" ref="H101" si="16">100+(H$91-H11)/H$92*20</f>
        <v>108.18246132692201</v>
      </c>
      <c r="I101" s="11">
        <f t="shared" ref="I101" si="17">100-(I$91-I11)/I$92*20</f>
        <v>104.72444043637333</v>
      </c>
      <c r="J101" s="11">
        <f t="shared" si="6"/>
        <v>101.26499266831321</v>
      </c>
      <c r="K101" s="11">
        <f t="shared" si="8"/>
        <v>132.03196756025343</v>
      </c>
      <c r="L101" s="11">
        <f t="shared" si="8"/>
        <v>129.60770847682556</v>
      </c>
      <c r="M101" s="11">
        <f t="shared" si="8"/>
        <v>123.58866573647067</v>
      </c>
      <c r="N101" s="11">
        <f t="shared" si="7"/>
        <v>108.86772492798612</v>
      </c>
      <c r="O101" s="11">
        <f t="shared" si="7"/>
        <v>102.2356617865576</v>
      </c>
      <c r="P101" s="11">
        <f t="shared" si="7"/>
        <v>115.61189745046184</v>
      </c>
      <c r="Q101" s="11">
        <f t="shared" si="7"/>
        <v>150.77729015460258</v>
      </c>
      <c r="R101" s="11">
        <f t="shared" si="7"/>
        <v>76.499928094199149</v>
      </c>
      <c r="S101" s="11">
        <f t="shared" si="7"/>
        <v>150.77729015460258</v>
      </c>
      <c r="T101" s="11">
        <f t="shared" si="7"/>
        <v>90.424264185978018</v>
      </c>
      <c r="U101" s="11">
        <f t="shared" si="6"/>
        <v>91.756104176678036</v>
      </c>
      <c r="V101" s="11">
        <f t="shared" si="6"/>
        <v>91.918347812028344</v>
      </c>
      <c r="W101" s="11">
        <f t="shared" si="10"/>
        <v>105.73864878314686</v>
      </c>
      <c r="X101" s="11">
        <f t="shared" si="11"/>
        <v>109.13360612890061</v>
      </c>
    </row>
    <row r="102" spans="4:24" x14ac:dyDescent="0.35">
      <c r="D102" s="13" t="s">
        <v>17</v>
      </c>
      <c r="E102" s="11">
        <f t="shared" si="4"/>
        <v>106.31231673125865</v>
      </c>
      <c r="F102" s="11">
        <f t="shared" si="4"/>
        <v>97.681400730192919</v>
      </c>
      <c r="G102" s="11">
        <f t="shared" si="8"/>
        <v>71.793948630997676</v>
      </c>
      <c r="H102" s="11">
        <f t="shared" ref="H102" si="18">100+(H$91-H12)/H$92*20</f>
        <v>103.80320181329385</v>
      </c>
      <c r="I102" s="11">
        <f t="shared" ref="I102" si="19">100-(I$91-I12)/I$92*20</f>
        <v>88.679345217190445</v>
      </c>
      <c r="J102" s="11">
        <f t="shared" si="6"/>
        <v>96.571711044981654</v>
      </c>
      <c r="K102" s="11">
        <f t="shared" si="8"/>
        <v>73.906672094797131</v>
      </c>
      <c r="L102" s="11">
        <f t="shared" si="8"/>
        <v>87.760274855833885</v>
      </c>
      <c r="M102" s="11">
        <f t="shared" si="8"/>
        <v>71.563697504302269</v>
      </c>
      <c r="N102" s="11">
        <f t="shared" si="7"/>
        <v>84.902347276548397</v>
      </c>
      <c r="O102" s="11">
        <f t="shared" si="7"/>
        <v>88.727183501667881</v>
      </c>
      <c r="P102" s="11">
        <f t="shared" si="7"/>
        <v>93.592986724314272</v>
      </c>
      <c r="Q102" s="11">
        <f t="shared" si="7"/>
        <v>92.995834481749995</v>
      </c>
      <c r="R102" s="11">
        <f t="shared" si="7"/>
        <v>77.605300336857482</v>
      </c>
      <c r="S102" s="11">
        <f t="shared" si="7"/>
        <v>92.995834481749995</v>
      </c>
      <c r="T102" s="11">
        <f t="shared" si="7"/>
        <v>83.355138432834593</v>
      </c>
      <c r="U102" s="11">
        <f t="shared" si="6"/>
        <v>73.029554878333244</v>
      </c>
      <c r="V102" s="11">
        <f t="shared" si="6"/>
        <v>73.560345557562343</v>
      </c>
      <c r="W102" s="11">
        <f t="shared" si="10"/>
        <v>89.347236492977885</v>
      </c>
      <c r="X102" s="11">
        <f t="shared" si="11"/>
        <v>103.70049192962087</v>
      </c>
    </row>
    <row r="103" spans="4:24" x14ac:dyDescent="0.35">
      <c r="D103" s="13" t="s">
        <v>18</v>
      </c>
      <c r="E103" s="11">
        <f t="shared" si="4"/>
        <v>100.06154069236601</v>
      </c>
      <c r="F103" s="11">
        <f t="shared" si="4"/>
        <v>99.509769845857534</v>
      </c>
      <c r="G103" s="11">
        <f t="shared" si="8"/>
        <v>124.17745066502692</v>
      </c>
      <c r="H103" s="11">
        <f t="shared" ref="H103" si="20">100+(H$91-H13)/H$92*20</f>
        <v>105.6570124522283</v>
      </c>
      <c r="I103" s="11">
        <f t="shared" ref="I103" si="21">100-(I$91-I13)/I$92*20</f>
        <v>113.2939799284369</v>
      </c>
      <c r="J103" s="11">
        <f t="shared" si="6"/>
        <v>98.123383217149311</v>
      </c>
      <c r="K103" s="11">
        <f t="shared" si="8"/>
        <v>129.46203722199328</v>
      </c>
      <c r="L103" s="11">
        <f t="shared" si="8"/>
        <v>161.11915243916334</v>
      </c>
      <c r="M103" s="11">
        <f t="shared" si="8"/>
        <v>146.3123033543842</v>
      </c>
      <c r="N103" s="11">
        <f t="shared" si="7"/>
        <v>122.94884178062721</v>
      </c>
      <c r="O103" s="11">
        <f t="shared" si="7"/>
        <v>127.76034802881387</v>
      </c>
      <c r="P103" s="11">
        <f t="shared" si="7"/>
        <v>136.28760538489962</v>
      </c>
      <c r="Q103" s="11">
        <f t="shared" si="7"/>
        <v>139.03144095810089</v>
      </c>
      <c r="R103" s="11">
        <f t="shared" si="7"/>
        <v>108.46482328491486</v>
      </c>
      <c r="S103" s="11">
        <f t="shared" si="7"/>
        <v>139.03144095810089</v>
      </c>
      <c r="T103" s="11">
        <f t="shared" si="7"/>
        <v>139.43554155483588</v>
      </c>
      <c r="U103" s="11">
        <f t="shared" si="6"/>
        <v>131.28993047318369</v>
      </c>
      <c r="V103" s="11">
        <f t="shared" si="6"/>
        <v>134.75368640578233</v>
      </c>
      <c r="W103" s="11">
        <f t="shared" si="10"/>
        <v>111.22740886542537</v>
      </c>
      <c r="X103" s="11">
        <f t="shared" si="11"/>
        <v>126.04283411654373</v>
      </c>
    </row>
    <row r="104" spans="4:24" x14ac:dyDescent="0.35">
      <c r="D104" s="13" t="s">
        <v>19</v>
      </c>
      <c r="E104" s="11">
        <f t="shared" si="4"/>
        <v>108.16439852056017</v>
      </c>
      <c r="F104" s="11">
        <f t="shared" si="4"/>
        <v>110.81241528814797</v>
      </c>
      <c r="G104" s="11">
        <f t="shared" si="8"/>
        <v>94.996578583954189</v>
      </c>
      <c r="H104" s="11">
        <f t="shared" ref="H104" si="22">100+(H$91-H14)/H$92*20</f>
        <v>100.52438834629463</v>
      </c>
      <c r="I104" s="11">
        <f t="shared" ref="I104" si="23">100-(I$91-I14)/I$92*20</f>
        <v>93.784602786930463</v>
      </c>
      <c r="J104" s="11">
        <f t="shared" si="6"/>
        <v>105.25707330770831</v>
      </c>
      <c r="K104" s="11">
        <f t="shared" si="8"/>
        <v>93.898418961153865</v>
      </c>
      <c r="L104" s="11">
        <f t="shared" si="8"/>
        <v>99.134966227425906</v>
      </c>
      <c r="M104" s="11">
        <f t="shared" si="8"/>
        <v>86.695715658074135</v>
      </c>
      <c r="N104" s="11">
        <f t="shared" si="7"/>
        <v>93.02907398395503</v>
      </c>
      <c r="O104" s="11">
        <f t="shared" si="7"/>
        <v>84.497623996392207</v>
      </c>
      <c r="P104" s="11">
        <f t="shared" si="7"/>
        <v>116.65880415948952</v>
      </c>
      <c r="Q104" s="11">
        <f t="shared" si="7"/>
        <v>79.205215450527774</v>
      </c>
      <c r="R104" s="11">
        <f t="shared" si="7"/>
        <v>148.58533265866569</v>
      </c>
      <c r="S104" s="11">
        <f t="shared" si="7"/>
        <v>79.205215450527774</v>
      </c>
      <c r="T104" s="11">
        <f t="shared" si="7"/>
        <v>94.628609863301421</v>
      </c>
      <c r="U104" s="11">
        <f t="shared" si="6"/>
        <v>85.513921077229782</v>
      </c>
      <c r="V104" s="11">
        <f t="shared" si="6"/>
        <v>87.838791755480344</v>
      </c>
      <c r="W104" s="11">
        <f t="shared" si="10"/>
        <v>112.57503208542323</v>
      </c>
      <c r="X104" s="11">
        <f t="shared" si="11"/>
        <v>97.114627899453268</v>
      </c>
    </row>
    <row r="105" spans="4:24" x14ac:dyDescent="0.35">
      <c r="D105" s="13" t="s">
        <v>20</v>
      </c>
      <c r="E105" s="11">
        <f t="shared" si="4"/>
        <v>74.132395642144687</v>
      </c>
      <c r="F105" s="11">
        <f t="shared" si="4"/>
        <v>70.255863995223478</v>
      </c>
      <c r="G105" s="11">
        <f t="shared" si="8"/>
        <v>123.86723533599923</v>
      </c>
      <c r="H105" s="11">
        <f t="shared" ref="H105" si="24">100+(H$91-H15)/H$92*20</f>
        <v>104.31275983221391</v>
      </c>
      <c r="I105" s="11">
        <f t="shared" ref="I105" si="25">100-(I$91-I15)/I$92*20</f>
        <v>114.75262494836261</v>
      </c>
      <c r="J105" s="11">
        <f t="shared" si="6"/>
        <v>101.7759103754768</v>
      </c>
      <c r="K105" s="11">
        <f t="shared" si="8"/>
        <v>138.59178576212159</v>
      </c>
      <c r="L105" s="11">
        <f t="shared" si="8"/>
        <v>129.05267386765212</v>
      </c>
      <c r="M105" s="11">
        <f t="shared" si="8"/>
        <v>130.33179801836678</v>
      </c>
      <c r="N105" s="11">
        <f t="shared" si="7"/>
        <v>114.86063567130773</v>
      </c>
      <c r="O105" s="11">
        <f t="shared" si="7"/>
        <v>128.04597174738865</v>
      </c>
      <c r="P105" s="11">
        <f t="shared" si="7"/>
        <v>87.744896884722664</v>
      </c>
      <c r="Q105" s="11">
        <f t="shared" si="7"/>
        <v>86.49651769807916</v>
      </c>
      <c r="R105" s="11">
        <f t="shared" si="7"/>
        <v>113.15036730073234</v>
      </c>
      <c r="S105" s="11">
        <f t="shared" si="7"/>
        <v>86.49651769807916</v>
      </c>
      <c r="T105" s="11">
        <f t="shared" si="7"/>
        <v>131.69745351384017</v>
      </c>
      <c r="U105" s="11">
        <f t="shared" si="6"/>
        <v>106.32119807539065</v>
      </c>
      <c r="V105" s="11">
        <f t="shared" si="6"/>
        <v>108.23657203822033</v>
      </c>
      <c r="W105" s="11">
        <f t="shared" si="10"/>
        <v>106.39532020499577</v>
      </c>
      <c r="X105" s="11">
        <f t="shared" si="11"/>
        <v>125.29027028981126</v>
      </c>
    </row>
    <row r="106" spans="4:24" x14ac:dyDescent="0.35">
      <c r="D106" s="13" t="s">
        <v>21</v>
      </c>
      <c r="E106" s="11">
        <f t="shared" si="4"/>
        <v>62.325374235347496</v>
      </c>
      <c r="F106" s="11">
        <f t="shared" si="4"/>
        <v>70.754510117677469</v>
      </c>
      <c r="G106" s="11">
        <f t="shared" si="8"/>
        <v>104.77441311135976</v>
      </c>
      <c r="H106" s="11">
        <f t="shared" ref="H106" si="26">100+(H$91-H16)/H$92*20</f>
        <v>91.168172153883404</v>
      </c>
      <c r="I106" s="11">
        <f t="shared" ref="I106" si="27">100-(I$91-I16)/I$92*20</f>
        <v>59.324114191185444</v>
      </c>
      <c r="J106" s="11">
        <f t="shared" si="6"/>
        <v>65.060357895237999</v>
      </c>
      <c r="K106" s="11">
        <f t="shared" si="8"/>
        <v>61.994887812377783</v>
      </c>
      <c r="L106" s="11">
        <f t="shared" si="8"/>
        <v>62.475837906438812</v>
      </c>
      <c r="M106" s="11">
        <f t="shared" si="8"/>
        <v>51.735628995328504</v>
      </c>
      <c r="N106" s="11">
        <f t="shared" si="7"/>
        <v>84.622156994887476</v>
      </c>
      <c r="O106" s="11">
        <f t="shared" si="7"/>
        <v>89.487619156278356</v>
      </c>
      <c r="P106" s="11">
        <f t="shared" si="7"/>
        <v>65.060898780949174</v>
      </c>
      <c r="Q106" s="11">
        <f t="shared" si="7"/>
        <v>67.982721121594366</v>
      </c>
      <c r="R106" s="11">
        <f t="shared" si="7"/>
        <v>75.334895885846549</v>
      </c>
      <c r="S106" s="11">
        <f t="shared" si="7"/>
        <v>67.982721121594366</v>
      </c>
      <c r="T106" s="11">
        <f t="shared" si="7"/>
        <v>45.380423487517547</v>
      </c>
      <c r="U106" s="11">
        <f t="shared" si="6"/>
        <v>137.53211357263197</v>
      </c>
      <c r="V106" s="11">
        <f t="shared" si="6"/>
        <v>138.8332424623303</v>
      </c>
      <c r="W106" s="11">
        <f t="shared" si="10"/>
        <v>63.91986366560571</v>
      </c>
      <c r="X106" s="11">
        <f t="shared" si="11"/>
        <v>39.918859102879019</v>
      </c>
    </row>
    <row r="107" spans="4:24" x14ac:dyDescent="0.35">
      <c r="D107" s="13" t="s">
        <v>22</v>
      </c>
      <c r="E107" s="11">
        <f t="shared" si="4"/>
        <v>129.231828873865</v>
      </c>
      <c r="F107" s="11">
        <f t="shared" si="4"/>
        <v>137.07444440405811</v>
      </c>
      <c r="G107" s="11">
        <f t="shared" si="8"/>
        <v>123.41987408769504</v>
      </c>
      <c r="H107" s="11">
        <f t="shared" ref="H107" si="28">100+(H$91-H17)/H$92*20</f>
        <v>118.75840636750775</v>
      </c>
      <c r="I107" s="11">
        <f t="shared" ref="I107" si="29">100-(I$91-I17)/I$92*20</f>
        <v>147.02514601421905</v>
      </c>
      <c r="J107" s="11">
        <f t="shared" si="6"/>
        <v>155.47229671425498</v>
      </c>
      <c r="K107" s="11">
        <f t="shared" si="8"/>
        <v>86.281780240996383</v>
      </c>
      <c r="L107" s="11">
        <f t="shared" si="8"/>
        <v>109.2806819569949</v>
      </c>
      <c r="M107" s="11">
        <f t="shared" si="8"/>
        <v>107.36810012107112</v>
      </c>
      <c r="N107" s="11">
        <f t="shared" si="7"/>
        <v>103.95592250277531</v>
      </c>
      <c r="O107" s="11">
        <f t="shared" si="7"/>
        <v>73.205849502551985</v>
      </c>
      <c r="P107" s="11">
        <f t="shared" si="7"/>
        <v>125.32527726168888</v>
      </c>
      <c r="Q107" s="11">
        <f t="shared" si="7"/>
        <v>96.069188574531438</v>
      </c>
      <c r="R107" s="11">
        <f t="shared" si="7"/>
        <v>151.41905453940285</v>
      </c>
      <c r="S107" s="11">
        <f t="shared" si="7"/>
        <v>96.069188574531438</v>
      </c>
      <c r="T107" s="11">
        <f t="shared" si="7"/>
        <v>103.96986736751498</v>
      </c>
      <c r="U107" s="11">
        <f t="shared" si="6"/>
        <v>70.948827178517163</v>
      </c>
      <c r="V107" s="11">
        <f t="shared" si="6"/>
        <v>75.600123585836343</v>
      </c>
      <c r="W107" s="11">
        <f t="shared" si="10"/>
        <v>113.11533318491647</v>
      </c>
      <c r="X107" s="11">
        <f t="shared" si="11"/>
        <v>87.767659890758978</v>
      </c>
    </row>
    <row r="108" spans="4:24" x14ac:dyDescent="0.35">
      <c r="D108" s="13" t="s">
        <v>23</v>
      </c>
      <c r="E108" s="11">
        <f t="shared" si="4"/>
        <v>111.40554165183784</v>
      </c>
      <c r="F108" s="11">
        <f t="shared" si="4"/>
        <v>110.14755379154266</v>
      </c>
      <c r="G108" s="11">
        <f t="shared" si="8"/>
        <v>89.224340698716674</v>
      </c>
      <c r="H108" s="11">
        <f t="shared" ref="H108" si="30">100+(H$91-H18)/H$92*20</f>
        <v>91.014319387663122</v>
      </c>
      <c r="I108" s="11">
        <f t="shared" ref="I108" si="31">100-(I$91-I18)/I$92*20</f>
        <v>88.314683962209031</v>
      </c>
      <c r="J108" s="11">
        <f t="shared" si="6"/>
        <v>99.128258543317301</v>
      </c>
      <c r="K108" s="11">
        <f t="shared" si="8"/>
        <v>56.753560255969518</v>
      </c>
      <c r="L108" s="11">
        <f t="shared" si="8"/>
        <v>69.766143883562464</v>
      </c>
      <c r="M108" s="11">
        <f t="shared" si="8"/>
        <v>79.288843973024655</v>
      </c>
      <c r="N108" s="11">
        <f t="shared" si="7"/>
        <v>100.46451624616508</v>
      </c>
      <c r="O108" s="11">
        <f t="shared" si="7"/>
        <v>72.663826744520378</v>
      </c>
      <c r="P108" s="11">
        <f t="shared" si="7"/>
        <v>104.58883298827121</v>
      </c>
      <c r="Q108" s="11">
        <f t="shared" si="7"/>
        <v>84.583497917086888</v>
      </c>
      <c r="R108" s="11">
        <f t="shared" si="7"/>
        <v>93.768436983346859</v>
      </c>
      <c r="S108" s="11">
        <f t="shared" si="7"/>
        <v>84.583497917086888</v>
      </c>
      <c r="T108" s="11">
        <f t="shared" si="7"/>
        <v>88.616943597238091</v>
      </c>
      <c r="U108" s="11">
        <f t="shared" si="6"/>
        <v>95.917559576310211</v>
      </c>
      <c r="V108" s="11">
        <f t="shared" si="6"/>
        <v>102.11723795339833</v>
      </c>
      <c r="W108" s="11">
        <f t="shared" si="10"/>
        <v>82.854668032216509</v>
      </c>
      <c r="X108" s="11">
        <f t="shared" si="11"/>
        <v>89.638125869342772</v>
      </c>
    </row>
    <row r="109" spans="4:24" x14ac:dyDescent="0.35">
      <c r="D109" s="13" t="s">
        <v>24</v>
      </c>
      <c r="E109" s="11">
        <f t="shared" si="4"/>
        <v>83.161294364989615</v>
      </c>
      <c r="F109" s="11">
        <f t="shared" si="4"/>
        <v>82.722017056573222</v>
      </c>
      <c r="G109" s="11">
        <f t="shared" si="8"/>
        <v>106.21970957181271</v>
      </c>
      <c r="H109" s="11">
        <f t="shared" ref="H109" si="32">100+(H$91-H19)/H$92*20</f>
        <v>102.31252893164896</v>
      </c>
      <c r="I109" s="11">
        <f t="shared" ref="I109" si="33">100-(I$91-I19)/I$92*20</f>
        <v>96.154900944309745</v>
      </c>
      <c r="J109" s="11">
        <f t="shared" si="6"/>
        <v>80.978468651072433</v>
      </c>
      <c r="K109" s="11">
        <f t="shared" si="8"/>
        <v>80.348683642789183</v>
      </c>
      <c r="L109" s="11">
        <f t="shared" si="8"/>
        <v>88.482464343044342</v>
      </c>
      <c r="M109" s="11">
        <f t="shared" si="8"/>
        <v>81.178246052686944</v>
      </c>
      <c r="N109" s="11">
        <f t="shared" si="7"/>
        <v>97.149238681931479</v>
      </c>
      <c r="O109" s="11">
        <f t="shared" si="7"/>
        <v>78.820789477479281</v>
      </c>
      <c r="P109" s="11">
        <f t="shared" si="7"/>
        <v>85.132637954806</v>
      </c>
      <c r="Q109" s="11">
        <f t="shared" si="7"/>
        <v>116.81343142781003</v>
      </c>
      <c r="R109" s="11">
        <f t="shared" si="7"/>
        <v>99.548080229378428</v>
      </c>
      <c r="S109" s="11">
        <f t="shared" si="7"/>
        <v>116.81343142781003</v>
      </c>
      <c r="T109" s="11">
        <f t="shared" si="7"/>
        <v>73.639576723515859</v>
      </c>
      <c r="U109" s="11">
        <f t="shared" si="6"/>
        <v>122.96701967391935</v>
      </c>
      <c r="V109" s="11">
        <f t="shared" si="6"/>
        <v>128.63435232096032</v>
      </c>
      <c r="W109" s="11">
        <f t="shared" si="10"/>
        <v>102.68557684222139</v>
      </c>
      <c r="X109" s="11">
        <f t="shared" si="11"/>
        <v>103.15539337243798</v>
      </c>
    </row>
    <row r="110" spans="4:24" x14ac:dyDescent="0.35">
      <c r="D110" s="13" t="s">
        <v>25</v>
      </c>
      <c r="E110" s="11">
        <f t="shared" si="4"/>
        <v>75.752967207783527</v>
      </c>
      <c r="F110" s="11">
        <f t="shared" si="4"/>
        <v>84.384170798086529</v>
      </c>
      <c r="G110" s="11">
        <f t="shared" si="8"/>
        <v>101.02760164038531</v>
      </c>
      <c r="H110" s="11">
        <f t="shared" ref="H110" si="34">100+(H$91-H20)/H$92*20</f>
        <v>103.71991829534429</v>
      </c>
      <c r="I110" s="11">
        <f t="shared" ref="I110" si="35">100-(I$91-I20)/I$92*20</f>
        <v>76.280862547821883</v>
      </c>
      <c r="J110" s="11">
        <f t="shared" si="6"/>
        <v>71.058952573528671</v>
      </c>
      <c r="K110" s="11">
        <f t="shared" si="8"/>
        <v>101.19567520527953</v>
      </c>
      <c r="L110" s="11">
        <f t="shared" si="8"/>
        <v>76.734202218202313</v>
      </c>
      <c r="M110" s="11">
        <f t="shared" si="8"/>
        <v>100.95750006111734</v>
      </c>
      <c r="N110" s="11">
        <f t="shared" si="7"/>
        <v>88.540750069121941</v>
      </c>
      <c r="O110" s="11">
        <f t="shared" si="7"/>
        <v>105.83627293335196</v>
      </c>
      <c r="P110" s="11">
        <f t="shared" si="7"/>
        <v>70.432287873386201</v>
      </c>
      <c r="Q110" s="11">
        <f t="shared" si="7"/>
        <v>85.101024729332266</v>
      </c>
      <c r="R110" s="11">
        <f t="shared" si="7"/>
        <v>57.991190388785334</v>
      </c>
      <c r="S110" s="11">
        <f t="shared" si="7"/>
        <v>85.101024729332266</v>
      </c>
      <c r="T110" s="11">
        <f t="shared" si="7"/>
        <v>86.64169971969514</v>
      </c>
      <c r="U110" s="11">
        <f t="shared" si="6"/>
        <v>75.110282578149338</v>
      </c>
      <c r="V110" s="11">
        <f t="shared" si="6"/>
        <v>69.480789501014343</v>
      </c>
      <c r="W110" s="11">
        <f t="shared" si="10"/>
        <v>101.01147155524227</v>
      </c>
      <c r="X110" s="11">
        <f t="shared" si="11"/>
        <v>71.251686750163543</v>
      </c>
    </row>
    <row r="111" spans="4:24" x14ac:dyDescent="0.35">
      <c r="D111" s="13" t="s">
        <v>26</v>
      </c>
      <c r="E111" s="11">
        <f t="shared" si="4"/>
        <v>99.830030468703328</v>
      </c>
      <c r="F111" s="11">
        <f t="shared" si="4"/>
        <v>102.33543120643016</v>
      </c>
      <c r="G111" s="11">
        <f t="shared" si="8"/>
        <v>74.938446406602651</v>
      </c>
      <c r="H111" s="11">
        <f t="shared" ref="H111" si="36">100+(H$91-H21)/H$92*20</f>
        <v>99.311051729843612</v>
      </c>
      <c r="I111" s="11">
        <f t="shared" ref="I111" si="37">100-(I$91-I21)/I$92*20</f>
        <v>100.89549725906832</v>
      </c>
      <c r="J111" s="11">
        <f t="shared" si="6"/>
        <v>96.974439277857982</v>
      </c>
      <c r="K111" s="11">
        <f t="shared" si="8"/>
        <v>77.070054565021749</v>
      </c>
      <c r="L111" s="11">
        <f t="shared" si="8"/>
        <v>82.745392002692569</v>
      </c>
      <c r="M111" s="11">
        <f t="shared" si="8"/>
        <v>79.374070592865792</v>
      </c>
      <c r="N111" s="11">
        <f t="shared" si="7"/>
        <v>84.476559820149248</v>
      </c>
      <c r="O111" s="11">
        <f t="shared" si="7"/>
        <v>56.013481615332523</v>
      </c>
      <c r="P111" s="11">
        <f t="shared" si="7"/>
        <v>123.33781360133871</v>
      </c>
      <c r="Q111" s="11">
        <f t="shared" si="7"/>
        <v>126.68355814717165</v>
      </c>
      <c r="R111" s="11">
        <f t="shared" si="7"/>
        <v>109.18327883827855</v>
      </c>
      <c r="S111" s="11">
        <f t="shared" si="7"/>
        <v>126.68355814717165</v>
      </c>
      <c r="T111" s="11">
        <f t="shared" si="7"/>
        <v>89.438521284380755</v>
      </c>
      <c r="U111" s="11">
        <f t="shared" si="6"/>
        <v>83.433193377413687</v>
      </c>
      <c r="V111" s="11">
        <f t="shared" si="6"/>
        <v>81.719457670658343</v>
      </c>
      <c r="W111" s="11">
        <f t="shared" si="10"/>
        <v>92.0319869750615</v>
      </c>
      <c r="X111" s="11">
        <f t="shared" si="11"/>
        <v>92.989704703974382</v>
      </c>
    </row>
    <row r="112" spans="4:24" x14ac:dyDescent="0.35">
      <c r="D112" s="13" t="s">
        <v>27</v>
      </c>
      <c r="E112" s="11">
        <f t="shared" si="4"/>
        <v>109.55345986253633</v>
      </c>
      <c r="F112" s="11">
        <f t="shared" si="4"/>
        <v>111.97592290720729</v>
      </c>
      <c r="G112" s="11">
        <f t="shared" si="8"/>
        <v>97.804088059997767</v>
      </c>
      <c r="H112" s="11">
        <f t="shared" ref="H112" si="38">100+(H$91-H22)/H$92*20</f>
        <v>109.59986697792453</v>
      </c>
      <c r="I112" s="11">
        <f t="shared" ref="I112" si="39">100-(I$91-I22)/I$92*20</f>
        <v>108.00639173120618</v>
      </c>
      <c r="J112" s="11">
        <f t="shared" si="6"/>
        <v>105.56666111038383</v>
      </c>
      <c r="K112" s="11">
        <f t="shared" si="8"/>
        <v>98.845775284047235</v>
      </c>
      <c r="L112" s="11">
        <f t="shared" si="8"/>
        <v>110.96896396357097</v>
      </c>
      <c r="M112" s="11">
        <f t="shared" si="8"/>
        <v>82.178704806493741</v>
      </c>
      <c r="N112" s="11">
        <f t="shared" si="7"/>
        <v>103.89530471879736</v>
      </c>
      <c r="O112" s="11">
        <f t="shared" si="7"/>
        <v>99.382531207959829</v>
      </c>
      <c r="P112" s="11">
        <f t="shared" si="7"/>
        <v>120.22675825210584</v>
      </c>
      <c r="Q112" s="11">
        <f t="shared" si="7"/>
        <v>94.840515251098751</v>
      </c>
      <c r="R112" s="11">
        <f t="shared" si="7"/>
        <v>94.296429839321945</v>
      </c>
      <c r="S112" s="11">
        <f t="shared" si="7"/>
        <v>94.840515251098751</v>
      </c>
      <c r="T112" s="11">
        <f t="shared" si="7"/>
        <v>104.0921300529844</v>
      </c>
      <c r="U112" s="11">
        <f t="shared" si="6"/>
        <v>79.271737977781513</v>
      </c>
      <c r="V112" s="11">
        <f t="shared" si="6"/>
        <v>83.759235698932343</v>
      </c>
      <c r="W112" s="11">
        <f t="shared" si="10"/>
        <v>110.91532263062631</v>
      </c>
      <c r="X112" s="11">
        <f t="shared" si="11"/>
        <v>101.01253314380922</v>
      </c>
    </row>
    <row r="113" spans="4:24" x14ac:dyDescent="0.35">
      <c r="D113" s="13" t="s">
        <v>28</v>
      </c>
      <c r="E113" s="11">
        <f t="shared" ref="E113:F128" si="40">100-(E$91-E23)/E$92*20</f>
        <v>129.46333909752769</v>
      </c>
      <c r="F113" s="11">
        <f t="shared" si="40"/>
        <v>136.74201365575544</v>
      </c>
      <c r="G113" s="11">
        <f t="shared" si="8"/>
        <v>109.17355263749337</v>
      </c>
      <c r="H113" s="11">
        <f t="shared" ref="H113" si="41">100+(H$91-H23)/H$92*20</f>
        <v>116.97094861627872</v>
      </c>
      <c r="I113" s="11">
        <f t="shared" ref="I113" si="42">100-(I$91-I23)/I$92*20</f>
        <v>114.57029432087188</v>
      </c>
      <c r="J113" s="11">
        <f t="shared" ref="J113:V128" si="43">100-(J$91-J23)/J$92*20</f>
        <v>118.69886424400795</v>
      </c>
      <c r="K113" s="11">
        <f t="shared" si="8"/>
        <v>114.54745215826377</v>
      </c>
      <c r="L113" s="11">
        <f t="shared" si="8"/>
        <v>122.12251658600898</v>
      </c>
      <c r="M113" s="11">
        <f t="shared" si="8"/>
        <v>127.91778581234408</v>
      </c>
      <c r="N113" s="11">
        <f t="shared" si="8"/>
        <v>111.65417752452373</v>
      </c>
      <c r="O113" s="11">
        <f t="shared" si="8"/>
        <v>86.095833785718057</v>
      </c>
      <c r="P113" s="11">
        <f t="shared" si="8"/>
        <v>132.47036012048341</v>
      </c>
      <c r="Q113" s="11">
        <f t="shared" si="8"/>
        <v>71.167854615211894</v>
      </c>
      <c r="R113" s="11">
        <f t="shared" si="8"/>
        <v>80.099665670566139</v>
      </c>
      <c r="S113" s="11">
        <f t="shared" si="8"/>
        <v>71.167854615211894</v>
      </c>
      <c r="T113" s="11">
        <f t="shared" si="8"/>
        <v>110.86455583631805</v>
      </c>
      <c r="U113" s="11">
        <f t="shared" si="43"/>
        <v>95.917559576310211</v>
      </c>
      <c r="V113" s="11">
        <f t="shared" si="43"/>
        <v>98.03768189685033</v>
      </c>
      <c r="W113" s="11">
        <f t="shared" si="10"/>
        <v>120.9322267279066</v>
      </c>
      <c r="X113" s="11">
        <f t="shared" si="11"/>
        <v>96.052008169570357</v>
      </c>
    </row>
    <row r="114" spans="4:24" x14ac:dyDescent="0.35">
      <c r="D114" s="13" t="s">
        <v>29</v>
      </c>
      <c r="E114" s="11">
        <f t="shared" si="40"/>
        <v>83.392804588652297</v>
      </c>
      <c r="F114" s="11">
        <f t="shared" si="40"/>
        <v>84.882816920540506</v>
      </c>
      <c r="G114" s="11">
        <f t="shared" ref="G114:T129" si="44">100+(G$91-G24)/G$92*20</f>
        <v>105.7151152712547</v>
      </c>
      <c r="H114" s="11">
        <f t="shared" ref="H114" si="45">100+(H$91-H24)/H$92*20</f>
        <v>67.473529673707304</v>
      </c>
      <c r="I114" s="11">
        <f t="shared" ref="I114" si="46">100-(I$91-I24)/I$92*20</f>
        <v>83.027095764978299</v>
      </c>
      <c r="J114" s="11">
        <f t="shared" si="43"/>
        <v>83.088655216776303</v>
      </c>
      <c r="K114" s="11">
        <f t="shared" si="44"/>
        <v>64.419218298091323</v>
      </c>
      <c r="L114" s="11">
        <f t="shared" si="44"/>
        <v>91.246935219500699</v>
      </c>
      <c r="M114" s="11">
        <f t="shared" si="44"/>
        <v>87.193930973065861</v>
      </c>
      <c r="N114" s="11">
        <f t="shared" si="44"/>
        <v>92.763449780500764</v>
      </c>
      <c r="O114" s="11">
        <f t="shared" si="44"/>
        <v>127.84568171584819</v>
      </c>
      <c r="P114" s="11">
        <f t="shared" si="44"/>
        <v>68.063540070925413</v>
      </c>
      <c r="Q114" s="11">
        <f t="shared" si="44"/>
        <v>150.77729015460258</v>
      </c>
      <c r="R114" s="11">
        <f t="shared" si="44"/>
        <v>95.902966772598205</v>
      </c>
      <c r="S114" s="11">
        <f t="shared" si="44"/>
        <v>150.77729015460258</v>
      </c>
      <c r="T114" s="11">
        <f t="shared" si="44"/>
        <v>90.70680874240864</v>
      </c>
      <c r="U114" s="11">
        <f t="shared" si="43"/>
        <v>133.37065817299978</v>
      </c>
      <c r="V114" s="11">
        <f t="shared" si="43"/>
        <v>126.59457429268633</v>
      </c>
      <c r="W114" s="11">
        <f t="shared" si="10"/>
        <v>81.322739643009939</v>
      </c>
      <c r="X114" s="11">
        <f t="shared" si="11"/>
        <v>100.83565373513336</v>
      </c>
    </row>
    <row r="115" spans="4:24" x14ac:dyDescent="0.35">
      <c r="D115" s="13" t="s">
        <v>30</v>
      </c>
      <c r="E115" s="11">
        <f t="shared" si="40"/>
        <v>114.8781950067782</v>
      </c>
      <c r="F115" s="11">
        <f t="shared" si="40"/>
        <v>110.14755379154266</v>
      </c>
      <c r="G115" s="11">
        <f t="shared" si="44"/>
        <v>61.863725172655421</v>
      </c>
      <c r="H115" s="11">
        <f t="shared" ref="H115" si="47">100+(H$91-H25)/H$92*20</f>
        <v>102.73519063922329</v>
      </c>
      <c r="I115" s="11">
        <f t="shared" ref="I115" si="48">100-(I$91-I25)/I$92*20</f>
        <v>97.978207219216884</v>
      </c>
      <c r="J115" s="11">
        <f t="shared" si="43"/>
        <v>106.99449197147659</v>
      </c>
      <c r="K115" s="11">
        <f t="shared" si="44"/>
        <v>110.6032889482955</v>
      </c>
      <c r="L115" s="11">
        <f t="shared" si="44"/>
        <v>117.39481846672892</v>
      </c>
      <c r="M115" s="11">
        <f t="shared" si="44"/>
        <v>95.86266544740505</v>
      </c>
      <c r="N115" s="11">
        <f t="shared" si="44"/>
        <v>107.85292724974626</v>
      </c>
      <c r="O115" s="11">
        <f t="shared" si="44"/>
        <v>93.287243239895631</v>
      </c>
      <c r="P115" s="11">
        <f t="shared" si="44"/>
        <v>110.25174733313816</v>
      </c>
      <c r="Q115" s="11">
        <f t="shared" si="44"/>
        <v>85.3863744187137</v>
      </c>
      <c r="R115" s="11">
        <f t="shared" si="44"/>
        <v>119.03806363593939</v>
      </c>
      <c r="S115" s="11">
        <f t="shared" si="44"/>
        <v>85.3863744187137</v>
      </c>
      <c r="T115" s="11">
        <f t="shared" si="44"/>
        <v>105.50334960539817</v>
      </c>
      <c r="U115" s="11">
        <f t="shared" si="43"/>
        <v>85.513921077229782</v>
      </c>
      <c r="V115" s="11">
        <f t="shared" si="43"/>
        <v>81.719457670658343</v>
      </c>
      <c r="W115" s="11">
        <f t="shared" si="10"/>
        <v>97.493303497661586</v>
      </c>
      <c r="X115" s="11">
        <f t="shared" si="11"/>
        <v>104.66258406392069</v>
      </c>
    </row>
    <row r="116" spans="4:24" x14ac:dyDescent="0.35">
      <c r="D116" s="13" t="s">
        <v>31</v>
      </c>
      <c r="E116" s="11">
        <f t="shared" si="40"/>
        <v>79.225620562723876</v>
      </c>
      <c r="F116" s="11">
        <f t="shared" si="40"/>
        <v>74.743679097309382</v>
      </c>
      <c r="G116" s="11">
        <f t="shared" si="44"/>
        <v>88.403495975028534</v>
      </c>
      <c r="H116" s="11">
        <f t="shared" ref="H116" si="49">100+(H$91-H26)/H$92*20</f>
        <v>83.125645650835722</v>
      </c>
      <c r="I116" s="11">
        <f t="shared" ref="I116" si="50">100-(I$91-I26)/I$92*20</f>
        <v>72.63424999800759</v>
      </c>
      <c r="J116" s="11">
        <f t="shared" si="43"/>
        <v>76.532816843817344</v>
      </c>
      <c r="K116" s="11">
        <f t="shared" si="44"/>
        <v>55.127040383434121</v>
      </c>
      <c r="L116" s="11">
        <f t="shared" si="44"/>
        <v>55.488149073210977</v>
      </c>
      <c r="M116" s="11">
        <f t="shared" si="44"/>
        <v>52.264002237366029</v>
      </c>
      <c r="N116" s="11">
        <f t="shared" si="44"/>
        <v>73.021134402213818</v>
      </c>
      <c r="O116" s="11">
        <f t="shared" si="44"/>
        <v>99.846573968540042</v>
      </c>
      <c r="P116" s="11">
        <f t="shared" si="44"/>
        <v>83.577530786061132</v>
      </c>
      <c r="Q116" s="11">
        <f t="shared" si="44"/>
        <v>74.022274096934524</v>
      </c>
      <c r="R116" s="11">
        <f t="shared" si="44"/>
        <v>80.342365545487823</v>
      </c>
      <c r="S116" s="11">
        <f t="shared" si="44"/>
        <v>74.022274096934524</v>
      </c>
      <c r="T116" s="11">
        <f t="shared" si="44"/>
        <v>48.377425145830358</v>
      </c>
      <c r="U116" s="11">
        <f t="shared" si="43"/>
        <v>133.37065817299978</v>
      </c>
      <c r="V116" s="11">
        <f t="shared" si="43"/>
        <v>130.67413034923433</v>
      </c>
      <c r="W116" s="11">
        <f t="shared" si="10"/>
        <v>84.448224064209697</v>
      </c>
      <c r="X116" s="11">
        <f t="shared" si="11"/>
        <v>110.28233571439915</v>
      </c>
    </row>
    <row r="117" spans="4:24" x14ac:dyDescent="0.35">
      <c r="D117" s="13" t="s">
        <v>32</v>
      </c>
      <c r="E117" s="11">
        <f t="shared" si="40"/>
        <v>113.95215411212743</v>
      </c>
      <c r="F117" s="11">
        <f t="shared" si="40"/>
        <v>122.94613760119508</v>
      </c>
      <c r="G117" s="11">
        <f t="shared" si="44"/>
        <v>97.385933152793427</v>
      </c>
      <c r="H117" s="11">
        <f t="shared" ref="H117" si="51">100+(H$91-H27)/H$92*20</f>
        <v>112.15703636110163</v>
      </c>
      <c r="I117" s="11">
        <f t="shared" ref="I117" si="52">100-(I$91-I27)/I$92*20</f>
        <v>114.02330243839974</v>
      </c>
      <c r="J117" s="11">
        <f t="shared" si="43"/>
        <v>119.31891525331214</v>
      </c>
      <c r="K117" s="11">
        <f t="shared" si="44"/>
        <v>117.77519196717998</v>
      </c>
      <c r="L117" s="11">
        <f t="shared" si="44"/>
        <v>107.43937666624485</v>
      </c>
      <c r="M117" s="11">
        <f t="shared" si="44"/>
        <v>124.3260774042877</v>
      </c>
      <c r="N117" s="11">
        <f t="shared" si="44"/>
        <v>92.222469452344995</v>
      </c>
      <c r="O117" s="11">
        <f t="shared" si="44"/>
        <v>73.096078756596654</v>
      </c>
      <c r="P117" s="11">
        <f t="shared" si="44"/>
        <v>110.81728950261729</v>
      </c>
      <c r="Q117" s="11">
        <f t="shared" si="44"/>
        <v>104.72970128651636</v>
      </c>
      <c r="R117" s="11">
        <f t="shared" si="44"/>
        <v>134.65818908365711</v>
      </c>
      <c r="S117" s="11">
        <f t="shared" si="44"/>
        <v>104.72970128651636</v>
      </c>
      <c r="T117" s="11">
        <f t="shared" si="44"/>
        <v>91.87375346217344</v>
      </c>
      <c r="U117" s="11">
        <f t="shared" si="43"/>
        <v>93.836831876494131</v>
      </c>
      <c r="V117" s="11">
        <f t="shared" si="43"/>
        <v>91.918347812028344</v>
      </c>
      <c r="W117" s="11">
        <f t="shared" si="10"/>
        <v>90.126633587844807</v>
      </c>
      <c r="X117" s="11">
        <f t="shared" si="11"/>
        <v>87.152372584822658</v>
      </c>
    </row>
    <row r="118" spans="4:24" x14ac:dyDescent="0.35">
      <c r="D118" s="13" t="s">
        <v>33</v>
      </c>
      <c r="E118" s="11">
        <f t="shared" si="40"/>
        <v>84.318845483303079</v>
      </c>
      <c r="F118" s="11">
        <f t="shared" si="40"/>
        <v>83.719309301481189</v>
      </c>
      <c r="G118" s="11">
        <f t="shared" si="44"/>
        <v>120.5105772003206</v>
      </c>
      <c r="H118" s="11">
        <f t="shared" ref="H118" si="53">100+(H$91-H28)/H$92*20</f>
        <v>108.66440263330834</v>
      </c>
      <c r="I118" s="11">
        <f t="shared" ref="I118" si="54">100-(I$91-I28)/I$92*20</f>
        <v>101.80715039652189</v>
      </c>
      <c r="J118" s="11">
        <f t="shared" si="43"/>
        <v>91.688370017644445</v>
      </c>
      <c r="K118" s="11">
        <f t="shared" si="44"/>
        <v>120.55044915200591</v>
      </c>
      <c r="L118" s="11">
        <f t="shared" si="44"/>
        <v>92.477093421679626</v>
      </c>
      <c r="M118" s="11">
        <f t="shared" si="44"/>
        <v>106.98405031549343</v>
      </c>
      <c r="N118" s="11">
        <f t="shared" si="44"/>
        <v>121.93712269708257</v>
      </c>
      <c r="O118" s="11">
        <f t="shared" si="44"/>
        <v>122.66933170678149</v>
      </c>
      <c r="P118" s="11">
        <f t="shared" si="44"/>
        <v>77.217952895392671</v>
      </c>
      <c r="Q118" s="11">
        <f t="shared" si="44"/>
        <v>114.99056648717</v>
      </c>
      <c r="R118" s="11">
        <f t="shared" si="44"/>
        <v>90.526060688716782</v>
      </c>
      <c r="S118" s="11">
        <f t="shared" si="44"/>
        <v>114.99056648717</v>
      </c>
      <c r="T118" s="11">
        <f t="shared" si="44"/>
        <v>127.66302916818174</v>
      </c>
      <c r="U118" s="11">
        <f t="shared" si="43"/>
        <v>102.15974267575848</v>
      </c>
      <c r="V118" s="11">
        <f t="shared" si="43"/>
        <v>100.07745992512433</v>
      </c>
      <c r="W118" s="11">
        <f t="shared" si="10"/>
        <v>122.59878262864436</v>
      </c>
      <c r="X118" s="11">
        <f t="shared" si="11"/>
        <v>111.23370409189042</v>
      </c>
    </row>
    <row r="119" spans="4:24" x14ac:dyDescent="0.35">
      <c r="D119" s="13" t="s">
        <v>34</v>
      </c>
      <c r="E119" s="11">
        <f t="shared" si="40"/>
        <v>93.579254429810689</v>
      </c>
      <c r="F119" s="11">
        <f t="shared" si="40"/>
        <v>101.00570821321952</v>
      </c>
      <c r="G119" s="11">
        <f t="shared" si="44"/>
        <v>78.281410450382026</v>
      </c>
      <c r="H119" s="11">
        <f t="shared" ref="H119" si="55">100+(H$91-H29)/H$92*20</f>
        <v>92.484157372631046</v>
      </c>
      <c r="I119" s="11">
        <f t="shared" ref="I119" si="56">100-(I$91-I29)/I$92*20</f>
        <v>102.1718116515033</v>
      </c>
      <c r="J119" s="11">
        <f t="shared" si="43"/>
        <v>108.9483253716668</v>
      </c>
      <c r="K119" s="11">
        <f t="shared" si="44"/>
        <v>85.68109319548131</v>
      </c>
      <c r="L119" s="11">
        <f t="shared" si="44"/>
        <v>93.923541876373378</v>
      </c>
      <c r="M119" s="11">
        <f t="shared" si="44"/>
        <v>90.116546813414189</v>
      </c>
      <c r="N119" s="11">
        <f t="shared" si="44"/>
        <v>129.71963198604737</v>
      </c>
      <c r="O119" s="11">
        <f t="shared" si="44"/>
        <v>76.023120449475925</v>
      </c>
      <c r="P119" s="11">
        <f t="shared" si="44"/>
        <v>101.55935577812639</v>
      </c>
      <c r="Q119" s="11">
        <f t="shared" si="44"/>
        <v>104.95418267609678</v>
      </c>
      <c r="R119" s="11">
        <f t="shared" si="44"/>
        <v>96.241749488122949</v>
      </c>
      <c r="S119" s="11">
        <f t="shared" si="44"/>
        <v>104.95418267609678</v>
      </c>
      <c r="T119" s="11">
        <f t="shared" si="44"/>
        <v>107.06670853435151</v>
      </c>
      <c r="U119" s="11">
        <f t="shared" si="43"/>
        <v>75.110282578149338</v>
      </c>
      <c r="V119" s="11">
        <f t="shared" si="43"/>
        <v>75.600123585836343</v>
      </c>
      <c r="W119" s="11">
        <f t="shared" si="10"/>
        <v>125.09594915833662</v>
      </c>
      <c r="X119" s="11">
        <f t="shared" si="11"/>
        <v>98.460801819841578</v>
      </c>
    </row>
    <row r="120" spans="4:24" x14ac:dyDescent="0.35">
      <c r="D120" s="13" t="s">
        <v>35</v>
      </c>
      <c r="E120" s="11">
        <f t="shared" si="40"/>
        <v>91.958682864171848</v>
      </c>
      <c r="F120" s="11">
        <f t="shared" si="40"/>
        <v>95.02195474377163</v>
      </c>
      <c r="G120" s="11">
        <f t="shared" si="44"/>
        <v>128.1805453076675</v>
      </c>
      <c r="H120" s="11">
        <f t="shared" ref="H120" si="57">100+(H$91-H30)/H$92*20</f>
        <v>123.04883989674285</v>
      </c>
      <c r="I120" s="11">
        <f t="shared" ref="I120" si="58">100-(I$91-I30)/I$92*20</f>
        <v>110.19435926109475</v>
      </c>
      <c r="J120" s="11">
        <f t="shared" si="43"/>
        <v>95.306767653184124</v>
      </c>
      <c r="K120" s="11">
        <f t="shared" si="44"/>
        <v>100.65615100585754</v>
      </c>
      <c r="L120" s="11">
        <f t="shared" si="44"/>
        <v>127.61917444666551</v>
      </c>
      <c r="M120" s="11">
        <f t="shared" si="44"/>
        <v>106.60084853598384</v>
      </c>
      <c r="N120" s="11">
        <f t="shared" si="44"/>
        <v>69.317025239389253</v>
      </c>
      <c r="O120" s="11">
        <f t="shared" si="44"/>
        <v>91.660283969486244</v>
      </c>
      <c r="P120" s="11">
        <f t="shared" si="44"/>
        <v>103.96266151767041</v>
      </c>
      <c r="Q120" s="11">
        <f t="shared" si="44"/>
        <v>54.013581330123927</v>
      </c>
      <c r="R120" s="11">
        <f t="shared" si="44"/>
        <v>106.90035498811638</v>
      </c>
      <c r="S120" s="11">
        <f t="shared" si="44"/>
        <v>54.013581330123927</v>
      </c>
      <c r="T120" s="11">
        <f t="shared" si="44"/>
        <v>107.62152557732699</v>
      </c>
      <c r="U120" s="11">
        <f t="shared" si="43"/>
        <v>73.029554878333244</v>
      </c>
      <c r="V120" s="11">
        <f t="shared" si="43"/>
        <v>67.441011472740342</v>
      </c>
      <c r="W120" s="11">
        <f t="shared" si="10"/>
        <v>69.263991373719378</v>
      </c>
      <c r="X120" s="11">
        <f t="shared" si="11"/>
        <v>107.92928733265549</v>
      </c>
    </row>
    <row r="121" spans="4:24" x14ac:dyDescent="0.35">
      <c r="D121" s="13" t="s">
        <v>36</v>
      </c>
      <c r="E121" s="11">
        <f t="shared" si="40"/>
        <v>91.495662416846457</v>
      </c>
      <c r="F121" s="11">
        <f t="shared" si="40"/>
        <v>87.209832158659125</v>
      </c>
      <c r="G121" s="11">
        <f t="shared" si="44"/>
        <v>87.040072614670706</v>
      </c>
      <c r="H121" s="11">
        <f t="shared" ref="H121" si="59">100+(H$91-H31)/H$92*20</f>
        <v>96.682219615646019</v>
      </c>
      <c r="I121" s="11">
        <f t="shared" ref="I121" si="60">100-(I$91-I31)/I$92*20</f>
        <v>89.408667727153301</v>
      </c>
      <c r="J121" s="11">
        <f t="shared" si="43"/>
        <v>92.522407790509106</v>
      </c>
      <c r="K121" s="11">
        <f t="shared" si="44"/>
        <v>78.063018623249917</v>
      </c>
      <c r="L121" s="11">
        <f t="shared" si="44"/>
        <v>105.64354081348932</v>
      </c>
      <c r="M121" s="11">
        <f t="shared" si="44"/>
        <v>97.593963667001347</v>
      </c>
      <c r="N121" s="11">
        <f t="shared" si="44"/>
        <v>86.843960976366702</v>
      </c>
      <c r="O121" s="11">
        <f t="shared" si="44"/>
        <v>106.18104692726351</v>
      </c>
      <c r="P121" s="11">
        <f t="shared" si="44"/>
        <v>77.796874797149599</v>
      </c>
      <c r="Q121" s="11">
        <f t="shared" si="44"/>
        <v>115.18780903131265</v>
      </c>
      <c r="R121" s="11">
        <f t="shared" si="44"/>
        <v>97.370210736017398</v>
      </c>
      <c r="S121" s="11">
        <f t="shared" si="44"/>
        <v>115.18780903131265</v>
      </c>
      <c r="T121" s="11">
        <f t="shared" si="44"/>
        <v>87.730914935019598</v>
      </c>
      <c r="U121" s="11">
        <f t="shared" si="43"/>
        <v>87.594648777045862</v>
      </c>
      <c r="V121" s="11">
        <f t="shared" si="43"/>
        <v>83.759235698932343</v>
      </c>
      <c r="W121" s="11">
        <f t="shared" si="10"/>
        <v>77.394314441534959</v>
      </c>
      <c r="X121" s="11">
        <f t="shared" si="11"/>
        <v>104.82627199244098</v>
      </c>
    </row>
    <row r="122" spans="4:24" x14ac:dyDescent="0.35">
      <c r="D122" s="13" t="s">
        <v>37</v>
      </c>
      <c r="E122" s="11">
        <f t="shared" si="40"/>
        <v>69.039170721565526</v>
      </c>
      <c r="F122" s="11">
        <f t="shared" si="40"/>
        <v>85.215247668843176</v>
      </c>
      <c r="G122" s="11">
        <f t="shared" si="44"/>
        <v>81.501620199823535</v>
      </c>
      <c r="H122" s="11">
        <f t="shared" ref="H122" si="61">100+(H$91-H32)/H$92*20</f>
        <v>72.712989405797273</v>
      </c>
      <c r="I122" s="11">
        <f t="shared" ref="I122" si="62">100-(I$91-I32)/I$92*20</f>
        <v>54.765848503917589</v>
      </c>
      <c r="J122" s="11">
        <f t="shared" si="43"/>
        <v>65.776916913264046</v>
      </c>
      <c r="K122" s="11">
        <f t="shared" si="44"/>
        <v>112.67678177998647</v>
      </c>
      <c r="L122" s="11">
        <f t="shared" si="44"/>
        <v>37.406390393387071</v>
      </c>
      <c r="M122" s="11">
        <f t="shared" si="44"/>
        <v>86.892298700978856</v>
      </c>
      <c r="N122" s="11">
        <f t="shared" si="44"/>
        <v>59.098317107795083</v>
      </c>
      <c r="O122" s="11">
        <f t="shared" si="44"/>
        <v>94.982512227755578</v>
      </c>
      <c r="P122" s="11">
        <f t="shared" si="44"/>
        <v>91.352684351720313</v>
      </c>
      <c r="Q122" s="11">
        <f t="shared" si="44"/>
        <v>46.155427570451415</v>
      </c>
      <c r="R122" s="11">
        <f t="shared" si="44"/>
        <v>101.11834237329521</v>
      </c>
      <c r="S122" s="11">
        <f t="shared" si="44"/>
        <v>46.155427570451415</v>
      </c>
      <c r="T122" s="11">
        <f t="shared" si="44"/>
        <v>78.157157897782213</v>
      </c>
      <c r="U122" s="11">
        <f t="shared" si="43"/>
        <v>143.77429667208023</v>
      </c>
      <c r="V122" s="11">
        <f t="shared" si="43"/>
        <v>144.95257654715232</v>
      </c>
      <c r="W122" s="11">
        <f t="shared" si="10"/>
        <v>55.656896726011141</v>
      </c>
      <c r="X122" s="11">
        <f t="shared" si="11"/>
        <v>26.838526234537653</v>
      </c>
    </row>
    <row r="123" spans="4:24" x14ac:dyDescent="0.35">
      <c r="D123" s="13" t="s">
        <v>38</v>
      </c>
      <c r="E123" s="11">
        <f t="shared" si="40"/>
        <v>89.180560180219558</v>
      </c>
      <c r="F123" s="11">
        <f t="shared" si="40"/>
        <v>86.212539913751144</v>
      </c>
      <c r="G123" s="11">
        <f t="shared" si="44"/>
        <v>103.92049945028445</v>
      </c>
      <c r="H123" s="11">
        <f t="shared" ref="H123" si="63">100+(H$91-H33)/H$92*20</f>
        <v>98.845984273802159</v>
      </c>
      <c r="I123" s="11">
        <f t="shared" ref="I123" si="64">100-(I$91-I33)/I$92*20</f>
        <v>88.497014589699731</v>
      </c>
      <c r="J123" s="11">
        <f t="shared" si="43"/>
        <v>88.386551755964845</v>
      </c>
      <c r="K123" s="11">
        <f t="shared" si="44"/>
        <v>102.80886057560937</v>
      </c>
      <c r="L123" s="11">
        <f t="shared" si="44"/>
        <v>122.4813053373102</v>
      </c>
      <c r="M123" s="11">
        <f t="shared" si="44"/>
        <v>98.770016818528106</v>
      </c>
      <c r="N123" s="11">
        <f t="shared" si="44"/>
        <v>87.666912591378988</v>
      </c>
      <c r="O123" s="11">
        <f t="shared" si="44"/>
        <v>110.38455964027651</v>
      </c>
      <c r="P123" s="11">
        <f t="shared" si="44"/>
        <v>94.661683283051516</v>
      </c>
      <c r="Q123" s="11">
        <f t="shared" si="44"/>
        <v>106.14500739314673</v>
      </c>
      <c r="R123" s="11">
        <f t="shared" si="44"/>
        <v>106.19606011540922</v>
      </c>
      <c r="S123" s="11">
        <f t="shared" si="44"/>
        <v>106.14500739314673</v>
      </c>
      <c r="T123" s="11">
        <f t="shared" si="44"/>
        <v>106.31465522265508</v>
      </c>
      <c r="U123" s="11">
        <f t="shared" si="43"/>
        <v>87.594648777045862</v>
      </c>
      <c r="V123" s="11">
        <f t="shared" si="43"/>
        <v>85.799013727206329</v>
      </c>
      <c r="W123" s="11">
        <f t="shared" si="10"/>
        <v>97.98107666099844</v>
      </c>
      <c r="X123" s="11">
        <f t="shared" si="11"/>
        <v>102.08135110237259</v>
      </c>
    </row>
    <row r="124" spans="4:24" x14ac:dyDescent="0.35">
      <c r="D124" s="13" t="s">
        <v>39</v>
      </c>
      <c r="E124" s="11">
        <f t="shared" si="40"/>
        <v>101.91362248166752</v>
      </c>
      <c r="F124" s="11">
        <f t="shared" si="40"/>
        <v>100.83949283906817</v>
      </c>
      <c r="G124" s="11">
        <f t="shared" si="44"/>
        <v>76.78082227310918</v>
      </c>
      <c r="H124" s="11">
        <f t="shared" ref="H124" si="65">100+(H$91-H34)/H$92*20</f>
        <v>86.461871543982852</v>
      </c>
      <c r="I124" s="11">
        <f t="shared" ref="I124" si="66">100-(I$91-I34)/I$92*20</f>
        <v>80.839128235089746</v>
      </c>
      <c r="J124" s="11">
        <f t="shared" si="43"/>
        <v>90.54684552508256</v>
      </c>
      <c r="K124" s="11">
        <f t="shared" si="44"/>
        <v>94.046623382578687</v>
      </c>
      <c r="L124" s="11">
        <f t="shared" si="44"/>
        <v>89.022657822261209</v>
      </c>
      <c r="M124" s="11">
        <f t="shared" si="44"/>
        <v>94.338232586788848</v>
      </c>
      <c r="N124" s="11">
        <f t="shared" si="44"/>
        <v>85.156013302260945</v>
      </c>
      <c r="O124" s="11">
        <f t="shared" si="44"/>
        <v>100.61316937767194</v>
      </c>
      <c r="P124" s="11">
        <f t="shared" si="44"/>
        <v>104.8961080969824</v>
      </c>
      <c r="Q124" s="11">
        <f t="shared" si="44"/>
        <v>72.587424878149932</v>
      </c>
      <c r="R124" s="11">
        <f t="shared" si="44"/>
        <v>93.207889987439714</v>
      </c>
      <c r="S124" s="11">
        <f t="shared" si="44"/>
        <v>72.587424878149932</v>
      </c>
      <c r="T124" s="11">
        <f t="shared" si="44"/>
        <v>104.84581186356516</v>
      </c>
      <c r="U124" s="11">
        <f t="shared" si="43"/>
        <v>102.15974267575848</v>
      </c>
      <c r="V124" s="11">
        <f t="shared" si="43"/>
        <v>98.03768189685033</v>
      </c>
      <c r="W124" s="11">
        <f t="shared" si="10"/>
        <v>72.400356925598643</v>
      </c>
      <c r="X124" s="11">
        <f t="shared" si="11"/>
        <v>79.69184321148731</v>
      </c>
    </row>
    <row r="125" spans="4:24" x14ac:dyDescent="0.35">
      <c r="D125" s="13" t="s">
        <v>40</v>
      </c>
      <c r="E125" s="11">
        <f t="shared" si="40"/>
        <v>120.43444037468274</v>
      </c>
      <c r="F125" s="11">
        <f t="shared" si="40"/>
        <v>112.97321515211527</v>
      </c>
      <c r="G125" s="11">
        <f t="shared" si="44"/>
        <v>122.93347791233178</v>
      </c>
      <c r="H125" s="11">
        <f t="shared" ref="H125" si="67">100+(H$91-H35)/H$92*20</f>
        <v>109.81082347210055</v>
      </c>
      <c r="I125" s="11">
        <f t="shared" ref="I125" si="68">100-(I$91-I35)/I$92*20</f>
        <v>114.75262494836261</v>
      </c>
      <c r="J125" s="11">
        <f t="shared" si="43"/>
        <v>113.01547843758757</v>
      </c>
      <c r="K125" s="11">
        <f t="shared" si="44"/>
        <v>107.44187660068388</v>
      </c>
      <c r="L125" s="11">
        <f t="shared" si="44"/>
        <v>96.524996835338399</v>
      </c>
      <c r="M125" s="11">
        <f t="shared" si="44"/>
        <v>90.620910317399449</v>
      </c>
      <c r="N125" s="11">
        <f t="shared" si="44"/>
        <v>100.85773675041656</v>
      </c>
      <c r="O125" s="11">
        <f t="shared" si="44"/>
        <v>124.85148266075187</v>
      </c>
      <c r="P125" s="11">
        <f t="shared" si="44"/>
        <v>97.985285236468798</v>
      </c>
      <c r="Q125" s="11">
        <f t="shared" si="44"/>
        <v>150.77729015460258</v>
      </c>
      <c r="R125" s="11">
        <f t="shared" si="44"/>
        <v>106.24674239467417</v>
      </c>
      <c r="S125" s="11">
        <f t="shared" si="44"/>
        <v>150.77729015460258</v>
      </c>
      <c r="T125" s="11">
        <f t="shared" si="44"/>
        <v>87.300803325840008</v>
      </c>
      <c r="U125" s="11">
        <f t="shared" si="43"/>
        <v>75.110282578149338</v>
      </c>
      <c r="V125" s="11">
        <f t="shared" si="43"/>
        <v>83.759235698932343</v>
      </c>
      <c r="W125" s="11">
        <f t="shared" si="10"/>
        <v>82.633915889891028</v>
      </c>
      <c r="X125" s="11">
        <f t="shared" si="11"/>
        <v>121.68000864884587</v>
      </c>
    </row>
    <row r="126" spans="4:24" x14ac:dyDescent="0.35">
      <c r="D126" s="13" t="s">
        <v>41</v>
      </c>
      <c r="E126" s="11">
        <f t="shared" si="40"/>
        <v>125.29615507159926</v>
      </c>
      <c r="F126" s="11">
        <f t="shared" si="40"/>
        <v>124.60829134270838</v>
      </c>
      <c r="G126" s="11">
        <f t="shared" si="44"/>
        <v>95.843782008242414</v>
      </c>
      <c r="H126" s="11">
        <f t="shared" ref="H126" si="69">100+(H$91-H36)/H$92*20</f>
        <v>122.37779503665493</v>
      </c>
      <c r="I126" s="11">
        <f t="shared" ref="I126" si="70">100-(I$91-I36)/I$92*20</f>
        <v>124.05148695038903</v>
      </c>
      <c r="J126" s="11">
        <f t="shared" si="43"/>
        <v>137.63904201715789</v>
      </c>
      <c r="K126" s="11">
        <f t="shared" si="44"/>
        <v>70.934146644037114</v>
      </c>
      <c r="L126" s="11">
        <f t="shared" si="44"/>
        <v>81.29527761151553</v>
      </c>
      <c r="M126" s="11">
        <f t="shared" si="44"/>
        <v>98.377062739235683</v>
      </c>
      <c r="N126" s="11">
        <f t="shared" si="44"/>
        <v>111.98237861767107</v>
      </c>
      <c r="O126" s="11">
        <f t="shared" si="44"/>
        <v>88.72094652746587</v>
      </c>
      <c r="P126" s="11">
        <f t="shared" si="44"/>
        <v>104.3556433685725</v>
      </c>
      <c r="Q126" s="11">
        <f t="shared" si="44"/>
        <v>80.975571637901368</v>
      </c>
      <c r="R126" s="11">
        <f t="shared" si="44"/>
        <v>109.1729745521363</v>
      </c>
      <c r="S126" s="11">
        <f t="shared" si="44"/>
        <v>80.975571637901368</v>
      </c>
      <c r="T126" s="11">
        <f t="shared" si="44"/>
        <v>112.42854111099612</v>
      </c>
      <c r="U126" s="11">
        <f t="shared" si="43"/>
        <v>108.40192577520673</v>
      </c>
      <c r="V126" s="11">
        <f t="shared" si="43"/>
        <v>108.23657203822033</v>
      </c>
      <c r="W126" s="11">
        <f t="shared" si="10"/>
        <v>106.51583113460114</v>
      </c>
      <c r="X126" s="11">
        <f t="shared" si="11"/>
        <v>77.764507677632764</v>
      </c>
    </row>
    <row r="127" spans="4:24" x14ac:dyDescent="0.35">
      <c r="D127" s="13" t="s">
        <v>42</v>
      </c>
      <c r="E127" s="11">
        <f t="shared" si="40"/>
        <v>91.727172640509167</v>
      </c>
      <c r="F127" s="11">
        <f t="shared" si="40"/>
        <v>87.04361678450779</v>
      </c>
      <c r="G127" s="11">
        <f t="shared" si="44"/>
        <v>114.19387859002592</v>
      </c>
      <c r="H127" s="11">
        <f t="shared" ref="H127" si="71">100+(H$91-H37)/H$92*20</f>
        <v>90.938742080080516</v>
      </c>
      <c r="I127" s="11">
        <f t="shared" ref="I127" si="72">100-(I$91-I37)/I$92*20</f>
        <v>99.801513494124023</v>
      </c>
      <c r="J127" s="11">
        <f t="shared" si="43"/>
        <v>81.745667167173139</v>
      </c>
      <c r="K127" s="11">
        <f t="shared" si="44"/>
        <v>101.99610151797211</v>
      </c>
      <c r="L127" s="11">
        <f t="shared" si="44"/>
        <v>103.73092714533828</v>
      </c>
      <c r="M127" s="11">
        <f t="shared" si="44"/>
        <v>102.62742239403698</v>
      </c>
      <c r="N127" s="11">
        <f t="shared" si="44"/>
        <v>91.209077496063088</v>
      </c>
      <c r="O127" s="11">
        <f t="shared" si="44"/>
        <v>113.71960042554939</v>
      </c>
      <c r="P127" s="11">
        <f t="shared" si="44"/>
        <v>101.51180038683044</v>
      </c>
      <c r="Q127" s="11">
        <f t="shared" si="44"/>
        <v>121.58555113649854</v>
      </c>
      <c r="R127" s="11">
        <f t="shared" si="44"/>
        <v>99.583651612378446</v>
      </c>
      <c r="S127" s="11">
        <f t="shared" si="44"/>
        <v>121.58555113649854</v>
      </c>
      <c r="T127" s="11">
        <f t="shared" si="44"/>
        <v>97.065094732543585</v>
      </c>
      <c r="U127" s="11">
        <f t="shared" si="43"/>
        <v>100.07901497594239</v>
      </c>
      <c r="V127" s="11">
        <f t="shared" si="43"/>
        <v>100.07745992512433</v>
      </c>
      <c r="W127" s="11">
        <f t="shared" si="10"/>
        <v>111.349075313333</v>
      </c>
      <c r="X127" s="11">
        <f t="shared" si="11"/>
        <v>93.654597424393856</v>
      </c>
    </row>
    <row r="128" spans="4:24" x14ac:dyDescent="0.35">
      <c r="D128" s="13" t="s">
        <v>43</v>
      </c>
      <c r="E128" s="11">
        <f t="shared" si="40"/>
        <v>107.4698678495721</v>
      </c>
      <c r="F128" s="11">
        <f t="shared" si="40"/>
        <v>111.4772767847533</v>
      </c>
      <c r="G128" s="11">
        <f t="shared" si="44"/>
        <v>60.041308134121167</v>
      </c>
      <c r="H128" s="11">
        <f t="shared" ref="H128" si="73">100+(H$91-H38)/H$92*20</f>
        <v>102.58337345797814</v>
      </c>
      <c r="I128" s="11">
        <f t="shared" ref="I128" si="74">100-(I$91-I38)/I$92*20</f>
        <v>87.767692079736875</v>
      </c>
      <c r="J128" s="11">
        <f t="shared" si="43"/>
        <v>116.44962234930173</v>
      </c>
      <c r="K128" s="11">
        <f t="shared" si="44"/>
        <v>127.00599555365571</v>
      </c>
      <c r="L128" s="11">
        <f t="shared" si="44"/>
        <v>128.58650865419483</v>
      </c>
      <c r="M128" s="11">
        <f t="shared" si="44"/>
        <v>121.50480067907385</v>
      </c>
      <c r="N128" s="11">
        <f t="shared" si="44"/>
        <v>114.55764852314346</v>
      </c>
      <c r="O128" s="11">
        <f t="shared" si="44"/>
        <v>109.29932018915177</v>
      </c>
      <c r="P128" s="11">
        <f t="shared" si="44"/>
        <v>110.56995559451062</v>
      </c>
      <c r="Q128" s="11">
        <f t="shared" si="44"/>
        <v>108.48776187116304</v>
      </c>
      <c r="R128" s="11">
        <f t="shared" si="44"/>
        <v>105.29652678634697</v>
      </c>
      <c r="S128" s="11">
        <f t="shared" si="44"/>
        <v>108.48776187116304</v>
      </c>
      <c r="T128" s="11">
        <f t="shared" si="44"/>
        <v>116.16719874197464</v>
      </c>
      <c r="U128" s="11">
        <f t="shared" si="43"/>
        <v>85.513921077229782</v>
      </c>
      <c r="V128" s="11">
        <f t="shared" si="43"/>
        <v>85.799013727206329</v>
      </c>
      <c r="W128" s="11">
        <f t="shared" si="10"/>
        <v>122.73079578001671</v>
      </c>
      <c r="X128" s="11">
        <f t="shared" si="11"/>
        <v>94.843096128069234</v>
      </c>
    </row>
    <row r="129" spans="4:24" x14ac:dyDescent="0.35">
      <c r="D129" s="13" t="s">
        <v>44</v>
      </c>
      <c r="E129" s="11">
        <f t="shared" ref="E129:F144" si="75">100-(E$91-E39)/E$92*20</f>
        <v>72.974844523831237</v>
      </c>
      <c r="F129" s="11">
        <f t="shared" si="75"/>
        <v>69.424787124466832</v>
      </c>
      <c r="G129" s="11">
        <f t="shared" si="44"/>
        <v>100.80277653912549</v>
      </c>
      <c r="H129" s="11">
        <f t="shared" ref="H129" si="76">100+(H$91-H39)/H$92*20</f>
        <v>96.329951622454743</v>
      </c>
      <c r="I129" s="11">
        <f t="shared" ref="I129" si="77">100-(I$91-I39)/I$92*20</f>
        <v>63.700049250962593</v>
      </c>
      <c r="J129" s="11">
        <f t="shared" ref="J129:V144" si="78">100-(J$91-J39)/J$92*20</f>
        <v>66.200117614024435</v>
      </c>
      <c r="K129" s="11">
        <f t="shared" si="44"/>
        <v>104.1087407972899</v>
      </c>
      <c r="L129" s="11">
        <f t="shared" si="44"/>
        <v>80.722031575941159</v>
      </c>
      <c r="M129" s="11">
        <f t="shared" si="44"/>
        <v>86.125365125667102</v>
      </c>
      <c r="N129" s="11">
        <f t="shared" si="44"/>
        <v>97.563322389902552</v>
      </c>
      <c r="O129" s="11">
        <f t="shared" si="44"/>
        <v>88.520175357915534</v>
      </c>
      <c r="P129" s="11">
        <f t="shared" si="44"/>
        <v>74.478854103482504</v>
      </c>
      <c r="Q129" s="11">
        <f t="shared" si="44"/>
        <v>103.37266448204304</v>
      </c>
      <c r="R129" s="11">
        <f t="shared" si="44"/>
        <v>83.026959107798604</v>
      </c>
      <c r="S129" s="11">
        <f t="shared" si="44"/>
        <v>103.37266448204304</v>
      </c>
      <c r="T129" s="11">
        <f t="shared" si="44"/>
        <v>73.359224377121819</v>
      </c>
      <c r="U129" s="11">
        <f t="shared" si="78"/>
        <v>87.594648777045862</v>
      </c>
      <c r="V129" s="11">
        <f t="shared" si="78"/>
        <v>85.799013727206329</v>
      </c>
      <c r="W129" s="11">
        <f t="shared" si="10"/>
        <v>45.501961152867594</v>
      </c>
      <c r="X129" s="11">
        <f t="shared" si="11"/>
        <v>44.875988154276705</v>
      </c>
    </row>
    <row r="130" spans="4:24" x14ac:dyDescent="0.35">
      <c r="D130" s="13" t="s">
        <v>45</v>
      </c>
      <c r="E130" s="11">
        <f t="shared" si="75"/>
        <v>122.98105283497236</v>
      </c>
      <c r="F130" s="11">
        <f t="shared" si="75"/>
        <v>127.43395270328097</v>
      </c>
      <c r="G130" s="11">
        <f t="shared" ref="G130:T145" si="79">100+(G$91-G40)/G$92*20</f>
        <v>110.86441052914262</v>
      </c>
      <c r="H130" s="11">
        <f t="shared" ref="H130" si="80">100+(H$91-H40)/H$92*20</f>
        <v>95.802353711723896</v>
      </c>
      <c r="I130" s="11">
        <f t="shared" ref="I130" si="81">100-(I$91-I40)/I$92*20</f>
        <v>120.22254377308404</v>
      </c>
      <c r="J130" s="11">
        <f t="shared" si="78"/>
        <v>121.40473795320401</v>
      </c>
      <c r="K130" s="11">
        <f t="shared" si="79"/>
        <v>122.52024897656256</v>
      </c>
      <c r="L130" s="11">
        <f t="shared" si="79"/>
        <v>131.60274658784309</v>
      </c>
      <c r="M130" s="11">
        <f t="shared" si="79"/>
        <v>122.23293706177135</v>
      </c>
      <c r="N130" s="11">
        <f t="shared" si="79"/>
        <v>138.12619913480864</v>
      </c>
      <c r="O130" s="11">
        <f t="shared" si="79"/>
        <v>102.27849494938681</v>
      </c>
      <c r="P130" s="11">
        <f t="shared" si="79"/>
        <v>126.63626165807372</v>
      </c>
      <c r="Q130" s="11">
        <f t="shared" si="79"/>
        <v>120.45484089742214</v>
      </c>
      <c r="R130" s="11">
        <f t="shared" si="79"/>
        <v>132.73930887564626</v>
      </c>
      <c r="S130" s="11">
        <f t="shared" si="79"/>
        <v>120.45484089742214</v>
      </c>
      <c r="T130" s="11">
        <f t="shared" si="79"/>
        <v>118.40275190271993</v>
      </c>
      <c r="U130" s="11">
        <f t="shared" si="78"/>
        <v>87.594648777045862</v>
      </c>
      <c r="V130" s="11">
        <f t="shared" si="78"/>
        <v>89.87856978375433</v>
      </c>
      <c r="W130" s="11">
        <f t="shared" si="10"/>
        <v>127.56203706035799</v>
      </c>
      <c r="X130" s="11">
        <f t="shared" si="11"/>
        <v>103.84049243846974</v>
      </c>
    </row>
    <row r="131" spans="4:24" x14ac:dyDescent="0.35">
      <c r="D131" s="13" t="s">
        <v>46</v>
      </c>
      <c r="E131" s="11">
        <f t="shared" si="75"/>
        <v>97.746438455739096</v>
      </c>
      <c r="F131" s="11">
        <f t="shared" si="75"/>
        <v>100.00841596831152</v>
      </c>
      <c r="G131" s="11">
        <f t="shared" si="79"/>
        <v>110.86441052914262</v>
      </c>
      <c r="H131" s="11">
        <f t="shared" ref="H131" si="82">100+(H$91-H41)/H$92*20</f>
        <v>95.802353711723896</v>
      </c>
      <c r="I131" s="11">
        <f t="shared" ref="I131" si="83">100-(I$91-I41)/I$92*20</f>
        <v>103.99511792641046</v>
      </c>
      <c r="J131" s="11">
        <f t="shared" si="78"/>
        <v>81.087703183450088</v>
      </c>
      <c r="K131" s="11">
        <f t="shared" si="79"/>
        <v>108.68532449666978</v>
      </c>
      <c r="L131" s="11">
        <f t="shared" si="79"/>
        <v>107.21126081217101</v>
      </c>
      <c r="M131" s="11">
        <f t="shared" si="79"/>
        <v>98.7401238996286</v>
      </c>
      <c r="N131" s="11">
        <f t="shared" si="79"/>
        <v>118.13425043543054</v>
      </c>
      <c r="O131" s="11">
        <f t="shared" si="79"/>
        <v>107.97575110382975</v>
      </c>
      <c r="P131" s="11">
        <f t="shared" si="79"/>
        <v>114.93320097371907</v>
      </c>
      <c r="Q131" s="11">
        <f t="shared" si="79"/>
        <v>86.041580599658744</v>
      </c>
      <c r="R131" s="11">
        <f t="shared" si="79"/>
        <v>92.362506607589665</v>
      </c>
      <c r="S131" s="11">
        <f t="shared" si="79"/>
        <v>86.041580599658744</v>
      </c>
      <c r="T131" s="11">
        <f t="shared" si="79"/>
        <v>111.78027328588927</v>
      </c>
      <c r="U131" s="11">
        <f t="shared" si="78"/>
        <v>137.53211357263197</v>
      </c>
      <c r="V131" s="11">
        <f t="shared" si="78"/>
        <v>138.8332424623303</v>
      </c>
      <c r="W131" s="11">
        <f t="shared" si="10"/>
        <v>103.20339348141671</v>
      </c>
      <c r="X131" s="11">
        <f t="shared" si="11"/>
        <v>99.18048932036551</v>
      </c>
    </row>
    <row r="132" spans="4:24" x14ac:dyDescent="0.35">
      <c r="D132" s="13" t="s">
        <v>47</v>
      </c>
      <c r="E132" s="11">
        <f t="shared" si="75"/>
        <v>84.087335259640398</v>
      </c>
      <c r="F132" s="11">
        <f t="shared" si="75"/>
        <v>89.038201274323754</v>
      </c>
      <c r="G132" s="11">
        <f t="shared" si="79"/>
        <v>105.89802897743614</v>
      </c>
      <c r="H132" s="11">
        <f t="shared" ref="H132" si="84">100+(H$91-H42)/H$92*20</f>
        <v>104.83522554881813</v>
      </c>
      <c r="I132" s="11">
        <f t="shared" ref="I132" si="85">100-(I$91-I42)/I$92*20</f>
        <v>75.004548155386885</v>
      </c>
      <c r="J132" s="11">
        <f t="shared" si="78"/>
        <v>84.343082813503102</v>
      </c>
      <c r="K132" s="11">
        <f t="shared" si="79"/>
        <v>82.260414938125166</v>
      </c>
      <c r="L132" s="11">
        <f t="shared" si="79"/>
        <v>88.713713981531328</v>
      </c>
      <c r="M132" s="11">
        <f t="shared" si="79"/>
        <v>114.20939142034646</v>
      </c>
      <c r="N132" s="11">
        <f t="shared" si="79"/>
        <v>73.728638716155814</v>
      </c>
      <c r="O132" s="11">
        <f t="shared" si="79"/>
        <v>97.317077011296732</v>
      </c>
      <c r="P132" s="11">
        <f t="shared" si="79"/>
        <v>92.474517561503646</v>
      </c>
      <c r="Q132" s="11">
        <f t="shared" si="79"/>
        <v>99.392372722226327</v>
      </c>
      <c r="R132" s="11">
        <f t="shared" si="79"/>
        <v>82.70730410906485</v>
      </c>
      <c r="S132" s="11">
        <f t="shared" si="79"/>
        <v>99.392372722226327</v>
      </c>
      <c r="T132" s="11">
        <f t="shared" si="79"/>
        <v>82.17717002831435</v>
      </c>
      <c r="U132" s="11">
        <f t="shared" si="78"/>
        <v>125.04774737373543</v>
      </c>
      <c r="V132" s="11">
        <f t="shared" si="78"/>
        <v>128.63435232096032</v>
      </c>
      <c r="W132" s="11">
        <f t="shared" si="10"/>
        <v>90.944596106049289</v>
      </c>
      <c r="X132" s="11">
        <f t="shared" si="11"/>
        <v>99.604776792636301</v>
      </c>
    </row>
    <row r="133" spans="4:24" x14ac:dyDescent="0.35">
      <c r="D133" s="13" t="s">
        <v>48</v>
      </c>
      <c r="E133" s="11">
        <f t="shared" si="75"/>
        <v>100.98758158701678</v>
      </c>
      <c r="F133" s="11">
        <f t="shared" si="75"/>
        <v>91.863862634896378</v>
      </c>
      <c r="G133" s="11">
        <f t="shared" si="79"/>
        <v>40.689321298894257</v>
      </c>
      <c r="H133" s="11">
        <f t="shared" ref="H133" si="86">100+(H$91-H43)/H$92*20</f>
        <v>71.312721878241092</v>
      </c>
      <c r="I133" s="11">
        <f t="shared" ref="I133" si="87">100-(I$91-I43)/I$92*20</f>
        <v>75.004548155386885</v>
      </c>
      <c r="J133" s="11">
        <f t="shared" si="78"/>
        <v>87.040554396944344</v>
      </c>
      <c r="K133" s="11">
        <f t="shared" si="79"/>
        <v>86.370057316949826</v>
      </c>
      <c r="L133" s="11">
        <f t="shared" si="79"/>
        <v>84.572683955595153</v>
      </c>
      <c r="M133" s="11">
        <f t="shared" si="79"/>
        <v>88.312424355222305</v>
      </c>
      <c r="N133" s="11">
        <f t="shared" si="79"/>
        <v>52.454022796390618</v>
      </c>
      <c r="O133" s="11">
        <f t="shared" si="79"/>
        <v>77.877046181084083</v>
      </c>
      <c r="P133" s="11">
        <f t="shared" si="79"/>
        <v>103.56730954276483</v>
      </c>
      <c r="Q133" s="11">
        <f t="shared" si="79"/>
        <v>101.58252891000211</v>
      </c>
      <c r="R133" s="11">
        <f t="shared" si="79"/>
        <v>111.95961139841147</v>
      </c>
      <c r="S133" s="11">
        <f t="shared" si="79"/>
        <v>101.58252891000211</v>
      </c>
      <c r="T133" s="11">
        <f t="shared" si="79"/>
        <v>60.583713264153815</v>
      </c>
      <c r="U133" s="11">
        <f t="shared" si="78"/>
        <v>85.513921077229782</v>
      </c>
      <c r="V133" s="11">
        <f t="shared" si="78"/>
        <v>87.838791755480344</v>
      </c>
      <c r="W133" s="11">
        <f t="shared" si="10"/>
        <v>89.210163134373602</v>
      </c>
      <c r="X133" s="11">
        <f t="shared" si="11"/>
        <v>100.08988105208368</v>
      </c>
    </row>
    <row r="134" spans="4:24" x14ac:dyDescent="0.35">
      <c r="D134" s="13" t="s">
        <v>49</v>
      </c>
      <c r="E134" s="11">
        <f t="shared" si="75"/>
        <v>122.74954261130965</v>
      </c>
      <c r="F134" s="11">
        <f t="shared" si="75"/>
        <v>118.1258917508065</v>
      </c>
      <c r="G134" s="11">
        <f t="shared" si="79"/>
        <v>111.804165390355</v>
      </c>
      <c r="H134" s="11">
        <f t="shared" ref="H134" si="88">100+(H$91-H44)/H$92*20</f>
        <v>107.28036015542065</v>
      </c>
      <c r="I134" s="11">
        <f t="shared" ref="I134" si="89">100-(I$91-I44)/I$92*20</f>
        <v>130.43305891256404</v>
      </c>
      <c r="J134" s="11">
        <f t="shared" si="78"/>
        <v>131.23367883681246</v>
      </c>
      <c r="K134" s="11">
        <f t="shared" si="79"/>
        <v>109.62452758189895</v>
      </c>
      <c r="L134" s="11">
        <f t="shared" si="79"/>
        <v>113.80042687285928</v>
      </c>
      <c r="M134" s="11">
        <f t="shared" si="79"/>
        <v>104.55615168260606</v>
      </c>
      <c r="N134" s="11">
        <f t="shared" si="79"/>
        <v>78.406830506302811</v>
      </c>
      <c r="O134" s="11">
        <f t="shared" si="79"/>
        <v>59.011149616080246</v>
      </c>
      <c r="P134" s="11">
        <f t="shared" si="79"/>
        <v>115.0108798765433</v>
      </c>
      <c r="Q134" s="11">
        <f t="shared" si="79"/>
        <v>50.999227859182874</v>
      </c>
      <c r="R134" s="11">
        <f t="shared" si="79"/>
        <v>90.890178373642783</v>
      </c>
      <c r="S134" s="11">
        <f t="shared" si="79"/>
        <v>50.999227859182874</v>
      </c>
      <c r="T134" s="11">
        <f t="shared" si="79"/>
        <v>100.65956757768676</v>
      </c>
      <c r="U134" s="11">
        <f t="shared" si="78"/>
        <v>100.07901497594239</v>
      </c>
      <c r="V134" s="11">
        <f t="shared" si="78"/>
        <v>91.918347812028344</v>
      </c>
      <c r="W134" s="11">
        <f t="shared" si="10"/>
        <v>92.384420057247439</v>
      </c>
      <c r="X134" s="11">
        <f t="shared" si="11"/>
        <v>97.024749621909436</v>
      </c>
    </row>
    <row r="135" spans="4:24" x14ac:dyDescent="0.35">
      <c r="D135" s="13" t="s">
        <v>50</v>
      </c>
      <c r="E135" s="11">
        <f t="shared" si="75"/>
        <v>123.9070937296231</v>
      </c>
      <c r="F135" s="11">
        <f t="shared" si="75"/>
        <v>113.80429202287193</v>
      </c>
      <c r="G135" s="11">
        <f t="shared" si="79"/>
        <v>122.07098725525573</v>
      </c>
      <c r="H135" s="11">
        <f t="shared" ref="H135" si="90">100+(H$91-H45)/H$92*20</f>
        <v>117.94805019817225</v>
      </c>
      <c r="I135" s="11">
        <f t="shared" ref="I135" si="91">100-(I$91-I45)/I$92*20</f>
        <v>116.94059247825119</v>
      </c>
      <c r="J135" s="11">
        <f t="shared" si="78"/>
        <v>104.88348310956331</v>
      </c>
      <c r="K135" s="11">
        <f t="shared" si="79"/>
        <v>119.56138081645882</v>
      </c>
      <c r="L135" s="11">
        <f t="shared" si="79"/>
        <v>123.75344442502373</v>
      </c>
      <c r="M135" s="11">
        <f t="shared" si="79"/>
        <v>105.73522592700034</v>
      </c>
      <c r="N135" s="11">
        <f t="shared" si="79"/>
        <v>99.381728694584169</v>
      </c>
      <c r="O135" s="11">
        <f t="shared" si="79"/>
        <v>100.01850655737539</v>
      </c>
      <c r="P135" s="11">
        <f t="shared" si="79"/>
        <v>104.38997193881667</v>
      </c>
      <c r="Q135" s="11">
        <f t="shared" si="79"/>
        <v>150.77729015460258</v>
      </c>
      <c r="R135" s="11">
        <f t="shared" si="79"/>
        <v>112.52844501485096</v>
      </c>
      <c r="S135" s="11">
        <f t="shared" si="79"/>
        <v>150.77729015460258</v>
      </c>
      <c r="T135" s="11">
        <f t="shared" si="79"/>
        <v>140.05107655236776</v>
      </c>
      <c r="U135" s="11">
        <f t="shared" si="78"/>
        <v>81.352465677597593</v>
      </c>
      <c r="V135" s="11">
        <f t="shared" si="78"/>
        <v>81.719457670658343</v>
      </c>
      <c r="W135" s="11">
        <f t="shared" si="10"/>
        <v>116.82404139587841</v>
      </c>
      <c r="X135" s="11">
        <f t="shared" si="11"/>
        <v>115.79876235886827</v>
      </c>
    </row>
    <row r="136" spans="4:24" x14ac:dyDescent="0.35">
      <c r="D136" s="13" t="s">
        <v>51</v>
      </c>
      <c r="E136" s="11">
        <f t="shared" si="75"/>
        <v>77.605048997085035</v>
      </c>
      <c r="F136" s="11">
        <f t="shared" si="75"/>
        <v>85.215247668843176</v>
      </c>
      <c r="G136" s="11">
        <f t="shared" si="79"/>
        <v>128.75804713331613</v>
      </c>
      <c r="H136" s="11">
        <f t="shared" ref="H136" si="92">100+(H$91-H46)/H$92*20</f>
        <v>117.12920207042853</v>
      </c>
      <c r="I136" s="11">
        <f t="shared" ref="I136" si="93">100-(I$91-I46)/I$92*20</f>
        <v>89.408667727153301</v>
      </c>
      <c r="J136" s="11">
        <f t="shared" si="78"/>
        <v>85.019704804615643</v>
      </c>
      <c r="K136" s="11">
        <f t="shared" si="79"/>
        <v>118.99652328897352</v>
      </c>
      <c r="L136" s="11">
        <f t="shared" si="79"/>
        <v>116.33743230332752</v>
      </c>
      <c r="M136" s="11">
        <f t="shared" si="79"/>
        <v>110.73926874979976</v>
      </c>
      <c r="N136" s="11">
        <f t="shared" si="79"/>
        <v>95.271423132511785</v>
      </c>
      <c r="O136" s="11">
        <f t="shared" si="79"/>
        <v>117.09056618222584</v>
      </c>
      <c r="P136" s="11">
        <f t="shared" si="79"/>
        <v>86.454479048239108</v>
      </c>
      <c r="Q136" s="11">
        <f t="shared" si="79"/>
        <v>99.16579863324425</v>
      </c>
      <c r="R136" s="11">
        <f t="shared" si="79"/>
        <v>93.230485374177988</v>
      </c>
      <c r="S136" s="11">
        <f t="shared" si="79"/>
        <v>99.16579863324425</v>
      </c>
      <c r="T136" s="11">
        <f t="shared" si="79"/>
        <v>100.92614031813649</v>
      </c>
      <c r="U136" s="11">
        <f t="shared" si="78"/>
        <v>104.24047037557456</v>
      </c>
      <c r="V136" s="11">
        <f t="shared" si="78"/>
        <v>102.11723795339833</v>
      </c>
      <c r="W136" s="11">
        <f t="shared" si="10"/>
        <v>117.39241196079712</v>
      </c>
      <c r="X136" s="11">
        <f t="shared" si="11"/>
        <v>94.438074850016818</v>
      </c>
    </row>
    <row r="137" spans="4:24" x14ac:dyDescent="0.35">
      <c r="D137" s="13" t="s">
        <v>52</v>
      </c>
      <c r="E137" s="11">
        <f t="shared" si="75"/>
        <v>127.37974708456346</v>
      </c>
      <c r="F137" s="11">
        <f t="shared" si="75"/>
        <v>122.61370685289242</v>
      </c>
      <c r="G137" s="11">
        <f t="shared" si="79"/>
        <v>118.22854104234543</v>
      </c>
      <c r="H137" s="11">
        <f t="shared" ref="H137" si="94">100+(H$91-H47)/H$92*20</f>
        <v>125.54522363729441</v>
      </c>
      <c r="I137" s="11">
        <f t="shared" ref="I137" si="95">100-(I$91-I47)/I$92*20</f>
        <v>132.8033570699433</v>
      </c>
      <c r="J137" s="11">
        <f t="shared" si="78"/>
        <v>114.28639730293517</v>
      </c>
      <c r="K137" s="11">
        <f t="shared" si="79"/>
        <v>112.70614439836565</v>
      </c>
      <c r="L137" s="11">
        <f t="shared" si="79"/>
        <v>117.80883277731084</v>
      </c>
      <c r="M137" s="11">
        <f t="shared" si="79"/>
        <v>123.86316117437943</v>
      </c>
      <c r="N137" s="11">
        <f t="shared" si="79"/>
        <v>113.4136580001632</v>
      </c>
      <c r="O137" s="11">
        <f t="shared" si="79"/>
        <v>104.4191611149507</v>
      </c>
      <c r="P137" s="11">
        <f t="shared" si="79"/>
        <v>153.51260390928107</v>
      </c>
      <c r="Q137" s="11">
        <f t="shared" si="79"/>
        <v>96.401691506882585</v>
      </c>
      <c r="R137" s="11">
        <f t="shared" si="79"/>
        <v>101.67958660533054</v>
      </c>
      <c r="S137" s="11">
        <f t="shared" si="79"/>
        <v>96.401691506882585</v>
      </c>
      <c r="T137" s="11">
        <f t="shared" si="79"/>
        <v>128.41371078274096</v>
      </c>
      <c r="U137" s="11">
        <f t="shared" si="78"/>
        <v>106.32119807539065</v>
      </c>
      <c r="V137" s="11">
        <f t="shared" si="78"/>
        <v>108.23657203822033</v>
      </c>
      <c r="W137" s="11">
        <f t="shared" si="10"/>
        <v>129.01062850667446</v>
      </c>
      <c r="X137" s="11">
        <f t="shared" si="11"/>
        <v>107.83154303120973</v>
      </c>
    </row>
    <row r="138" spans="4:24" x14ac:dyDescent="0.35">
      <c r="D138" s="13" t="s">
        <v>53</v>
      </c>
      <c r="E138" s="11">
        <f t="shared" si="75"/>
        <v>76.215987655108904</v>
      </c>
      <c r="F138" s="11">
        <f t="shared" si="75"/>
        <v>77.569340457881992</v>
      </c>
      <c r="G138" s="11">
        <f t="shared" si="79"/>
        <v>99.913842859116187</v>
      </c>
      <c r="H138" s="11">
        <f t="shared" ref="H138" si="96">100+(H$91-H48)/H$92*20</f>
        <v>60.835429875738171</v>
      </c>
      <c r="I138" s="11">
        <f t="shared" ref="I138" si="97">100-(I$91-I48)/I$92*20</f>
        <v>86.12671643232045</v>
      </c>
      <c r="J138" s="11">
        <f t="shared" si="78"/>
        <v>79.255258387876438</v>
      </c>
      <c r="K138" s="11">
        <f t="shared" si="79"/>
        <v>95.123323217177798</v>
      </c>
      <c r="L138" s="11">
        <f t="shared" si="79"/>
        <v>72.132801523572766</v>
      </c>
      <c r="M138" s="11">
        <f t="shared" si="79"/>
        <v>74.978486473907324</v>
      </c>
      <c r="N138" s="11">
        <f t="shared" si="79"/>
        <v>121.67289149412056</v>
      </c>
      <c r="O138" s="11">
        <f t="shared" si="79"/>
        <v>136.09850537969885</v>
      </c>
      <c r="P138" s="11">
        <f t="shared" si="79"/>
        <v>60.019874392354154</v>
      </c>
      <c r="Q138" s="11">
        <f t="shared" si="79"/>
        <v>77.127975021865296</v>
      </c>
      <c r="R138" s="11">
        <f t="shared" si="79"/>
        <v>105.85283483340399</v>
      </c>
      <c r="S138" s="11">
        <f t="shared" si="79"/>
        <v>77.127975021865296</v>
      </c>
      <c r="T138" s="11">
        <f t="shared" si="79"/>
        <v>86.44051747290834</v>
      </c>
      <c r="U138" s="11">
        <f t="shared" si="78"/>
        <v>135.45138587281588</v>
      </c>
      <c r="V138" s="11">
        <f t="shared" si="78"/>
        <v>130.67413034923433</v>
      </c>
      <c r="W138" s="11">
        <f t="shared" si="10"/>
        <v>97.463645194570532</v>
      </c>
      <c r="X138" s="11">
        <f t="shared" si="11"/>
        <v>100.60084988624612</v>
      </c>
    </row>
    <row r="139" spans="4:24" x14ac:dyDescent="0.35">
      <c r="D139" s="13" t="s">
        <v>54</v>
      </c>
      <c r="E139" s="11">
        <f t="shared" si="75"/>
        <v>97.746438455739096</v>
      </c>
      <c r="F139" s="11">
        <f t="shared" si="75"/>
        <v>82.722017056573222</v>
      </c>
      <c r="G139" s="11">
        <f t="shared" si="79"/>
        <v>108.27537975070933</v>
      </c>
      <c r="H139" s="11">
        <f t="shared" ref="H139" si="98">100+(H$91-H49)/H$92*20</f>
        <v>103.03176117405819</v>
      </c>
      <c r="I139" s="11">
        <f t="shared" ref="I139" si="99">100-(I$91-I49)/I$92*20</f>
        <v>74.27522564542403</v>
      </c>
      <c r="J139" s="11">
        <f t="shared" si="78"/>
        <v>89.820398681799801</v>
      </c>
      <c r="K139" s="11">
        <f t="shared" si="79"/>
        <v>80.556425837417279</v>
      </c>
      <c r="L139" s="11">
        <f t="shared" si="79"/>
        <v>102.92465763104308</v>
      </c>
      <c r="M139" s="11">
        <f t="shared" si="79"/>
        <v>88.510067430712112</v>
      </c>
      <c r="N139" s="11">
        <f t="shared" si="79"/>
        <v>106.75113382843546</v>
      </c>
      <c r="O139" s="11">
        <f t="shared" si="79"/>
        <v>114.37365112019991</v>
      </c>
      <c r="P139" s="11">
        <f t="shared" si="79"/>
        <v>84.508836608208668</v>
      </c>
      <c r="Q139" s="11">
        <f t="shared" si="79"/>
        <v>85.738330454642664</v>
      </c>
      <c r="R139" s="11">
        <f t="shared" si="79"/>
        <v>69.828883883857117</v>
      </c>
      <c r="S139" s="11">
        <f t="shared" si="79"/>
        <v>85.738330454642664</v>
      </c>
      <c r="T139" s="11">
        <f t="shared" si="79"/>
        <v>93.142354093063702</v>
      </c>
      <c r="U139" s="11">
        <f t="shared" si="78"/>
        <v>110.48265347502283</v>
      </c>
      <c r="V139" s="11">
        <f t="shared" si="78"/>
        <v>106.19679400994633</v>
      </c>
      <c r="W139" s="11">
        <f t="shared" si="10"/>
        <v>124.29144361369376</v>
      </c>
      <c r="X139" s="11">
        <f t="shared" si="11"/>
        <v>106.97321876635058</v>
      </c>
    </row>
    <row r="140" spans="4:24" x14ac:dyDescent="0.35">
      <c r="D140" s="13" t="s">
        <v>55</v>
      </c>
      <c r="E140" s="11">
        <f t="shared" si="75"/>
        <v>63.019904906335555</v>
      </c>
      <c r="F140" s="11">
        <f t="shared" si="75"/>
        <v>59.618080049538349</v>
      </c>
      <c r="G140" s="11">
        <f t="shared" si="79"/>
        <v>42.002450695897309</v>
      </c>
      <c r="H140" s="11">
        <f t="shared" ref="H140" si="100">100+(H$91-H50)/H$92*20</f>
        <v>2.3110231842559585</v>
      </c>
      <c r="I140" s="11">
        <f t="shared" ref="I140" si="101">100-(I$91-I50)/I$92*20</f>
        <v>109.82969800611332</v>
      </c>
      <c r="J140" s="11">
        <f t="shared" si="78"/>
        <v>89.262807834506845</v>
      </c>
      <c r="K140" s="11">
        <f t="shared" si="79"/>
        <v>106.30571690733514</v>
      </c>
      <c r="L140" s="11">
        <f t="shared" si="79"/>
        <v>75.716550076039283</v>
      </c>
      <c r="M140" s="11">
        <f t="shared" si="79"/>
        <v>69.952765984742825</v>
      </c>
      <c r="N140" s="11">
        <f t="shared" si="79"/>
        <v>93.027292978759448</v>
      </c>
      <c r="O140" s="11">
        <f t="shared" si="79"/>
        <v>121.45419093296752</v>
      </c>
      <c r="P140" s="11">
        <f t="shared" si="79"/>
        <v>45.343531373421399</v>
      </c>
      <c r="Q140" s="11">
        <f t="shared" si="79"/>
        <v>99.503353296946727</v>
      </c>
      <c r="R140" s="11">
        <f t="shared" si="79"/>
        <v>92.975883123227291</v>
      </c>
      <c r="S140" s="11">
        <f t="shared" si="79"/>
        <v>99.503353296946727</v>
      </c>
      <c r="T140" s="11">
        <f t="shared" si="79"/>
        <v>87.0049176054724</v>
      </c>
      <c r="U140" s="11">
        <f t="shared" si="78"/>
        <v>110.48265347502283</v>
      </c>
      <c r="V140" s="11">
        <f t="shared" si="78"/>
        <v>110.27635006649433</v>
      </c>
      <c r="W140" s="11">
        <f t="shared" si="10"/>
        <v>115.48131468468634</v>
      </c>
      <c r="X140" s="11">
        <f t="shared" si="11"/>
        <v>136.31079434664613</v>
      </c>
    </row>
    <row r="141" spans="4:24" x14ac:dyDescent="0.35">
      <c r="D141" s="13" t="s">
        <v>56</v>
      </c>
      <c r="E141" s="11">
        <f t="shared" si="75"/>
        <v>68.113129826914758</v>
      </c>
      <c r="F141" s="11">
        <f t="shared" si="75"/>
        <v>63.441033655018948</v>
      </c>
      <c r="G141" s="11">
        <f t="shared" si="79"/>
        <v>107.15551975509385</v>
      </c>
      <c r="H141" s="11">
        <f t="shared" ref="H141" si="102">100+(H$91-H51)/H$92*20</f>
        <v>103.5531030604019</v>
      </c>
      <c r="I141" s="11">
        <f t="shared" ref="I141" si="103">100-(I$91-I51)/I$92*20</f>
        <v>65.341024898379018</v>
      </c>
      <c r="J141" s="11">
        <f t="shared" si="78"/>
        <v>67.992366477587623</v>
      </c>
      <c r="K141" s="11">
        <f t="shared" si="79"/>
        <v>69.918041993083278</v>
      </c>
      <c r="L141" s="11">
        <f t="shared" si="79"/>
        <v>89.862334660960713</v>
      </c>
      <c r="M141" s="11">
        <f t="shared" si="79"/>
        <v>80.57763158997561</v>
      </c>
      <c r="N141" s="11">
        <f t="shared" si="79"/>
        <v>93.854506284775397</v>
      </c>
      <c r="O141" s="11">
        <f t="shared" si="79"/>
        <v>85.938305637301639</v>
      </c>
      <c r="P141" s="11">
        <f t="shared" si="79"/>
        <v>64.837801302168572</v>
      </c>
      <c r="Q141" s="11">
        <f t="shared" si="79"/>
        <v>106.89336119960983</v>
      </c>
      <c r="R141" s="11">
        <f t="shared" si="79"/>
        <v>77.354603842270919</v>
      </c>
      <c r="S141" s="11">
        <f t="shared" si="79"/>
        <v>106.89336119960983</v>
      </c>
      <c r="T141" s="11">
        <f t="shared" si="79"/>
        <v>70.858100629086408</v>
      </c>
      <c r="U141" s="11">
        <f t="shared" si="78"/>
        <v>133.37065817299978</v>
      </c>
      <c r="V141" s="11">
        <f t="shared" si="78"/>
        <v>130.67413034923433</v>
      </c>
      <c r="W141" s="11">
        <f t="shared" si="10"/>
        <v>104.44374608568911</v>
      </c>
      <c r="X141" s="11">
        <f t="shared" si="11"/>
        <v>73.054472613742618</v>
      </c>
    </row>
    <row r="142" spans="4:24" x14ac:dyDescent="0.35">
      <c r="D142" s="13" t="s">
        <v>101</v>
      </c>
      <c r="E142" s="11">
        <f t="shared" si="75"/>
        <v>76.447497878771586</v>
      </c>
      <c r="F142" s="11">
        <f t="shared" si="75"/>
        <v>76.572048212974011</v>
      </c>
      <c r="G142" s="11">
        <f t="shared" si="79"/>
        <v>109.3969927622401</v>
      </c>
      <c r="H142" s="11">
        <f t="shared" ref="H142" si="104">100+(H$91-H52)/H$92*20</f>
        <v>89.348347561020077</v>
      </c>
      <c r="I142" s="11">
        <f t="shared" ref="I142" si="105">100-(I$91-I52)/I$92*20</f>
        <v>73.728233762951874</v>
      </c>
      <c r="J142" s="11">
        <f t="shared" si="78"/>
        <v>82.906346379722748</v>
      </c>
      <c r="K142" s="11">
        <f t="shared" si="79"/>
        <v>108.75936548888291</v>
      </c>
      <c r="L142" s="11">
        <f t="shared" si="79"/>
        <v>82.434319553682059</v>
      </c>
      <c r="M142" s="11">
        <f t="shared" si="79"/>
        <v>85.727004880190734</v>
      </c>
      <c r="N142" s="11">
        <f t="shared" si="79"/>
        <v>85.080129759463773</v>
      </c>
      <c r="O142" s="11">
        <f t="shared" si="79"/>
        <v>129.20148110785601</v>
      </c>
      <c r="P142" s="11">
        <f t="shared" si="79"/>
        <v>78.486810249005728</v>
      </c>
      <c r="Q142" s="11">
        <f t="shared" si="79"/>
        <v>82.101376409563116</v>
      </c>
      <c r="R142" s="11">
        <f t="shared" si="79"/>
        <v>88.077311874439047</v>
      </c>
      <c r="S142" s="11">
        <f t="shared" si="79"/>
        <v>82.101376409563116</v>
      </c>
      <c r="T142" s="11">
        <f t="shared" si="79"/>
        <v>113.27811645203468</v>
      </c>
      <c r="U142" s="11">
        <f t="shared" si="78"/>
        <v>131.28993047318369</v>
      </c>
      <c r="V142" s="11">
        <f t="shared" si="78"/>
        <v>126.59457429268633</v>
      </c>
      <c r="W142" s="11">
        <f t="shared" si="10"/>
        <v>73.947451492522219</v>
      </c>
      <c r="X142" s="11">
        <f t="shared" si="11"/>
        <v>94.064236841174349</v>
      </c>
    </row>
    <row r="143" spans="4:24" x14ac:dyDescent="0.35">
      <c r="D143" s="13" t="s">
        <v>57</v>
      </c>
      <c r="E143" s="11">
        <f t="shared" si="75"/>
        <v>85.939417048941905</v>
      </c>
      <c r="F143" s="11">
        <f t="shared" si="75"/>
        <v>94.024662498863648</v>
      </c>
      <c r="G143" s="11">
        <f t="shared" si="79"/>
        <v>71.864964953543023</v>
      </c>
      <c r="H143" s="11">
        <f t="shared" ref="H143" si="106">100+(H$91-H53)/H$92*20</f>
        <v>78.325094086807567</v>
      </c>
      <c r="I143" s="11">
        <f t="shared" ref="I143" si="107">100-(I$91-I53)/I$92*20</f>
        <v>75.186878782877585</v>
      </c>
      <c r="J143" s="11">
        <f t="shared" si="78"/>
        <v>88.428392268373486</v>
      </c>
      <c r="K143" s="11">
        <f t="shared" si="79"/>
        <v>89.931382293729484</v>
      </c>
      <c r="L143" s="11">
        <f t="shared" si="79"/>
        <v>94.90518506178914</v>
      </c>
      <c r="M143" s="11">
        <f t="shared" si="79"/>
        <v>89.861025958778555</v>
      </c>
      <c r="N143" s="11">
        <f t="shared" si="79"/>
        <v>77.277227961009658</v>
      </c>
      <c r="O143" s="11">
        <f t="shared" si="79"/>
        <v>100.63154172167842</v>
      </c>
      <c r="P143" s="11">
        <f t="shared" si="79"/>
        <v>91.906070078729897</v>
      </c>
      <c r="Q143" s="11">
        <f t="shared" si="79"/>
        <v>102.94282852537052</v>
      </c>
      <c r="R143" s="11">
        <f t="shared" si="79"/>
        <v>114.72527562875997</v>
      </c>
      <c r="S143" s="11">
        <f t="shared" si="79"/>
        <v>102.94282852537052</v>
      </c>
      <c r="T143" s="11">
        <f t="shared" si="79"/>
        <v>76.393493606056751</v>
      </c>
      <c r="U143" s="11">
        <f t="shared" si="78"/>
        <v>79.271737977781513</v>
      </c>
      <c r="V143" s="11">
        <f t="shared" si="78"/>
        <v>85.799013727206329</v>
      </c>
      <c r="W143" s="11">
        <f t="shared" si="10"/>
        <v>93.198530847777761</v>
      </c>
      <c r="X143" s="11">
        <f t="shared" si="11"/>
        <v>93.116218981682309</v>
      </c>
    </row>
    <row r="144" spans="4:24" x14ac:dyDescent="0.35">
      <c r="D144" s="13" t="s">
        <v>58</v>
      </c>
      <c r="E144" s="11">
        <f t="shared" si="75"/>
        <v>90.569621522195717</v>
      </c>
      <c r="F144" s="11">
        <f t="shared" si="75"/>
        <v>96.850323859436273</v>
      </c>
      <c r="G144" s="11">
        <f t="shared" si="79"/>
        <v>83.003964810345551</v>
      </c>
      <c r="H144" s="11">
        <f t="shared" ref="H144" si="108">100+(H$91-H54)/H$92*20</f>
        <v>103.8495770577611</v>
      </c>
      <c r="I144" s="11">
        <f t="shared" ref="I144" si="109">100-(I$91-I54)/I$92*20</f>
        <v>104.90677106386403</v>
      </c>
      <c r="J144" s="11">
        <f t="shared" si="78"/>
        <v>82.197390558988772</v>
      </c>
      <c r="K144" s="11">
        <f t="shared" si="79"/>
        <v>93.082009054832596</v>
      </c>
      <c r="L144" s="11">
        <f t="shared" si="79"/>
        <v>78.803268594979414</v>
      </c>
      <c r="M144" s="11">
        <f t="shared" si="79"/>
        <v>78.703387976280112</v>
      </c>
      <c r="N144" s="11">
        <f t="shared" si="79"/>
        <v>66.562637097104826</v>
      </c>
      <c r="O144" s="11">
        <f t="shared" si="79"/>
        <v>103.72999328555515</v>
      </c>
      <c r="P144" s="11">
        <f t="shared" si="79"/>
        <v>82.795848598585863</v>
      </c>
      <c r="Q144" s="11">
        <f t="shared" si="79"/>
        <v>100.26821242611001</v>
      </c>
      <c r="R144" s="11">
        <f t="shared" si="79"/>
        <v>81.008238388369932</v>
      </c>
      <c r="S144" s="11">
        <f t="shared" si="79"/>
        <v>100.26821242611001</v>
      </c>
      <c r="T144" s="11">
        <f t="shared" si="79"/>
        <v>95.217186940840449</v>
      </c>
      <c r="U144" s="11">
        <f t="shared" si="78"/>
        <v>87.594648777045862</v>
      </c>
      <c r="V144" s="11">
        <f t="shared" si="78"/>
        <v>85.799013727206329</v>
      </c>
      <c r="W144" s="11">
        <f t="shared" si="10"/>
        <v>83.186879544113083</v>
      </c>
      <c r="X144" s="11">
        <f t="shared" si="11"/>
        <v>94.308086976398656</v>
      </c>
    </row>
    <row r="145" spans="4:24" x14ac:dyDescent="0.35">
      <c r="D145" s="13" t="s">
        <v>59</v>
      </c>
      <c r="E145" s="11">
        <f t="shared" ref="E145:F160" si="110">100-(E$91-E55)/E$92*20</f>
        <v>117.65631769073049</v>
      </c>
      <c r="F145" s="11">
        <f t="shared" si="110"/>
        <v>108.65161542418069</v>
      </c>
      <c r="G145" s="11">
        <f t="shared" si="79"/>
        <v>92.346770580266352</v>
      </c>
      <c r="H145" s="11">
        <f t="shared" ref="H145" si="111">100+(H$91-H55)/H$92*20</f>
        <v>111.91902773002573</v>
      </c>
      <c r="I145" s="11">
        <f t="shared" ref="I145" si="112">100-(I$91-I55)/I$92*20</f>
        <v>90.867312747079026</v>
      </c>
      <c r="J145" s="11">
        <f t="shared" ref="J145:V160" si="113">100-(J$91-J55)/J$92*20</f>
        <v>100.84175254051607</v>
      </c>
      <c r="K145" s="11">
        <f t="shared" si="79"/>
        <v>69.117626811026938</v>
      </c>
      <c r="L145" s="11">
        <f t="shared" si="79"/>
        <v>107.72236331155264</v>
      </c>
      <c r="M145" s="11">
        <f t="shared" si="79"/>
        <v>93.08638710542823</v>
      </c>
      <c r="N145" s="11">
        <f t="shared" si="79"/>
        <v>86.448259786307091</v>
      </c>
      <c r="O145" s="11">
        <f t="shared" si="79"/>
        <v>71.45213115645609</v>
      </c>
      <c r="P145" s="11">
        <f t="shared" si="79"/>
        <v>118.07759097022689</v>
      </c>
      <c r="Q145" s="11">
        <f t="shared" si="79"/>
        <v>115.95977883801278</v>
      </c>
      <c r="R145" s="11">
        <f t="shared" si="79"/>
        <v>100.20212473900622</v>
      </c>
      <c r="S145" s="11">
        <f t="shared" si="79"/>
        <v>115.95977883801278</v>
      </c>
      <c r="T145" s="11">
        <f t="shared" si="79"/>
        <v>105.92043322350314</v>
      </c>
      <c r="U145" s="11">
        <f t="shared" si="113"/>
        <v>62.625916379252814</v>
      </c>
      <c r="V145" s="11">
        <f t="shared" si="113"/>
        <v>63.361455416192342</v>
      </c>
      <c r="W145" s="11">
        <f t="shared" si="10"/>
        <v>78.282474696601057</v>
      </c>
      <c r="X145" s="11">
        <f t="shared" si="11"/>
        <v>82.589788795330549</v>
      </c>
    </row>
    <row r="146" spans="4:24" x14ac:dyDescent="0.35">
      <c r="D146" s="13" t="s">
        <v>60</v>
      </c>
      <c r="E146" s="11">
        <f t="shared" si="110"/>
        <v>73.900885418482005</v>
      </c>
      <c r="F146" s="11">
        <f t="shared" si="110"/>
        <v>75.408540593914694</v>
      </c>
      <c r="G146" s="11">
        <f t="shared" ref="G146:T161" si="114">100+(G$91-G56)/G$92*20</f>
        <v>118.51548065240229</v>
      </c>
      <c r="H146" s="11">
        <f t="shared" ref="H146" si="115">100+(H$91-H56)/H$92*20</f>
        <v>93.929271167551761</v>
      </c>
      <c r="I146" s="11">
        <f t="shared" ref="I146" si="116">100-(I$91-I56)/I$92*20</f>
        <v>94.696255924384033</v>
      </c>
      <c r="J146" s="11">
        <f t="shared" si="113"/>
        <v>83.999353852555345</v>
      </c>
      <c r="K146" s="11">
        <f t="shared" si="114"/>
        <v>113.93662510314164</v>
      </c>
      <c r="L146" s="11">
        <f t="shared" si="114"/>
        <v>112.15536743998149</v>
      </c>
      <c r="M146" s="11">
        <f t="shared" si="114"/>
        <v>112.75046857348875</v>
      </c>
      <c r="N146" s="11">
        <f t="shared" si="114"/>
        <v>125.04464600525239</v>
      </c>
      <c r="O146" s="11">
        <f t="shared" si="114"/>
        <v>117.12065215778124</v>
      </c>
      <c r="P146" s="11">
        <f t="shared" si="114"/>
        <v>74.858532677719808</v>
      </c>
      <c r="Q146" s="11">
        <f t="shared" si="114"/>
        <v>111.58163791936724</v>
      </c>
      <c r="R146" s="11">
        <f t="shared" si="114"/>
        <v>68.220342242456553</v>
      </c>
      <c r="S146" s="11">
        <f t="shared" si="114"/>
        <v>111.58163791936724</v>
      </c>
      <c r="T146" s="11">
        <f t="shared" si="114"/>
        <v>72.48021078702044</v>
      </c>
      <c r="U146" s="11">
        <f t="shared" si="113"/>
        <v>137.53211357263197</v>
      </c>
      <c r="V146" s="11">
        <f t="shared" si="113"/>
        <v>138.8332424623303</v>
      </c>
      <c r="W146" s="11">
        <f t="shared" si="10"/>
        <v>97.355893112885823</v>
      </c>
      <c r="X146" s="11">
        <f t="shared" si="11"/>
        <v>95.571635529727232</v>
      </c>
    </row>
    <row r="147" spans="4:24" x14ac:dyDescent="0.35">
      <c r="D147" s="13" t="s">
        <v>61</v>
      </c>
      <c r="E147" s="11">
        <f t="shared" si="110"/>
        <v>96.125866890100269</v>
      </c>
      <c r="F147" s="11">
        <f t="shared" si="110"/>
        <v>91.032785764139717</v>
      </c>
      <c r="G147" s="11">
        <f t="shared" si="114"/>
        <v>113.60038609639757</v>
      </c>
      <c r="H147" s="11">
        <f t="shared" ref="H147" si="117">100+(H$91-H57)/H$92*20</f>
        <v>92.515756593899084</v>
      </c>
      <c r="I147" s="11">
        <f t="shared" ref="I147" si="118">100-(I$91-I57)/I$92*20</f>
        <v>92.325957767004738</v>
      </c>
      <c r="J147" s="11">
        <f t="shared" si="113"/>
        <v>81.099065792417406</v>
      </c>
      <c r="K147" s="11">
        <f t="shared" si="114"/>
        <v>100.53498289983948</v>
      </c>
      <c r="L147" s="11">
        <f t="shared" si="114"/>
        <v>92.363567646712866</v>
      </c>
      <c r="M147" s="11">
        <f t="shared" si="114"/>
        <v>103.11509038480709</v>
      </c>
      <c r="N147" s="11">
        <f t="shared" si="114"/>
        <v>106.54476621213109</v>
      </c>
      <c r="O147" s="11">
        <f t="shared" si="114"/>
        <v>133.15720180581096</v>
      </c>
      <c r="P147" s="11">
        <f t="shared" si="114"/>
        <v>118.28012188910621</v>
      </c>
      <c r="Q147" s="11">
        <f t="shared" si="114"/>
        <v>150.77729015460258</v>
      </c>
      <c r="R147" s="11">
        <f t="shared" si="114"/>
        <v>117.63830349140511</v>
      </c>
      <c r="S147" s="11">
        <f t="shared" si="114"/>
        <v>150.77729015460258</v>
      </c>
      <c r="T147" s="11">
        <f t="shared" si="114"/>
        <v>92.580271439681198</v>
      </c>
      <c r="U147" s="11">
        <f t="shared" si="113"/>
        <v>125.04774737373543</v>
      </c>
      <c r="V147" s="11">
        <f t="shared" si="113"/>
        <v>130.67413034923433</v>
      </c>
      <c r="W147" s="11">
        <f t="shared" si="10"/>
        <v>99.651233927111534</v>
      </c>
      <c r="X147" s="11">
        <f t="shared" si="11"/>
        <v>91.831373465695378</v>
      </c>
    </row>
    <row r="148" spans="4:24" x14ac:dyDescent="0.35">
      <c r="D148" s="13" t="s">
        <v>62</v>
      </c>
      <c r="E148" s="11">
        <f t="shared" si="110"/>
        <v>98.209458903064487</v>
      </c>
      <c r="F148" s="11">
        <f t="shared" si="110"/>
        <v>100.17463134246287</v>
      </c>
      <c r="G148" s="11">
        <f t="shared" si="114"/>
        <v>100.35293306489888</v>
      </c>
      <c r="H148" s="11">
        <f t="shared" ref="H148" si="119">100+(H$91-H58)/H$92*20</f>
        <v>106.17619827912806</v>
      </c>
      <c r="I148" s="11">
        <f t="shared" ref="I148" si="120">100-(I$91-I58)/I$92*20</f>
        <v>103.63045667142903</v>
      </c>
      <c r="J148" s="11">
        <f t="shared" si="113"/>
        <v>89.048665980438301</v>
      </c>
      <c r="K148" s="11">
        <f t="shared" si="114"/>
        <v>90.366033638576582</v>
      </c>
      <c r="L148" s="11">
        <f t="shared" si="114"/>
        <v>107.91600753708188</v>
      </c>
      <c r="M148" s="11">
        <f t="shared" si="114"/>
        <v>76.494969090135356</v>
      </c>
      <c r="N148" s="11">
        <f t="shared" si="114"/>
        <v>119.48394069776683</v>
      </c>
      <c r="O148" s="11">
        <f t="shared" si="114"/>
        <v>83.799736283064732</v>
      </c>
      <c r="P148" s="11">
        <f t="shared" si="114"/>
        <v>108.38508354135321</v>
      </c>
      <c r="Q148" s="11">
        <f t="shared" si="114"/>
        <v>140.57942758211823</v>
      </c>
      <c r="R148" s="11">
        <f t="shared" si="114"/>
        <v>97.4124521389694</v>
      </c>
      <c r="S148" s="11">
        <f t="shared" si="114"/>
        <v>140.57942758211823</v>
      </c>
      <c r="T148" s="11">
        <f t="shared" si="114"/>
        <v>72.124195877077682</v>
      </c>
      <c r="U148" s="11">
        <f t="shared" si="113"/>
        <v>91.756104176678036</v>
      </c>
      <c r="V148" s="11">
        <f t="shared" si="113"/>
        <v>85.799013727206329</v>
      </c>
      <c r="W148" s="11">
        <f t="shared" si="10"/>
        <v>91.200302677017802</v>
      </c>
      <c r="X148" s="11">
        <f t="shared" si="11"/>
        <v>103.90332380468118</v>
      </c>
    </row>
    <row r="149" spans="4:24" x14ac:dyDescent="0.35">
      <c r="D149" s="13" t="s">
        <v>63</v>
      </c>
      <c r="E149" s="11">
        <f t="shared" si="110"/>
        <v>94.736805548124138</v>
      </c>
      <c r="F149" s="11">
        <f t="shared" si="110"/>
        <v>89.536847396777745</v>
      </c>
      <c r="G149" s="11">
        <f t="shared" si="114"/>
        <v>112.5426510491406</v>
      </c>
      <c r="H149" s="11">
        <f t="shared" ref="H149" si="121">100+(H$91-H59)/H$92*20</f>
        <v>103.15976682441307</v>
      </c>
      <c r="I149" s="11">
        <f t="shared" ref="I149" si="122">100-(I$91-I59)/I$92*20</f>
        <v>99.436852239142596</v>
      </c>
      <c r="J149" s="11">
        <f t="shared" si="113"/>
        <v>90.816157429896506</v>
      </c>
      <c r="K149" s="11">
        <f t="shared" si="114"/>
        <v>113.98639017773348</v>
      </c>
      <c r="L149" s="11">
        <f t="shared" si="114"/>
        <v>113.18419477561781</v>
      </c>
      <c r="M149" s="11">
        <f t="shared" si="114"/>
        <v>116.65266052571764</v>
      </c>
      <c r="N149" s="11">
        <f t="shared" si="114"/>
        <v>62.218320173799619</v>
      </c>
      <c r="O149" s="11">
        <f t="shared" si="114"/>
        <v>105.51389264681335</v>
      </c>
      <c r="P149" s="11">
        <f t="shared" si="114"/>
        <v>109.3596632404678</v>
      </c>
      <c r="Q149" s="11">
        <f t="shared" si="114"/>
        <v>104.11616907645174</v>
      </c>
      <c r="R149" s="11">
        <f t="shared" si="114"/>
        <v>119.28302181548868</v>
      </c>
      <c r="S149" s="11">
        <f t="shared" si="114"/>
        <v>104.11616907645174</v>
      </c>
      <c r="T149" s="11">
        <f t="shared" si="114"/>
        <v>124.64936045013357</v>
      </c>
      <c r="U149" s="11">
        <f t="shared" si="113"/>
        <v>116.72483657447108</v>
      </c>
      <c r="V149" s="11">
        <f t="shared" si="113"/>
        <v>122.51501823613833</v>
      </c>
      <c r="W149" s="11">
        <f t="shared" si="10"/>
        <v>108.58459406839421</v>
      </c>
      <c r="X149" s="11">
        <f t="shared" si="11"/>
        <v>113.95702606366955</v>
      </c>
    </row>
    <row r="150" spans="4:24" x14ac:dyDescent="0.35">
      <c r="D150" s="13" t="s">
        <v>64</v>
      </c>
      <c r="E150" s="11">
        <f t="shared" si="110"/>
        <v>120.66595059834546</v>
      </c>
      <c r="F150" s="11">
        <f t="shared" si="110"/>
        <v>111.31106141060198</v>
      </c>
      <c r="G150" s="11">
        <f t="shared" si="114"/>
        <v>109.15800466075271</v>
      </c>
      <c r="H150" s="11">
        <f t="shared" ref="H150" si="123">100+(H$91-H60)/H$92*20</f>
        <v>111.42698896707456</v>
      </c>
      <c r="I150" s="11">
        <f t="shared" ref="I150" si="124">100-(I$91-I60)/I$92*20</f>
        <v>116.75826185076045</v>
      </c>
      <c r="J150" s="11">
        <f t="shared" si="113"/>
        <v>125.33881976328442</v>
      </c>
      <c r="K150" s="11">
        <f t="shared" si="114"/>
        <v>120.29429982040627</v>
      </c>
      <c r="L150" s="11">
        <f t="shared" si="114"/>
        <v>109.99944201975323</v>
      </c>
      <c r="M150" s="11">
        <f t="shared" si="114"/>
        <v>99.174684257885758</v>
      </c>
      <c r="N150" s="11">
        <f t="shared" si="114"/>
        <v>112.0355925086217</v>
      </c>
      <c r="O150" s="11">
        <f t="shared" si="114"/>
        <v>119.87358723081762</v>
      </c>
      <c r="P150" s="11">
        <f t="shared" si="114"/>
        <v>109.25667752973528</v>
      </c>
      <c r="Q150" s="11">
        <f t="shared" si="114"/>
        <v>125.78714023250495</v>
      </c>
      <c r="R150" s="11">
        <f t="shared" si="114"/>
        <v>122.36033208444361</v>
      </c>
      <c r="S150" s="11">
        <f t="shared" si="114"/>
        <v>125.78714023250495</v>
      </c>
      <c r="T150" s="11">
        <f t="shared" si="114"/>
        <v>104.93782205052959</v>
      </c>
      <c r="U150" s="11">
        <f t="shared" si="113"/>
        <v>93.836831876494131</v>
      </c>
      <c r="V150" s="11">
        <f t="shared" si="113"/>
        <v>95.99790386857633</v>
      </c>
      <c r="W150" s="11">
        <f t="shared" si="10"/>
        <v>128.63278365115823</v>
      </c>
      <c r="X150" s="11">
        <f t="shared" si="11"/>
        <v>133.6136840641322</v>
      </c>
    </row>
    <row r="151" spans="4:24" x14ac:dyDescent="0.35">
      <c r="D151" s="13" t="s">
        <v>65</v>
      </c>
      <c r="E151" s="11">
        <f t="shared" si="110"/>
        <v>122.05501194032158</v>
      </c>
      <c r="F151" s="11">
        <f t="shared" si="110"/>
        <v>127.10152195497832</v>
      </c>
      <c r="G151" s="11">
        <f t="shared" si="114"/>
        <v>113.32465550066043</v>
      </c>
      <c r="H151" s="11">
        <f t="shared" ref="H151" si="125">100+(H$91-H61)/H$92*20</f>
        <v>125.60509786070446</v>
      </c>
      <c r="I151" s="11">
        <f t="shared" ref="I151" si="126">100-(I$91-I61)/I$92*20</f>
        <v>119.6755518906119</v>
      </c>
      <c r="J151" s="11">
        <f t="shared" si="113"/>
        <v>123.56379976503646</v>
      </c>
      <c r="K151" s="11">
        <f t="shared" si="114"/>
        <v>117.89306540487347</v>
      </c>
      <c r="L151" s="11">
        <f t="shared" si="114"/>
        <v>99.417657232694722</v>
      </c>
      <c r="M151" s="11">
        <f t="shared" si="114"/>
        <v>110.53500047065316</v>
      </c>
      <c r="N151" s="11">
        <f t="shared" si="114"/>
        <v>107.09293416839756</v>
      </c>
      <c r="O151" s="11">
        <f t="shared" si="114"/>
        <v>88.643429848098052</v>
      </c>
      <c r="P151" s="11">
        <f t="shared" si="114"/>
        <v>115.93966266346131</v>
      </c>
      <c r="Q151" s="11">
        <f t="shared" si="114"/>
        <v>129.06126970605337</v>
      </c>
      <c r="R151" s="11">
        <f t="shared" si="114"/>
        <v>100.16403590166723</v>
      </c>
      <c r="S151" s="11">
        <f t="shared" si="114"/>
        <v>129.06126970605337</v>
      </c>
      <c r="T151" s="11">
        <f t="shared" si="114"/>
        <v>115.09558384151541</v>
      </c>
      <c r="U151" s="11">
        <f t="shared" si="113"/>
        <v>93.836831876494131</v>
      </c>
      <c r="V151" s="11">
        <f t="shared" si="113"/>
        <v>91.918347812028344</v>
      </c>
      <c r="W151" s="11">
        <f t="shared" si="10"/>
        <v>95.649288873655962</v>
      </c>
      <c r="X151" s="11">
        <f t="shared" si="11"/>
        <v>102.25828013428723</v>
      </c>
    </row>
    <row r="152" spans="4:24" x14ac:dyDescent="0.35">
      <c r="D152" s="13" t="s">
        <v>66</v>
      </c>
      <c r="E152" s="11">
        <f t="shared" si="110"/>
        <v>121.5919914929962</v>
      </c>
      <c r="F152" s="11">
        <f t="shared" si="110"/>
        <v>116.96238413174719</v>
      </c>
      <c r="G152" s="11">
        <f t="shared" si="114"/>
        <v>111.43124846374074</v>
      </c>
      <c r="H152" s="11">
        <f t="shared" ref="H152" si="127">100+(H$91-H62)/H$92*20</f>
        <v>123.06702898330943</v>
      </c>
      <c r="I152" s="11">
        <f t="shared" ref="I152" si="128">100-(I$91-I62)/I$92*20</f>
        <v>121.86351942050045</v>
      </c>
      <c r="J152" s="11">
        <f t="shared" si="113"/>
        <v>112.04589604478045</v>
      </c>
      <c r="K152" s="11">
        <f t="shared" si="114"/>
        <v>68.901803774494667</v>
      </c>
      <c r="L152" s="11">
        <f t="shared" si="114"/>
        <v>76.530210591308901</v>
      </c>
      <c r="M152" s="11">
        <f t="shared" si="114"/>
        <v>85.882723666940279</v>
      </c>
      <c r="N152" s="11">
        <f t="shared" si="114"/>
        <v>115.70484485547574</v>
      </c>
      <c r="O152" s="11">
        <f t="shared" si="114"/>
        <v>73.29726572442712</v>
      </c>
      <c r="P152" s="11">
        <f t="shared" si="114"/>
        <v>114.18034255235081</v>
      </c>
      <c r="Q152" s="11">
        <f t="shared" si="114"/>
        <v>110.34118472349616</v>
      </c>
      <c r="R152" s="11">
        <f t="shared" si="114"/>
        <v>106.89973796499409</v>
      </c>
      <c r="S152" s="11">
        <f t="shared" si="114"/>
        <v>110.34118472349616</v>
      </c>
      <c r="T152" s="11">
        <f t="shared" si="114"/>
        <v>101.9637446457423</v>
      </c>
      <c r="U152" s="11">
        <f t="shared" si="113"/>
        <v>91.756104176678036</v>
      </c>
      <c r="V152" s="11">
        <f t="shared" si="113"/>
        <v>91.918347812028344</v>
      </c>
      <c r="W152" s="11">
        <f t="shared" si="10"/>
        <v>83.950243822536322</v>
      </c>
      <c r="X152" s="11">
        <f t="shared" si="11"/>
        <v>112.54099743392851</v>
      </c>
    </row>
    <row r="153" spans="4:24" x14ac:dyDescent="0.35">
      <c r="D153" s="13" t="s">
        <v>67</v>
      </c>
      <c r="E153" s="11">
        <f t="shared" si="110"/>
        <v>113.48913366480204</v>
      </c>
      <c r="F153" s="11">
        <f t="shared" si="110"/>
        <v>105.65973868945676</v>
      </c>
      <c r="G153" s="11">
        <f t="shared" si="114"/>
        <v>124.96293733998715</v>
      </c>
      <c r="H153" s="11">
        <f t="shared" ref="H153" si="129">100+(H$91-H63)/H$92*20</f>
        <v>121.62237572881759</v>
      </c>
      <c r="I153" s="11">
        <f t="shared" ref="I153" si="130">100-(I$91-I63)/I$92*20</f>
        <v>111.47067365352976</v>
      </c>
      <c r="J153" s="11">
        <f t="shared" si="113"/>
        <v>96.038409342997284</v>
      </c>
      <c r="K153" s="11">
        <f t="shared" si="114"/>
        <v>120.24633790888396</v>
      </c>
      <c r="L153" s="11">
        <f t="shared" si="114"/>
        <v>112.03261769579866</v>
      </c>
      <c r="M153" s="11">
        <f t="shared" si="114"/>
        <v>110.57607673332535</v>
      </c>
      <c r="N153" s="11">
        <f t="shared" si="114"/>
        <v>108.35829383472338</v>
      </c>
      <c r="O153" s="11">
        <f t="shared" si="114"/>
        <v>108.57237411601835</v>
      </c>
      <c r="P153" s="11">
        <f t="shared" si="114"/>
        <v>115.34277369264562</v>
      </c>
      <c r="Q153" s="11">
        <f t="shared" si="114"/>
        <v>118.40920473015359</v>
      </c>
      <c r="R153" s="11">
        <f t="shared" si="114"/>
        <v>90.305339177411085</v>
      </c>
      <c r="S153" s="11">
        <f t="shared" si="114"/>
        <v>118.40920473015359</v>
      </c>
      <c r="T153" s="11">
        <f t="shared" si="114"/>
        <v>113.08632939111902</v>
      </c>
      <c r="U153" s="11">
        <f t="shared" si="113"/>
        <v>125.04774737373543</v>
      </c>
      <c r="V153" s="11">
        <f t="shared" si="113"/>
        <v>126.59457429268633</v>
      </c>
      <c r="W153" s="11">
        <f t="shared" si="10"/>
        <v>101.30608057571983</v>
      </c>
      <c r="X153" s="11">
        <f t="shared" si="11"/>
        <v>126.04645264084749</v>
      </c>
    </row>
    <row r="154" spans="4:24" x14ac:dyDescent="0.35">
      <c r="D154" s="13" t="s">
        <v>68</v>
      </c>
      <c r="E154" s="11">
        <f t="shared" si="110"/>
        <v>118.11933813805584</v>
      </c>
      <c r="F154" s="11">
        <f t="shared" si="110"/>
        <v>124.27586059440571</v>
      </c>
      <c r="G154" s="11">
        <f t="shared" si="114"/>
        <v>60.943598951927655</v>
      </c>
      <c r="H154" s="11">
        <f t="shared" ref="H154" si="131">100+(H$91-H64)/H$92*20</f>
        <v>98.711181353100343</v>
      </c>
      <c r="I154" s="11">
        <f t="shared" ref="I154" si="132">100-(I$91-I64)/I$92*20</f>
        <v>114.93495557585331</v>
      </c>
      <c r="J154" s="11">
        <f t="shared" si="113"/>
        <v>111.82097028174732</v>
      </c>
      <c r="K154" s="11">
        <f t="shared" si="114"/>
        <v>69.280178622554388</v>
      </c>
      <c r="L154" s="11">
        <f t="shared" si="114"/>
        <v>83.25596235000404</v>
      </c>
      <c r="M154" s="11">
        <f t="shared" si="114"/>
        <v>74.520181385744195</v>
      </c>
      <c r="N154" s="11">
        <f t="shared" si="114"/>
        <v>84.256542071167388</v>
      </c>
      <c r="O154" s="11">
        <f t="shared" si="114"/>
        <v>95.891090869602309</v>
      </c>
      <c r="P154" s="11">
        <f t="shared" si="114"/>
        <v>88.389341246834277</v>
      </c>
      <c r="Q154" s="11">
        <f t="shared" si="114"/>
        <v>107.89741812059748</v>
      </c>
      <c r="R154" s="11">
        <f t="shared" si="114"/>
        <v>76.253353314069471</v>
      </c>
      <c r="S154" s="11">
        <f t="shared" si="114"/>
        <v>107.89741812059748</v>
      </c>
      <c r="T154" s="11">
        <f t="shared" si="114"/>
        <v>83.103911162641026</v>
      </c>
      <c r="U154" s="11">
        <f t="shared" si="113"/>
        <v>91.756104176678036</v>
      </c>
      <c r="V154" s="11">
        <f t="shared" si="113"/>
        <v>91.918347812028344</v>
      </c>
      <c r="W154" s="11">
        <f t="shared" si="10"/>
        <v>111.22952731564615</v>
      </c>
      <c r="X154" s="11">
        <f t="shared" si="11"/>
        <v>96.663477345530097</v>
      </c>
    </row>
    <row r="155" spans="4:24" x14ac:dyDescent="0.35">
      <c r="D155" s="13" t="s">
        <v>69</v>
      </c>
      <c r="E155" s="11">
        <f t="shared" si="110"/>
        <v>80.846192128362716</v>
      </c>
      <c r="F155" s="11">
        <f t="shared" si="110"/>
        <v>85.713893791297153</v>
      </c>
      <c r="G155" s="11">
        <f t="shared" si="114"/>
        <v>90.122304599379902</v>
      </c>
      <c r="H155" s="11">
        <f t="shared" ref="H155" si="133">100+(H$91-H65)/H$92*20</f>
        <v>56.815762796003668</v>
      </c>
      <c r="I155" s="11">
        <f t="shared" ref="I155" si="134">100-(I$91-I65)/I$92*20</f>
        <v>106.9124079662619</v>
      </c>
      <c r="J155" s="11">
        <f t="shared" si="113"/>
        <v>92.954002510342647</v>
      </c>
      <c r="K155" s="11">
        <f t="shared" si="114"/>
        <v>111.81431330093851</v>
      </c>
      <c r="L155" s="11">
        <f t="shared" si="114"/>
        <v>98.33106183344249</v>
      </c>
      <c r="M155" s="11">
        <f t="shared" si="114"/>
        <v>104.15689040943235</v>
      </c>
      <c r="N155" s="11">
        <f t="shared" si="114"/>
        <v>119.36678872029508</v>
      </c>
      <c r="O155" s="11">
        <f t="shared" si="114"/>
        <v>138.14607431034074</v>
      </c>
      <c r="P155" s="11">
        <f t="shared" si="114"/>
        <v>88.218615862969614</v>
      </c>
      <c r="Q155" s="11">
        <f t="shared" si="114"/>
        <v>120.62277439886947</v>
      </c>
      <c r="R155" s="11">
        <f t="shared" si="114"/>
        <v>118.37741697890309</v>
      </c>
      <c r="S155" s="11">
        <f t="shared" si="114"/>
        <v>120.62277439886947</v>
      </c>
      <c r="T155" s="11">
        <f t="shared" si="114"/>
        <v>111.86533103530908</v>
      </c>
      <c r="U155" s="11">
        <f t="shared" si="113"/>
        <v>129.20920277336762</v>
      </c>
      <c r="V155" s="11">
        <f t="shared" si="113"/>
        <v>128.63435232096032</v>
      </c>
      <c r="W155" s="11">
        <f t="shared" si="10"/>
        <v>116.26725490193975</v>
      </c>
      <c r="X155" s="11">
        <f t="shared" si="11"/>
        <v>142.46934413798726</v>
      </c>
    </row>
    <row r="156" spans="4:24" x14ac:dyDescent="0.35">
      <c r="D156" s="13" t="s">
        <v>70</v>
      </c>
      <c r="E156" s="11">
        <f t="shared" si="110"/>
        <v>110.71101098084978</v>
      </c>
      <c r="F156" s="11">
        <f t="shared" si="110"/>
        <v>118.1258917508065</v>
      </c>
      <c r="G156" s="11">
        <f t="shared" si="114"/>
        <v>115.84552105521819</v>
      </c>
      <c r="H156" s="11">
        <f t="shared" ref="H156" si="135">100+(H$91-H66)/H$92*20</f>
        <v>107.47900429613507</v>
      </c>
      <c r="I156" s="11">
        <f t="shared" ref="I156" si="136">100-(I$91-I66)/I$92*20</f>
        <v>100.34850537659617</v>
      </c>
      <c r="J156" s="11">
        <f t="shared" si="113"/>
        <v>112.44519558002722</v>
      </c>
      <c r="K156" s="11">
        <f t="shared" si="114"/>
        <v>81.920351739974876</v>
      </c>
      <c r="L156" s="11">
        <f t="shared" si="114"/>
        <v>82.694009763918544</v>
      </c>
      <c r="M156" s="11">
        <f t="shared" si="114"/>
        <v>80.869034547616522</v>
      </c>
      <c r="N156" s="11">
        <f t="shared" si="114"/>
        <v>83.890418288819987</v>
      </c>
      <c r="O156" s="11">
        <f t="shared" si="114"/>
        <v>46.718311062940657</v>
      </c>
      <c r="P156" s="11">
        <f t="shared" si="114"/>
        <v>67.819417298565398</v>
      </c>
      <c r="Q156" s="11">
        <f t="shared" si="114"/>
        <v>64.783130000390102</v>
      </c>
      <c r="R156" s="11">
        <f t="shared" si="114"/>
        <v>99.453249945713594</v>
      </c>
      <c r="S156" s="11">
        <f t="shared" si="114"/>
        <v>64.783130000390102</v>
      </c>
      <c r="T156" s="11">
        <f t="shared" si="114"/>
        <v>76.530287512340138</v>
      </c>
      <c r="U156" s="11">
        <f t="shared" si="113"/>
        <v>97.998287276126305</v>
      </c>
      <c r="V156" s="11">
        <f t="shared" si="113"/>
        <v>91.918347812028344</v>
      </c>
      <c r="W156" s="11">
        <f t="shared" si="10"/>
        <v>101.83766714135029</v>
      </c>
      <c r="X156" s="11">
        <f t="shared" si="11"/>
        <v>100.54332009294863</v>
      </c>
    </row>
    <row r="157" spans="4:24" x14ac:dyDescent="0.35">
      <c r="D157" s="13" t="s">
        <v>71</v>
      </c>
      <c r="E157" s="11">
        <f t="shared" si="110"/>
        <v>138.2607275967099</v>
      </c>
      <c r="F157" s="11">
        <f t="shared" si="110"/>
        <v>133.75013692103153</v>
      </c>
      <c r="G157" s="11">
        <f t="shared" si="114"/>
        <v>123.96299644889186</v>
      </c>
      <c r="H157" s="11">
        <f t="shared" ref="H157" si="137">100+(H$91-H67)/H$92*20</f>
        <v>120.54354234330995</v>
      </c>
      <c r="I157" s="11">
        <f t="shared" ref="I157" si="138">100-(I$91-I67)/I$92*20</f>
        <v>130.98005079503616</v>
      </c>
      <c r="J157" s="11">
        <f t="shared" si="113"/>
        <v>136.24753722336035</v>
      </c>
      <c r="K157" s="11">
        <f t="shared" si="114"/>
        <v>111.48817452871405</v>
      </c>
      <c r="L157" s="11">
        <f t="shared" si="114"/>
        <v>127.23176773959142</v>
      </c>
      <c r="M157" s="11">
        <f t="shared" si="114"/>
        <v>154.11453539269428</v>
      </c>
      <c r="N157" s="11">
        <f t="shared" si="114"/>
        <v>144.91586799530188</v>
      </c>
      <c r="O157" s="11">
        <f t="shared" si="114"/>
        <v>121.27942497585184</v>
      </c>
      <c r="P157" s="11">
        <f t="shared" si="114"/>
        <v>136.53712592353855</v>
      </c>
      <c r="Q157" s="11">
        <f t="shared" si="114"/>
        <v>150.77729015460258</v>
      </c>
      <c r="R157" s="11">
        <f t="shared" si="114"/>
        <v>117.52061867129066</v>
      </c>
      <c r="S157" s="11">
        <f t="shared" si="114"/>
        <v>150.77729015460258</v>
      </c>
      <c r="T157" s="11">
        <f t="shared" si="114"/>
        <v>140.6199926376072</v>
      </c>
      <c r="U157" s="11">
        <f t="shared" si="113"/>
        <v>91.756104176678036</v>
      </c>
      <c r="V157" s="11">
        <f t="shared" si="113"/>
        <v>95.99790386857633</v>
      </c>
      <c r="W157" s="11">
        <f t="shared" si="10"/>
        <v>158.29919896216273</v>
      </c>
      <c r="X157" s="11">
        <f t="shared" si="11"/>
        <v>120.14279287599479</v>
      </c>
    </row>
    <row r="158" spans="4:24" x14ac:dyDescent="0.35">
      <c r="D158" s="13" t="s">
        <v>72</v>
      </c>
      <c r="E158" s="11">
        <f t="shared" si="110"/>
        <v>127.14823686090078</v>
      </c>
      <c r="F158" s="11">
        <f t="shared" si="110"/>
        <v>124.27586059440571</v>
      </c>
      <c r="G158" s="11">
        <f t="shared" si="114"/>
        <v>100.83111430558239</v>
      </c>
      <c r="H158" s="11">
        <f t="shared" ref="H158" si="139">100+(H$91-H68)/H$92*20</f>
        <v>107.42403360074378</v>
      </c>
      <c r="I158" s="11">
        <f t="shared" ref="I158" si="140">100-(I$91-I68)/I$92*20</f>
        <v>126.0571238527869</v>
      </c>
      <c r="J158" s="11">
        <f t="shared" si="113"/>
        <v>116.23700243916076</v>
      </c>
      <c r="K158" s="11">
        <f t="shared" si="114"/>
        <v>98.69973020605137</v>
      </c>
      <c r="L158" s="11">
        <f t="shared" si="114"/>
        <v>127.9659010843765</v>
      </c>
      <c r="M158" s="11">
        <f t="shared" si="114"/>
        <v>124.38045707590275</v>
      </c>
      <c r="N158" s="11">
        <f t="shared" si="114"/>
        <v>142.62062299243655</v>
      </c>
      <c r="O158" s="11">
        <f t="shared" si="114"/>
        <v>89.210756901463526</v>
      </c>
      <c r="P158" s="11">
        <f t="shared" si="114"/>
        <v>77.816600345307734</v>
      </c>
      <c r="Q158" s="11">
        <f t="shared" si="114"/>
        <v>117.55750982689338</v>
      </c>
      <c r="R158" s="11">
        <f t="shared" si="114"/>
        <v>99.691340657911809</v>
      </c>
      <c r="S158" s="11">
        <f t="shared" si="114"/>
        <v>117.55750982689338</v>
      </c>
      <c r="T158" s="11">
        <f t="shared" si="114"/>
        <v>129.41362162463187</v>
      </c>
      <c r="U158" s="11">
        <f t="shared" si="113"/>
        <v>81.352465677597593</v>
      </c>
      <c r="V158" s="11">
        <f t="shared" si="113"/>
        <v>81.719457670658343</v>
      </c>
      <c r="W158" s="11">
        <f t="shared" si="10"/>
        <v>100.89486049990698</v>
      </c>
      <c r="X158" s="11">
        <f t="shared" si="11"/>
        <v>110.92678634622094</v>
      </c>
    </row>
    <row r="159" spans="4:24" x14ac:dyDescent="0.35">
      <c r="D159" s="13" t="s">
        <v>73</v>
      </c>
      <c r="E159" s="11">
        <f t="shared" si="110"/>
        <v>116.73027679607972</v>
      </c>
      <c r="F159" s="11">
        <f t="shared" si="110"/>
        <v>120.45290698892512</v>
      </c>
      <c r="G159" s="11">
        <f t="shared" si="114"/>
        <v>92.376520348769333</v>
      </c>
      <c r="H159" s="11">
        <f t="shared" ref="H159" si="141">100+(H$91-H69)/H$92*20</f>
        <v>113.44319098623001</v>
      </c>
      <c r="I159" s="11">
        <f t="shared" ref="I159" si="142">100-(I$91-I69)/I$92*20</f>
        <v>112.1999961634926</v>
      </c>
      <c r="J159" s="11">
        <f t="shared" si="113"/>
        <v>125.32428995451201</v>
      </c>
      <c r="K159" s="11">
        <f t="shared" si="114"/>
        <v>105.53417459566377</v>
      </c>
      <c r="L159" s="11">
        <f t="shared" si="114"/>
        <v>99.915928954384796</v>
      </c>
      <c r="M159" s="11">
        <f t="shared" si="114"/>
        <v>128.81022724573035</v>
      </c>
      <c r="N159" s="11">
        <f t="shared" si="114"/>
        <v>125.78535334462615</v>
      </c>
      <c r="O159" s="11">
        <f t="shared" si="114"/>
        <v>94.965048699989964</v>
      </c>
      <c r="P159" s="11">
        <f t="shared" si="114"/>
        <v>114.15580030057266</v>
      </c>
      <c r="Q159" s="11">
        <f t="shared" si="114"/>
        <v>122.60331186324547</v>
      </c>
      <c r="R159" s="11">
        <f t="shared" si="114"/>
        <v>110.93441514026355</v>
      </c>
      <c r="S159" s="11">
        <f t="shared" si="114"/>
        <v>122.60331186324547</v>
      </c>
      <c r="T159" s="11">
        <f t="shared" si="114"/>
        <v>110.04266497631302</v>
      </c>
      <c r="U159" s="11">
        <f t="shared" si="113"/>
        <v>75.110282578149338</v>
      </c>
      <c r="V159" s="11">
        <f t="shared" si="113"/>
        <v>81.719457670658343</v>
      </c>
      <c r="W159" s="11">
        <f t="shared" si="10"/>
        <v>107.07567975204077</v>
      </c>
      <c r="X159" s="11">
        <f t="shared" si="11"/>
        <v>94.244200390168189</v>
      </c>
    </row>
    <row r="160" spans="4:24" x14ac:dyDescent="0.35">
      <c r="D160" s="13" t="s">
        <v>74</v>
      </c>
      <c r="E160" s="11">
        <f t="shared" si="110"/>
        <v>74.132395642144687</v>
      </c>
      <c r="F160" s="11">
        <f t="shared" si="110"/>
        <v>68.926141002012827</v>
      </c>
      <c r="G160" s="11">
        <f t="shared" si="114"/>
        <v>101.19829277157872</v>
      </c>
      <c r="H160" s="11">
        <f t="shared" ref="H160" si="143">100+(H$91-H70)/H$92*20</f>
        <v>62.845939857219093</v>
      </c>
      <c r="I160" s="11">
        <f t="shared" ref="I160" si="144">100-(I$91-I70)/I$92*20</f>
        <v>116.57593122326975</v>
      </c>
      <c r="J160" s="11">
        <f t="shared" si="113"/>
        <v>93.921014453295243</v>
      </c>
      <c r="K160" s="11">
        <f t="shared" si="114"/>
        <v>123.42583754037204</v>
      </c>
      <c r="L160" s="11">
        <f t="shared" si="114"/>
        <v>104.54239992431948</v>
      </c>
      <c r="M160" s="11">
        <f t="shared" si="114"/>
        <v>108.15819540836705</v>
      </c>
      <c r="N160" s="11">
        <f t="shared" si="114"/>
        <v>136.43414242728736</v>
      </c>
      <c r="O160" s="11">
        <f t="shared" si="114"/>
        <v>125.70964873112008</v>
      </c>
      <c r="P160" s="11">
        <f t="shared" si="114"/>
        <v>102.25189072082505</v>
      </c>
      <c r="Q160" s="11">
        <f t="shared" si="114"/>
        <v>103.90967815108239</v>
      </c>
      <c r="R160" s="11">
        <f t="shared" si="114"/>
        <v>84.328884066062557</v>
      </c>
      <c r="S160" s="11">
        <f t="shared" si="114"/>
        <v>103.90967815108239</v>
      </c>
      <c r="T160" s="11">
        <f t="shared" si="114"/>
        <v>112.51854699164139</v>
      </c>
      <c r="U160" s="11">
        <f t="shared" si="113"/>
        <v>97.998287276126305</v>
      </c>
      <c r="V160" s="11">
        <f t="shared" si="113"/>
        <v>98.03768189685033</v>
      </c>
      <c r="W160" s="11">
        <f t="shared" si="10"/>
        <v>129.72265888452026</v>
      </c>
      <c r="X160" s="11">
        <f t="shared" si="11"/>
        <v>130.49859279208337</v>
      </c>
    </row>
    <row r="161" spans="4:24" x14ac:dyDescent="0.35">
      <c r="D161" s="13" t="s">
        <v>75</v>
      </c>
      <c r="E161" s="11">
        <f t="shared" ref="E161:F176" si="145">100-(E$91-E71)/E$92*20</f>
        <v>127.14823686090078</v>
      </c>
      <c r="F161" s="11">
        <f t="shared" si="145"/>
        <v>120.61912236307646</v>
      </c>
      <c r="G161" s="11">
        <f t="shared" si="114"/>
        <v>117.48830259959388</v>
      </c>
      <c r="H161" s="11">
        <f t="shared" ref="H161" si="146">100+(H$91-H71)/H$92*20</f>
        <v>110.35350236388472</v>
      </c>
      <c r="I161" s="11">
        <f t="shared" ref="I161" si="147">100-(I$91-I71)/I$92*20</f>
        <v>122.59284193046332</v>
      </c>
      <c r="J161" s="11">
        <f t="shared" ref="J161:V176" si="148">100-(J$91-J71)/J$92*20</f>
        <v>118.11962045392777</v>
      </c>
      <c r="K161" s="11">
        <f t="shared" si="114"/>
        <v>104.84611205573002</v>
      </c>
      <c r="L161" s="11">
        <f t="shared" si="114"/>
        <v>122.18442361017055</v>
      </c>
      <c r="M161" s="11">
        <f t="shared" si="114"/>
        <v>124.347596065765</v>
      </c>
      <c r="N161" s="11">
        <f t="shared" si="114"/>
        <v>101.0053057523356</v>
      </c>
      <c r="O161" s="11">
        <f t="shared" si="114"/>
        <v>90.876444811679661</v>
      </c>
      <c r="P161" s="11">
        <f t="shared" si="114"/>
        <v>91.855532918526336</v>
      </c>
      <c r="Q161" s="11">
        <f t="shared" si="114"/>
        <v>112.10410395224342</v>
      </c>
      <c r="R161" s="11">
        <f t="shared" si="114"/>
        <v>128.95849969381194</v>
      </c>
      <c r="S161" s="11">
        <f t="shared" si="114"/>
        <v>112.10410395224342</v>
      </c>
      <c r="T161" s="11">
        <f t="shared" si="114"/>
        <v>78.945977703520924</v>
      </c>
      <c r="U161" s="11">
        <f t="shared" si="148"/>
        <v>83.433193377413687</v>
      </c>
      <c r="V161" s="11">
        <f t="shared" si="148"/>
        <v>89.87856978375433</v>
      </c>
      <c r="W161" s="11">
        <f t="shared" si="10"/>
        <v>101.75004033676308</v>
      </c>
      <c r="X161" s="11">
        <f t="shared" si="11"/>
        <v>99.042261687080369</v>
      </c>
    </row>
    <row r="162" spans="4:24" x14ac:dyDescent="0.35">
      <c r="D162" s="13" t="s">
        <v>76</v>
      </c>
      <c r="E162" s="11">
        <f t="shared" si="145"/>
        <v>122.2865221639843</v>
      </c>
      <c r="F162" s="11">
        <f t="shared" si="145"/>
        <v>116.29752263514187</v>
      </c>
      <c r="G162" s="11">
        <f t="shared" ref="G162:T176" si="149">100+(G$91-G72)/G$92*20</f>
        <v>123.09102687128225</v>
      </c>
      <c r="H162" s="11">
        <f t="shared" ref="H162" si="150">100+(H$91-H72)/H$92*20</f>
        <v>123.03007750617593</v>
      </c>
      <c r="I162" s="11">
        <f t="shared" ref="I162" si="151">100-(I$91-I72)/I$92*20</f>
        <v>126.2394544802776</v>
      </c>
      <c r="J162" s="11">
        <f t="shared" si="148"/>
        <v>110.87392661514515</v>
      </c>
      <c r="K162" s="11">
        <f t="shared" si="149"/>
        <v>122.30278973650422</v>
      </c>
      <c r="L162" s="11">
        <f t="shared" si="149"/>
        <v>111.08751561920033</v>
      </c>
      <c r="M162" s="11">
        <f t="shared" si="149"/>
        <v>114.80560674782966</v>
      </c>
      <c r="N162" s="11">
        <f t="shared" si="149"/>
        <v>139.69711568536664</v>
      </c>
      <c r="O162" s="11">
        <f t="shared" si="149"/>
        <v>112.16995587534318</v>
      </c>
      <c r="P162" s="11">
        <f t="shared" si="149"/>
        <v>133.82878522474471</v>
      </c>
      <c r="Q162" s="11">
        <f t="shared" si="149"/>
        <v>150.77729015460258</v>
      </c>
      <c r="R162" s="11">
        <f t="shared" si="149"/>
        <v>117.96863299015448</v>
      </c>
      <c r="S162" s="11">
        <f t="shared" si="149"/>
        <v>150.77729015460258</v>
      </c>
      <c r="T162" s="11">
        <f t="shared" si="149"/>
        <v>129.65036778166944</v>
      </c>
      <c r="U162" s="11">
        <f t="shared" si="148"/>
        <v>95.917559576310211</v>
      </c>
      <c r="V162" s="11">
        <f t="shared" si="148"/>
        <v>98.03768189685033</v>
      </c>
      <c r="W162" s="11">
        <f t="shared" ref="W162:W176" si="152">100+(W$91-W72)/W$92*20</f>
        <v>126.0955254510375</v>
      </c>
      <c r="X162" s="11">
        <f t="shared" ref="X162:X176" si="153">100-(X$91-X72)/X$92*20</f>
        <v>130.10278147554834</v>
      </c>
    </row>
    <row r="163" spans="4:24" x14ac:dyDescent="0.35">
      <c r="D163" s="13" t="s">
        <v>77</v>
      </c>
      <c r="E163" s="11">
        <f t="shared" si="145"/>
        <v>103.30268382364368</v>
      </c>
      <c r="F163" s="11">
        <f t="shared" si="145"/>
        <v>106.32460018606209</v>
      </c>
      <c r="G163" s="11">
        <f t="shared" si="149"/>
        <v>81.854603006953084</v>
      </c>
      <c r="H163" s="11">
        <f t="shared" ref="H163" si="154">100+(H$91-H73)/H$92*20</f>
        <v>103.60020641217785</v>
      </c>
      <c r="I163" s="11">
        <f t="shared" ref="I163" si="155">100-(I$91-I73)/I$92*20</f>
        <v>85.032732667376166</v>
      </c>
      <c r="J163" s="11">
        <f t="shared" si="148"/>
        <v>99.988712900667679</v>
      </c>
      <c r="K163" s="11">
        <f t="shared" si="149"/>
        <v>121.95680503987869</v>
      </c>
      <c r="L163" s="11">
        <f t="shared" si="149"/>
        <v>110.82279952830126</v>
      </c>
      <c r="M163" s="11">
        <f t="shared" si="149"/>
        <v>105.2460738906111</v>
      </c>
      <c r="N163" s="11">
        <f t="shared" si="149"/>
        <v>58.867804149625016</v>
      </c>
      <c r="O163" s="11">
        <f t="shared" si="149"/>
        <v>88.76098196186733</v>
      </c>
      <c r="P163" s="11">
        <f t="shared" si="149"/>
        <v>112.12781516532404</v>
      </c>
      <c r="Q163" s="11">
        <f t="shared" si="149"/>
        <v>96.464528744292707</v>
      </c>
      <c r="R163" s="11">
        <f t="shared" si="149"/>
        <v>106.57889828186552</v>
      </c>
      <c r="S163" s="11">
        <f t="shared" si="149"/>
        <v>96.464528744292707</v>
      </c>
      <c r="T163" s="11">
        <f t="shared" si="149"/>
        <v>106.66165075416154</v>
      </c>
      <c r="U163" s="11">
        <f t="shared" si="148"/>
        <v>93.836831876494131</v>
      </c>
      <c r="V163" s="11">
        <f t="shared" si="148"/>
        <v>95.99790386857633</v>
      </c>
      <c r="W163" s="11">
        <f t="shared" si="152"/>
        <v>85.820016875362924</v>
      </c>
      <c r="X163" s="11">
        <f t="shared" si="153"/>
        <v>81.996121034148459</v>
      </c>
    </row>
    <row r="164" spans="4:24" x14ac:dyDescent="0.35">
      <c r="D164" s="13" t="s">
        <v>78</v>
      </c>
      <c r="E164" s="11">
        <f t="shared" si="145"/>
        <v>121.5919914929962</v>
      </c>
      <c r="F164" s="11">
        <f t="shared" si="145"/>
        <v>133.91635229518283</v>
      </c>
      <c r="G164" s="11">
        <f t="shared" si="149"/>
        <v>118.7197288481955</v>
      </c>
      <c r="H164" s="11">
        <f t="shared" ref="H164" si="156">100+(H$91-H74)/H$92*20</f>
        <v>126.23609377369888</v>
      </c>
      <c r="I164" s="11">
        <f t="shared" ref="I164" si="157">100-(I$91-I74)/I$92*20</f>
        <v>135.53831648230403</v>
      </c>
      <c r="J164" s="11">
        <f t="shared" si="148"/>
        <v>137.29301447045265</v>
      </c>
      <c r="K164" s="11">
        <f t="shared" si="149"/>
        <v>105.59440246831339</v>
      </c>
      <c r="L164" s="11">
        <f t="shared" si="149"/>
        <v>116.10245760034944</v>
      </c>
      <c r="M164" s="11">
        <f t="shared" si="149"/>
        <v>133.12524888822207</v>
      </c>
      <c r="N164" s="11">
        <f t="shared" si="149"/>
        <v>167.76176938812984</v>
      </c>
      <c r="O164" s="11">
        <f t="shared" si="149"/>
        <v>62.919415850321059</v>
      </c>
      <c r="P164" s="11">
        <f t="shared" si="149"/>
        <v>112.90391609304918</v>
      </c>
      <c r="Q164" s="11">
        <f t="shared" si="149"/>
        <v>106.11115291734242</v>
      </c>
      <c r="R164" s="11">
        <f t="shared" si="149"/>
        <v>81.169398657680972</v>
      </c>
      <c r="S164" s="11">
        <f t="shared" si="149"/>
        <v>106.11115291734242</v>
      </c>
      <c r="T164" s="11">
        <f t="shared" si="149"/>
        <v>101.43510885406096</v>
      </c>
      <c r="U164" s="11">
        <f t="shared" si="148"/>
        <v>85.513921077229782</v>
      </c>
      <c r="V164" s="11">
        <f t="shared" si="148"/>
        <v>83.759235698932343</v>
      </c>
      <c r="W164" s="11">
        <f t="shared" si="152"/>
        <v>111.4350651336587</v>
      </c>
      <c r="X164" s="11">
        <f t="shared" si="153"/>
        <v>95.87826313435805</v>
      </c>
    </row>
    <row r="165" spans="4:24" x14ac:dyDescent="0.35">
      <c r="D165" s="13" t="s">
        <v>79</v>
      </c>
      <c r="E165" s="11">
        <f t="shared" si="145"/>
        <v>115.80423590142894</v>
      </c>
      <c r="F165" s="11">
        <f t="shared" si="145"/>
        <v>116.29752263514187</v>
      </c>
      <c r="G165" s="11">
        <f t="shared" si="149"/>
        <v>89.903141673317236</v>
      </c>
      <c r="H165" s="11">
        <f t="shared" ref="H165" si="158">100+(H$91-H75)/H$92*20</f>
        <v>102.48757931301748</v>
      </c>
      <c r="I165" s="11">
        <f t="shared" ref="I165" si="159">100-(I$91-I75)/I$92*20</f>
        <v>110.01202863360402</v>
      </c>
      <c r="J165" s="11">
        <f t="shared" si="148"/>
        <v>103.42645624139267</v>
      </c>
      <c r="K165" s="11">
        <f t="shared" si="149"/>
        <v>116.7523644119422</v>
      </c>
      <c r="L165" s="11">
        <f t="shared" si="149"/>
        <v>107.19435020194159</v>
      </c>
      <c r="M165" s="11">
        <f t="shared" si="149"/>
        <v>107.47887352621289</v>
      </c>
      <c r="N165" s="11">
        <f t="shared" si="149"/>
        <v>82.96798481216922</v>
      </c>
      <c r="O165" s="11">
        <f t="shared" si="149"/>
        <v>111.91026608949787</v>
      </c>
      <c r="P165" s="11">
        <f t="shared" si="149"/>
        <v>101.02554268804889</v>
      </c>
      <c r="Q165" s="11">
        <f t="shared" si="149"/>
        <v>126.36415146268898</v>
      </c>
      <c r="R165" s="11">
        <f t="shared" si="149"/>
        <v>120.00422929197779</v>
      </c>
      <c r="S165" s="11">
        <f t="shared" si="149"/>
        <v>126.36415146268898</v>
      </c>
      <c r="T165" s="11">
        <f t="shared" si="149"/>
        <v>114.68094297173693</v>
      </c>
      <c r="U165" s="11">
        <f t="shared" si="148"/>
        <v>91.756104176678036</v>
      </c>
      <c r="V165" s="11">
        <f t="shared" si="148"/>
        <v>87.838791755480344</v>
      </c>
      <c r="W165" s="11">
        <f t="shared" si="152"/>
        <v>97.976599027577223</v>
      </c>
      <c r="X165" s="11">
        <f t="shared" si="153"/>
        <v>94.912260356697928</v>
      </c>
    </row>
    <row r="166" spans="4:24" x14ac:dyDescent="0.35">
      <c r="D166" s="13" t="s">
        <v>80</v>
      </c>
      <c r="E166" s="11">
        <f t="shared" si="145"/>
        <v>96.588887337425646</v>
      </c>
      <c r="F166" s="11">
        <f t="shared" si="145"/>
        <v>94.689523995468988</v>
      </c>
      <c r="G166" s="11">
        <f t="shared" si="149"/>
        <v>86.761695424172515</v>
      </c>
      <c r="H166" s="11">
        <f t="shared" ref="H166" si="160">100+(H$91-H76)/H$92*20</f>
        <v>102.69358692730027</v>
      </c>
      <c r="I166" s="11">
        <f t="shared" ref="I166" si="161">100-(I$91-I76)/I$92*20</f>
        <v>90.137990237116171</v>
      </c>
      <c r="J166" s="11">
        <f t="shared" si="148"/>
        <v>99.750261681093633</v>
      </c>
      <c r="K166" s="11">
        <f t="shared" si="149"/>
        <v>112.9894524823706</v>
      </c>
      <c r="L166" s="11">
        <f t="shared" si="149"/>
        <v>111.68518152199412</v>
      </c>
      <c r="M166" s="11">
        <f t="shared" si="149"/>
        <v>114.2015471792168</v>
      </c>
      <c r="N166" s="11">
        <f t="shared" si="149"/>
        <v>109.04387906329413</v>
      </c>
      <c r="O166" s="11">
        <f t="shared" si="149"/>
        <v>111.42307524466506</v>
      </c>
      <c r="P166" s="11">
        <f t="shared" si="149"/>
        <v>120.15596035445306</v>
      </c>
      <c r="Q166" s="11">
        <f t="shared" si="149"/>
        <v>150.77729015460258</v>
      </c>
      <c r="R166" s="11">
        <f t="shared" si="149"/>
        <v>95.057953606621524</v>
      </c>
      <c r="S166" s="11">
        <f t="shared" si="149"/>
        <v>150.77729015460258</v>
      </c>
      <c r="T166" s="11">
        <f t="shared" si="149"/>
        <v>121.63300470892625</v>
      </c>
      <c r="U166" s="11">
        <f t="shared" si="148"/>
        <v>93.836831876494131</v>
      </c>
      <c r="V166" s="11">
        <f t="shared" si="148"/>
        <v>91.918347812028344</v>
      </c>
      <c r="W166" s="11">
        <f t="shared" si="152"/>
        <v>121.95571262014485</v>
      </c>
      <c r="X166" s="11">
        <f t="shared" si="153"/>
        <v>98.60650005024128</v>
      </c>
    </row>
    <row r="167" spans="4:24" x14ac:dyDescent="0.35">
      <c r="D167" s="13" t="s">
        <v>81</v>
      </c>
      <c r="E167" s="11">
        <f t="shared" si="145"/>
        <v>109.32194963887362</v>
      </c>
      <c r="F167" s="11">
        <f t="shared" si="145"/>
        <v>111.4772767847533</v>
      </c>
      <c r="G167" s="11">
        <f t="shared" si="149"/>
        <v>68.216089067527832</v>
      </c>
      <c r="H167" s="11">
        <f t="shared" ref="H167" si="162">100+(H$91-H77)/H$92*20</f>
        <v>96.528648320584594</v>
      </c>
      <c r="I167" s="11">
        <f t="shared" ref="I167" si="163">100-(I$91-I77)/I$92*20</f>
        <v>96.519562199291173</v>
      </c>
      <c r="J167" s="11">
        <f t="shared" si="148"/>
        <v>102.0204695302719</v>
      </c>
      <c r="K167" s="11">
        <f t="shared" si="149"/>
        <v>72.28077553789069</v>
      </c>
      <c r="L167" s="11">
        <f t="shared" si="149"/>
        <v>85.026314031399863</v>
      </c>
      <c r="M167" s="11">
        <f t="shared" si="149"/>
        <v>94.204827485955434</v>
      </c>
      <c r="N167" s="11">
        <f t="shared" si="149"/>
        <v>87.203787633201188</v>
      </c>
      <c r="O167" s="11">
        <f t="shared" si="149"/>
        <v>97.171030835387427</v>
      </c>
      <c r="P167" s="11">
        <f t="shared" si="149"/>
        <v>107.2710488040975</v>
      </c>
      <c r="Q167" s="11">
        <f t="shared" si="149"/>
        <v>110.01474611898102</v>
      </c>
      <c r="R167" s="11">
        <f t="shared" si="149"/>
        <v>105.74733004972354</v>
      </c>
      <c r="S167" s="11">
        <f t="shared" si="149"/>
        <v>110.01474611898102</v>
      </c>
      <c r="T167" s="11">
        <f t="shared" si="149"/>
        <v>100.60282065502524</v>
      </c>
      <c r="U167" s="11">
        <f t="shared" si="148"/>
        <v>102.15974267575848</v>
      </c>
      <c r="V167" s="11">
        <f t="shared" si="148"/>
        <v>93.95812584030233</v>
      </c>
      <c r="W167" s="11">
        <f t="shared" si="152"/>
        <v>73.668056796357604</v>
      </c>
      <c r="X167" s="11">
        <f t="shared" si="153"/>
        <v>100.54031715520223</v>
      </c>
    </row>
    <row r="168" spans="4:24" x14ac:dyDescent="0.35">
      <c r="D168" s="13" t="s">
        <v>82</v>
      </c>
      <c r="E168" s="11">
        <f t="shared" si="145"/>
        <v>130.62089021584114</v>
      </c>
      <c r="F168" s="11">
        <f t="shared" si="145"/>
        <v>133.41770617272886</v>
      </c>
      <c r="G168" s="11">
        <f t="shared" si="149"/>
        <v>113.55568328954352</v>
      </c>
      <c r="H168" s="11">
        <f t="shared" ref="H168" si="164">100+(H$91-H78)/H$92*20</f>
        <v>122.84277150911457</v>
      </c>
      <c r="I168" s="11">
        <f t="shared" ref="I168" si="165">100-(I$91-I78)/I$92*20</f>
        <v>135.72064710979475</v>
      </c>
      <c r="J168" s="11">
        <f t="shared" si="148"/>
        <v>156.76084049748971</v>
      </c>
      <c r="K168" s="11">
        <f t="shared" si="149"/>
        <v>111.21319216061039</v>
      </c>
      <c r="L168" s="11">
        <f t="shared" si="149"/>
        <v>106.94246488873408</v>
      </c>
      <c r="M168" s="11">
        <f t="shared" si="149"/>
        <v>99.495026105099598</v>
      </c>
      <c r="N168" s="11">
        <f t="shared" si="149"/>
        <v>117.43338672657492</v>
      </c>
      <c r="O168" s="11">
        <f t="shared" si="149"/>
        <v>79.973560509273184</v>
      </c>
      <c r="P168" s="11">
        <f t="shared" si="149"/>
        <v>90.025567820989068</v>
      </c>
      <c r="Q168" s="11">
        <f t="shared" si="149"/>
        <v>92.980904309137074</v>
      </c>
      <c r="R168" s="11">
        <f t="shared" si="149"/>
        <v>89.123610323369306</v>
      </c>
      <c r="S168" s="11">
        <f t="shared" si="149"/>
        <v>92.980904309137074</v>
      </c>
      <c r="T168" s="11">
        <f t="shared" si="149"/>
        <v>98.861767443962904</v>
      </c>
      <c r="U168" s="11">
        <f t="shared" si="148"/>
        <v>104.24047037557456</v>
      </c>
      <c r="V168" s="11">
        <f t="shared" si="148"/>
        <v>102.11723795339833</v>
      </c>
      <c r="W168" s="11">
        <f t="shared" si="152"/>
        <v>129.82527853907916</v>
      </c>
      <c r="X168" s="11">
        <f t="shared" si="153"/>
        <v>96.792072914035089</v>
      </c>
    </row>
    <row r="169" spans="4:24" x14ac:dyDescent="0.35">
      <c r="D169" s="13" t="s">
        <v>83</v>
      </c>
      <c r="E169" s="11">
        <f t="shared" si="145"/>
        <v>92.884723758822616</v>
      </c>
      <c r="F169" s="11">
        <f t="shared" si="145"/>
        <v>87.04361678450779</v>
      </c>
      <c r="G169" s="11">
        <f t="shared" si="149"/>
        <v>120.79837561728097</v>
      </c>
      <c r="H169" s="11">
        <f t="shared" ref="H169" si="166">100+(H$91-H79)/H$92*20</f>
        <v>99.704630978140798</v>
      </c>
      <c r="I169" s="11">
        <f t="shared" ref="I169" si="167">100-(I$91-I79)/I$92*20</f>
        <v>92.143627139514024</v>
      </c>
      <c r="J169" s="11">
        <f t="shared" si="148"/>
        <v>92.165764459499286</v>
      </c>
      <c r="K169" s="11">
        <f t="shared" si="149"/>
        <v>107.13004069601713</v>
      </c>
      <c r="L169" s="11">
        <f t="shared" si="149"/>
        <v>112.97641895622549</v>
      </c>
      <c r="M169" s="11">
        <f t="shared" si="149"/>
        <v>117.49575744226802</v>
      </c>
      <c r="N169" s="11">
        <f t="shared" si="149"/>
        <v>107.52900692980114</v>
      </c>
      <c r="O169" s="11">
        <f t="shared" si="149"/>
        <v>119.35148121040443</v>
      </c>
      <c r="P169" s="11">
        <f t="shared" si="149"/>
        <v>92.556936712334846</v>
      </c>
      <c r="Q169" s="11">
        <f t="shared" si="149"/>
        <v>92.163468920275037</v>
      </c>
      <c r="R169" s="11">
        <f t="shared" si="149"/>
        <v>82.324811475557055</v>
      </c>
      <c r="S169" s="11">
        <f t="shared" si="149"/>
        <v>92.163468920275037</v>
      </c>
      <c r="T169" s="11">
        <f t="shared" si="149"/>
        <v>99.668813910291576</v>
      </c>
      <c r="U169" s="11">
        <f t="shared" si="148"/>
        <v>104.24047037557456</v>
      </c>
      <c r="V169" s="11">
        <f t="shared" si="148"/>
        <v>100.07745992512433</v>
      </c>
      <c r="W169" s="11">
        <f t="shared" si="152"/>
        <v>94.039074119472019</v>
      </c>
      <c r="X169" s="11">
        <f t="shared" si="153"/>
        <v>107.53337258132616</v>
      </c>
    </row>
    <row r="170" spans="4:24" x14ac:dyDescent="0.35">
      <c r="D170" s="13" t="s">
        <v>84</v>
      </c>
      <c r="E170" s="11">
        <f t="shared" si="145"/>
        <v>73.669375194819338</v>
      </c>
      <c r="F170" s="11">
        <f t="shared" si="145"/>
        <v>70.255863995223478</v>
      </c>
      <c r="G170" s="11">
        <f t="shared" si="149"/>
        <v>111.73960426927366</v>
      </c>
      <c r="H170" s="11">
        <f t="shared" ref="H170" si="168">100+(H$91-H80)/H$92*20</f>
        <v>101.34734374786791</v>
      </c>
      <c r="I170" s="11">
        <f t="shared" ref="I170" si="169">100-(I$91-I80)/I$92*20</f>
        <v>74.27522564542403</v>
      </c>
      <c r="J170" s="11">
        <f t="shared" si="148"/>
        <v>67.093650793803093</v>
      </c>
      <c r="K170" s="11">
        <f t="shared" si="149"/>
        <v>115.49094053844213</v>
      </c>
      <c r="L170" s="11">
        <f t="shared" si="149"/>
        <v>80.691521523918837</v>
      </c>
      <c r="M170" s="11">
        <f t="shared" si="149"/>
        <v>77.826529021894657</v>
      </c>
      <c r="N170" s="11">
        <f t="shared" si="149"/>
        <v>83.981376768451128</v>
      </c>
      <c r="O170" s="11">
        <f t="shared" si="149"/>
        <v>106.84034262021915</v>
      </c>
      <c r="P170" s="11">
        <f t="shared" si="149"/>
        <v>91.953931292477904</v>
      </c>
      <c r="Q170" s="11">
        <f t="shared" si="149"/>
        <v>88.013184712825492</v>
      </c>
      <c r="R170" s="11">
        <f t="shared" si="149"/>
        <v>33.915028370020522</v>
      </c>
      <c r="S170" s="11">
        <f t="shared" si="149"/>
        <v>88.013184712825492</v>
      </c>
      <c r="T170" s="11">
        <f t="shared" si="149"/>
        <v>106.58429705715604</v>
      </c>
      <c r="U170" s="11">
        <f t="shared" si="148"/>
        <v>77.191010277965432</v>
      </c>
      <c r="V170" s="11">
        <f t="shared" si="148"/>
        <v>83.759235698932343</v>
      </c>
      <c r="W170" s="11">
        <f t="shared" si="152"/>
        <v>46.112893308585811</v>
      </c>
      <c r="X170" s="11">
        <f t="shared" si="153"/>
        <v>60.062566029945103</v>
      </c>
    </row>
    <row r="171" spans="4:24" x14ac:dyDescent="0.35">
      <c r="D171" s="13" t="s">
        <v>85</v>
      </c>
      <c r="E171" s="11">
        <f t="shared" si="145"/>
        <v>91.727172640509167</v>
      </c>
      <c r="F171" s="11">
        <f t="shared" si="145"/>
        <v>89.536847396777745</v>
      </c>
      <c r="G171" s="11">
        <f t="shared" si="149"/>
        <v>93.778103948327029</v>
      </c>
      <c r="H171" s="11">
        <f t="shared" ref="H171" si="170">100+(H$91-H81)/H$92*20</f>
        <v>95.79219567417374</v>
      </c>
      <c r="I171" s="11">
        <f t="shared" ref="I171" si="171">100-(I$91-I81)/I$92*20</f>
        <v>90.137990237116171</v>
      </c>
      <c r="J171" s="11">
        <f t="shared" si="148"/>
        <v>89.628539256203709</v>
      </c>
      <c r="K171" s="11">
        <f t="shared" si="149"/>
        <v>85.338191685091942</v>
      </c>
      <c r="L171" s="11">
        <f t="shared" si="149"/>
        <v>85.612509100681365</v>
      </c>
      <c r="M171" s="11">
        <f t="shared" si="149"/>
        <v>61.934096493209331</v>
      </c>
      <c r="N171" s="11">
        <f t="shared" si="149"/>
        <v>82.03410201640402</v>
      </c>
      <c r="O171" s="11">
        <f t="shared" si="149"/>
        <v>99.328429911738993</v>
      </c>
      <c r="P171" s="11">
        <f t="shared" si="149"/>
        <v>103.17967958477385</v>
      </c>
      <c r="Q171" s="11">
        <f t="shared" si="149"/>
        <v>106.38508276859115</v>
      </c>
      <c r="R171" s="11">
        <f t="shared" si="149"/>
        <v>104.08962955914699</v>
      </c>
      <c r="S171" s="11">
        <f t="shared" si="149"/>
        <v>106.38508276859115</v>
      </c>
      <c r="T171" s="11">
        <f t="shared" si="149"/>
        <v>100.41397741901585</v>
      </c>
      <c r="U171" s="11">
        <f t="shared" si="148"/>
        <v>102.15974267575848</v>
      </c>
      <c r="V171" s="11">
        <f t="shared" si="148"/>
        <v>98.03768189685033</v>
      </c>
      <c r="W171" s="11">
        <f t="shared" si="152"/>
        <v>75.411493181471656</v>
      </c>
      <c r="X171" s="11">
        <f t="shared" si="153"/>
        <v>93.424567224523685</v>
      </c>
    </row>
    <row r="172" spans="4:24" x14ac:dyDescent="0.35">
      <c r="D172" s="13" t="s">
        <v>86</v>
      </c>
      <c r="E172" s="11">
        <f t="shared" si="145"/>
        <v>60.01027199872059</v>
      </c>
      <c r="F172" s="11">
        <f t="shared" si="145"/>
        <v>71.918017736736772</v>
      </c>
      <c r="G172" s="11">
        <f t="shared" si="149"/>
        <v>110.63529038564273</v>
      </c>
      <c r="H172" s="11">
        <f t="shared" ref="H172" si="172">100+(H$91-H82)/H$92*20</f>
        <v>98.712948253652158</v>
      </c>
      <c r="I172" s="11">
        <f t="shared" ref="I172" si="173">100-(I$91-I82)/I$92*20</f>
        <v>67.711323055758299</v>
      </c>
      <c r="J172" s="11">
        <f t="shared" si="148"/>
        <v>71.206357535917988</v>
      </c>
      <c r="K172" s="11">
        <f t="shared" si="149"/>
        <v>90.582357553739286</v>
      </c>
      <c r="L172" s="11">
        <f t="shared" si="149"/>
        <v>93.763423231264014</v>
      </c>
      <c r="M172" s="11">
        <f t="shared" si="149"/>
        <v>82.810961241869947</v>
      </c>
      <c r="N172" s="11">
        <f t="shared" si="149"/>
        <v>89.103865747565564</v>
      </c>
      <c r="O172" s="11">
        <f t="shared" si="149"/>
        <v>112.83015444456424</v>
      </c>
      <c r="P172" s="11">
        <f t="shared" si="149"/>
        <v>78.423199178976432</v>
      </c>
      <c r="Q172" s="11">
        <f t="shared" si="149"/>
        <v>87.819823788540759</v>
      </c>
      <c r="R172" s="11">
        <f t="shared" si="149"/>
        <v>61.932987073456459</v>
      </c>
      <c r="S172" s="11">
        <f t="shared" si="149"/>
        <v>87.819823788540759</v>
      </c>
      <c r="T172" s="11">
        <f t="shared" si="149"/>
        <v>105.72319695478222</v>
      </c>
      <c r="U172" s="11">
        <f t="shared" si="148"/>
        <v>135.45138587281588</v>
      </c>
      <c r="V172" s="11">
        <f t="shared" si="148"/>
        <v>140.87302049060432</v>
      </c>
      <c r="W172" s="11">
        <f t="shared" si="152"/>
        <v>92.482253940171177</v>
      </c>
      <c r="X172" s="11">
        <f t="shared" si="153"/>
        <v>72.746639179061447</v>
      </c>
    </row>
    <row r="173" spans="4:24" x14ac:dyDescent="0.35">
      <c r="D173" s="13" t="s">
        <v>87</v>
      </c>
      <c r="E173" s="11">
        <f t="shared" si="145"/>
        <v>100.06154069236601</v>
      </c>
      <c r="F173" s="11">
        <f t="shared" si="145"/>
        <v>99.675985220008883</v>
      </c>
      <c r="G173" s="11">
        <f t="shared" si="149"/>
        <v>86.644338643416731</v>
      </c>
      <c r="H173" s="11">
        <f t="shared" ref="H173" si="174">100+(H$91-H83)/H$92*20</f>
        <v>42.62908855917847</v>
      </c>
      <c r="I173" s="11">
        <f t="shared" ref="I173:J176" si="175">100-(I$91-I83)/I$92*20</f>
        <v>100.34850537659617</v>
      </c>
      <c r="J173" s="11">
        <f t="shared" si="175"/>
        <v>95.985189075660458</v>
      </c>
      <c r="K173" s="11">
        <f t="shared" si="149"/>
        <v>128.41031453509808</v>
      </c>
      <c r="L173" s="11">
        <f t="shared" si="149"/>
        <v>114.42357694701279</v>
      </c>
      <c r="M173" s="11">
        <f t="shared" si="149"/>
        <v>104.00143663082909</v>
      </c>
      <c r="N173" s="11">
        <f t="shared" si="149"/>
        <v>117.16490019334206</v>
      </c>
      <c r="O173" s="11">
        <f t="shared" si="149"/>
        <v>137.36398150531073</v>
      </c>
      <c r="P173" s="11">
        <f t="shared" si="149"/>
        <v>96.297986312819333</v>
      </c>
      <c r="Q173" s="11">
        <f t="shared" si="149"/>
        <v>79.165510417256456</v>
      </c>
      <c r="R173" s="11">
        <f t="shared" si="149"/>
        <v>113.4727186905105</v>
      </c>
      <c r="S173" s="11">
        <f t="shared" si="149"/>
        <v>79.165510417256456</v>
      </c>
      <c r="T173" s="11">
        <f t="shared" si="149"/>
        <v>122.76919585360628</v>
      </c>
      <c r="U173" s="11">
        <f t="shared" si="148"/>
        <v>89.675376476861942</v>
      </c>
      <c r="V173" s="11">
        <f t="shared" si="148"/>
        <v>89.87856978375433</v>
      </c>
      <c r="W173" s="11">
        <f t="shared" si="152"/>
        <v>124.18944505022232</v>
      </c>
      <c r="X173" s="11">
        <f t="shared" si="153"/>
        <v>146.90339706910407</v>
      </c>
    </row>
    <row r="174" spans="4:24" x14ac:dyDescent="0.35">
      <c r="D174" s="13" t="s">
        <v>88</v>
      </c>
      <c r="E174" s="11">
        <f t="shared" si="145"/>
        <v>62.78839468267288</v>
      </c>
      <c r="F174" s="11">
        <f t="shared" si="145"/>
        <v>61.612664539354313</v>
      </c>
      <c r="G174" s="11">
        <f t="shared" si="149"/>
        <v>113.55658118567948</v>
      </c>
      <c r="H174" s="11">
        <f t="shared" ref="H174" si="176">100+(H$91-H84)/H$92*20</f>
        <v>118.23697179007087</v>
      </c>
      <c r="I174" s="11">
        <f t="shared" si="175"/>
        <v>90.684982119588312</v>
      </c>
      <c r="J174" s="11">
        <f t="shared" si="175"/>
        <v>92.157921865335595</v>
      </c>
      <c r="K174" s="11">
        <f t="shared" si="149"/>
        <v>92.542696337499009</v>
      </c>
      <c r="L174" s="11">
        <f t="shared" si="149"/>
        <v>102.62269089523303</v>
      </c>
      <c r="M174" s="11">
        <f t="shared" si="149"/>
        <v>95.934376651786309</v>
      </c>
      <c r="N174" s="11">
        <f t="shared" si="149"/>
        <v>93.890253603343723</v>
      </c>
      <c r="O174" s="11">
        <f t="shared" si="149"/>
        <v>108.57850417066261</v>
      </c>
      <c r="P174" s="11">
        <f t="shared" si="149"/>
        <v>84.315174540439216</v>
      </c>
      <c r="Q174" s="11">
        <f t="shared" si="149"/>
        <v>131.38407603332158</v>
      </c>
      <c r="R174" s="11">
        <f t="shared" si="149"/>
        <v>110.03656011409392</v>
      </c>
      <c r="S174" s="11">
        <f t="shared" si="149"/>
        <v>131.38407603332158</v>
      </c>
      <c r="T174" s="11">
        <f t="shared" si="149"/>
        <v>113.68041831103578</v>
      </c>
      <c r="U174" s="11">
        <f t="shared" si="148"/>
        <v>83.433193377413687</v>
      </c>
      <c r="V174" s="11">
        <f t="shared" si="148"/>
        <v>81.719457670658343</v>
      </c>
      <c r="W174" s="11">
        <f t="shared" si="152"/>
        <v>97.105964133428557</v>
      </c>
      <c r="X174" s="11">
        <f t="shared" si="153"/>
        <v>118.48366781866488</v>
      </c>
    </row>
    <row r="175" spans="4:24" x14ac:dyDescent="0.35">
      <c r="D175" s="13" t="s">
        <v>89</v>
      </c>
      <c r="E175" s="11">
        <f t="shared" si="145"/>
        <v>116.96178701974239</v>
      </c>
      <c r="F175" s="11">
        <f t="shared" si="145"/>
        <v>128.09881419988631</v>
      </c>
      <c r="G175" s="11">
        <f t="shared" si="149"/>
        <v>90.935647119592375</v>
      </c>
      <c r="H175" s="11">
        <f t="shared" ref="H175" si="177">100+(H$91-H85)/H$92*20</f>
        <v>109.7506651069252</v>
      </c>
      <c r="I175" s="11">
        <f t="shared" si="175"/>
        <v>109.82969800611332</v>
      </c>
      <c r="J175" s="11">
        <f t="shared" si="175"/>
        <v>139.37015943963718</v>
      </c>
      <c r="K175" s="11">
        <f t="shared" si="149"/>
        <v>79.570807999101987</v>
      </c>
      <c r="L175" s="11">
        <f t="shared" si="149"/>
        <v>97.912967690322702</v>
      </c>
      <c r="M175" s="11">
        <f t="shared" si="149"/>
        <v>108.34433713030865</v>
      </c>
      <c r="N175" s="11">
        <f t="shared" si="149"/>
        <v>96.556418381118803</v>
      </c>
      <c r="O175" s="11">
        <f t="shared" si="149"/>
        <v>79.266050035748307</v>
      </c>
      <c r="P175" s="11">
        <f t="shared" si="149"/>
        <v>110.04715211270741</v>
      </c>
      <c r="Q175" s="11">
        <f t="shared" si="149"/>
        <v>150.77729015460258</v>
      </c>
      <c r="R175" s="11">
        <f t="shared" si="149"/>
        <v>134.26317088076681</v>
      </c>
      <c r="S175" s="11">
        <f t="shared" si="149"/>
        <v>150.77729015460258</v>
      </c>
      <c r="T175" s="11">
        <f t="shared" si="149"/>
        <v>93.495487812672621</v>
      </c>
      <c r="U175" s="11">
        <f t="shared" si="148"/>
        <v>104.24047037557456</v>
      </c>
      <c r="V175" s="11">
        <f t="shared" si="148"/>
        <v>104.15701598167233</v>
      </c>
      <c r="W175" s="11">
        <f t="shared" si="152"/>
        <v>102.41754474269555</v>
      </c>
      <c r="X175" s="11">
        <f t="shared" si="153"/>
        <v>89.514409407963768</v>
      </c>
    </row>
    <row r="176" spans="4:24" x14ac:dyDescent="0.35">
      <c r="D176" s="13" t="s">
        <v>90</v>
      </c>
      <c r="E176" s="11">
        <f t="shared" si="145"/>
        <v>85.707906825279196</v>
      </c>
      <c r="F176" s="11">
        <f t="shared" si="145"/>
        <v>85.713893791297153</v>
      </c>
      <c r="G176" s="11">
        <f t="shared" si="149"/>
        <v>101.84087087772693</v>
      </c>
      <c r="H176" s="11">
        <f t="shared" ref="H176" si="178">100+(H$91-H86)/H$92*20</f>
        <v>93.457604210057156</v>
      </c>
      <c r="I176" s="11">
        <f t="shared" si="175"/>
        <v>89.044006472171887</v>
      </c>
      <c r="J176" s="11">
        <f t="shared" si="175"/>
        <v>85.959868861898514</v>
      </c>
      <c r="K176" s="11">
        <f t="shared" si="149"/>
        <v>99.934117764144688</v>
      </c>
      <c r="L176" s="11">
        <f t="shared" si="149"/>
        <v>95.290877056637157</v>
      </c>
      <c r="M176" s="11">
        <f t="shared" si="149"/>
        <v>95.188431721659313</v>
      </c>
      <c r="N176" s="11">
        <f t="shared" si="149"/>
        <v>97.898024152013747</v>
      </c>
      <c r="O176" s="11">
        <f t="shared" si="149"/>
        <v>108.28891254850026</v>
      </c>
      <c r="P176" s="11">
        <f t="shared" si="149"/>
        <v>89.264834471480171</v>
      </c>
      <c r="Q176" s="11">
        <f t="shared" si="149"/>
        <v>98.074658414574543</v>
      </c>
      <c r="R176" s="11">
        <f t="shared" si="149"/>
        <v>91.154332142526528</v>
      </c>
      <c r="S176" s="11">
        <f t="shared" si="149"/>
        <v>98.074658414574543</v>
      </c>
      <c r="T176" s="11">
        <f t="shared" si="149"/>
        <v>96.522554065772994</v>
      </c>
      <c r="U176" s="11">
        <f t="shared" si="148"/>
        <v>-12.280280814126328</v>
      </c>
      <c r="V176" s="11">
        <f t="shared" si="148"/>
        <v>-12.11033162994562</v>
      </c>
      <c r="W176" s="11">
        <f t="shared" si="152"/>
        <v>94.201568880725773</v>
      </c>
      <c r="X176" s="11">
        <f t="shared" si="153"/>
        <v>102.70461759884518</v>
      </c>
    </row>
  </sheetData>
  <hyperlinks>
    <hyperlink ref="B2" r:id="rId1" xr:uid="{1DCBBD75-84CC-497B-A9DC-2969C9D2736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B99A-025A-4515-B416-06B91A925603}">
  <dimension ref="A1:AX176"/>
  <sheetViews>
    <sheetView workbookViewId="0">
      <selection activeCell="D23" sqref="D23"/>
    </sheetView>
  </sheetViews>
  <sheetFormatPr defaultRowHeight="14.5" x14ac:dyDescent="0.35"/>
  <cols>
    <col min="1" max="1" width="20.08984375" customWidth="1"/>
    <col min="2" max="2" width="5.90625" customWidth="1"/>
    <col min="4" max="5" width="16.08984375" customWidth="1"/>
    <col min="6" max="8" width="15.36328125" customWidth="1"/>
    <col min="9" max="10" width="16.08984375" customWidth="1"/>
    <col min="11" max="11" width="15.36328125" customWidth="1"/>
    <col min="12" max="13" width="16.08984375" customWidth="1"/>
    <col min="14" max="15" width="15" customWidth="1"/>
    <col min="16" max="16" width="15.1796875" customWidth="1"/>
    <col min="17" max="17" width="17.6328125" customWidth="1"/>
    <col min="18" max="20" width="15.36328125" customWidth="1"/>
    <col min="21" max="22" width="17.6328125" customWidth="1"/>
    <col min="23" max="23" width="15.36328125" customWidth="1"/>
    <col min="24" max="25" width="17.6328125" customWidth="1"/>
    <col min="26" max="28" width="15.36328125" customWidth="1"/>
    <col min="29" max="30" width="17.6328125" customWidth="1"/>
    <col min="31" max="33" width="15.36328125" customWidth="1"/>
    <col min="34" max="36" width="15.90625" customWidth="1"/>
    <col min="37" max="38" width="15.36328125" customWidth="1"/>
    <col min="50" max="50" width="15.36328125" customWidth="1"/>
  </cols>
  <sheetData>
    <row r="1" spans="1:50" x14ac:dyDescent="0.35">
      <c r="A1" s="2" t="s">
        <v>201</v>
      </c>
      <c r="B1" s="2" t="s">
        <v>200</v>
      </c>
    </row>
    <row r="2" spans="1:50" x14ac:dyDescent="0.35">
      <c r="A2" s="2"/>
      <c r="B2" s="18" t="s">
        <v>202</v>
      </c>
    </row>
    <row r="3" spans="1:50" x14ac:dyDescent="0.35">
      <c r="D3" s="1"/>
      <c r="E3" s="1"/>
      <c r="F3" s="1"/>
      <c r="G3" s="1"/>
      <c r="H3" s="1"/>
      <c r="I3" s="1"/>
      <c r="J3" s="1"/>
      <c r="K3" s="1"/>
      <c r="L3" s="1"/>
      <c r="M3" s="1"/>
      <c r="N3" s="1"/>
      <c r="O3" s="1"/>
      <c r="R3" s="1"/>
      <c r="S3" s="1"/>
      <c r="T3" s="1"/>
      <c r="W3" s="1"/>
      <c r="Z3" s="1"/>
      <c r="AA3" s="1"/>
      <c r="AB3" s="1"/>
      <c r="AE3" s="1"/>
      <c r="AF3" s="1"/>
      <c r="AG3" s="1"/>
      <c r="AJ3" s="1"/>
      <c r="AK3" s="1"/>
      <c r="AL3" s="1"/>
      <c r="AX3" s="1"/>
    </row>
    <row r="4" spans="1:50" s="5" customFormat="1" ht="18.5" customHeight="1" x14ac:dyDescent="0.35">
      <c r="D4" s="4"/>
      <c r="E4" s="4"/>
      <c r="F4" s="7" t="s">
        <v>196</v>
      </c>
      <c r="G4" s="7" t="s">
        <v>196</v>
      </c>
      <c r="H4" s="7" t="s">
        <v>196</v>
      </c>
      <c r="I4" s="4"/>
      <c r="J4" s="4"/>
      <c r="K4" s="7" t="s">
        <v>194</v>
      </c>
      <c r="L4" s="4"/>
      <c r="M4" s="4"/>
      <c r="N4" s="7" t="s">
        <v>210</v>
      </c>
      <c r="O4" s="7" t="s">
        <v>210</v>
      </c>
      <c r="R4" s="19" t="s">
        <v>189</v>
      </c>
      <c r="S4" s="19" t="s">
        <v>189</v>
      </c>
      <c r="T4" s="19" t="s">
        <v>189</v>
      </c>
      <c r="W4" s="7" t="s">
        <v>206</v>
      </c>
      <c r="Z4" s="10" t="s">
        <v>204</v>
      </c>
      <c r="AA4" s="10" t="s">
        <v>204</v>
      </c>
      <c r="AB4" s="10" t="s">
        <v>204</v>
      </c>
      <c r="AE4" s="10" t="s">
        <v>205</v>
      </c>
      <c r="AF4" s="10" t="s">
        <v>205</v>
      </c>
      <c r="AG4" s="10" t="s">
        <v>205</v>
      </c>
      <c r="AJ4" s="10" t="s">
        <v>192</v>
      </c>
      <c r="AK4" s="10" t="s">
        <v>192</v>
      </c>
      <c r="AL4" s="10" t="s">
        <v>192</v>
      </c>
      <c r="AX4" s="20" t="s">
        <v>215</v>
      </c>
    </row>
    <row r="5" spans="1:50" s="5" customFormat="1" ht="57" x14ac:dyDescent="0.35">
      <c r="D5" s="4"/>
      <c r="E5" s="4" t="s">
        <v>218</v>
      </c>
      <c r="F5" s="4" t="s">
        <v>0</v>
      </c>
      <c r="G5" s="4" t="s">
        <v>1</v>
      </c>
      <c r="H5" s="4" t="s">
        <v>0</v>
      </c>
      <c r="I5" s="4"/>
      <c r="J5" s="4" t="s">
        <v>219</v>
      </c>
      <c r="K5" s="4" t="s">
        <v>2</v>
      </c>
      <c r="L5" s="4"/>
      <c r="M5" s="4" t="s">
        <v>220</v>
      </c>
      <c r="N5" s="4" t="s">
        <v>3</v>
      </c>
      <c r="O5" s="4" t="s">
        <v>4</v>
      </c>
      <c r="Q5" s="5" t="s">
        <v>221</v>
      </c>
      <c r="R5" s="4" t="s">
        <v>5</v>
      </c>
      <c r="S5" s="4" t="s">
        <v>7</v>
      </c>
      <c r="T5" s="4" t="s">
        <v>8</v>
      </c>
      <c r="V5" s="5" t="s">
        <v>222</v>
      </c>
      <c r="W5" s="4" t="s">
        <v>105</v>
      </c>
      <c r="Y5" s="5" t="s">
        <v>223</v>
      </c>
      <c r="Z5" s="4" t="s">
        <v>6</v>
      </c>
      <c r="AA5" s="4" t="s">
        <v>104</v>
      </c>
      <c r="AB5" s="4" t="s">
        <v>103</v>
      </c>
      <c r="AD5" s="5" t="s">
        <v>224</v>
      </c>
      <c r="AE5" s="4" t="s">
        <v>216</v>
      </c>
      <c r="AF5" s="4" t="s">
        <v>217</v>
      </c>
      <c r="AG5" s="4" t="s">
        <v>213</v>
      </c>
      <c r="AI5" s="5" t="s">
        <v>225</v>
      </c>
      <c r="AJ5" s="4" t="s">
        <v>197</v>
      </c>
      <c r="AK5" s="4" t="s">
        <v>198</v>
      </c>
      <c r="AL5" s="4" t="s">
        <v>199</v>
      </c>
      <c r="AX5" s="4" t="s">
        <v>99</v>
      </c>
    </row>
    <row r="6" spans="1:50" s="5" customFormat="1" ht="28.5" x14ac:dyDescent="0.25">
      <c r="A6" s="15" t="s">
        <v>210</v>
      </c>
      <c r="D6" s="12"/>
      <c r="E6" s="12"/>
      <c r="F6" s="12" t="s">
        <v>9</v>
      </c>
      <c r="G6" s="12" t="s">
        <v>9</v>
      </c>
      <c r="H6" s="12" t="s">
        <v>9</v>
      </c>
      <c r="I6" s="12"/>
      <c r="J6" s="12"/>
      <c r="K6" s="12" t="s">
        <v>9</v>
      </c>
      <c r="L6" s="12"/>
      <c r="M6" s="12"/>
      <c r="N6" s="12" t="s">
        <v>10</v>
      </c>
      <c r="O6" s="12" t="s">
        <v>10</v>
      </c>
      <c r="R6" s="12" t="s">
        <v>9</v>
      </c>
      <c r="S6" s="12" t="s">
        <v>11</v>
      </c>
      <c r="T6" s="12" t="s">
        <v>11</v>
      </c>
      <c r="W6" s="12" t="s">
        <v>106</v>
      </c>
      <c r="Z6" s="12" t="s">
        <v>11</v>
      </c>
      <c r="AA6" s="12" t="s">
        <v>102</v>
      </c>
      <c r="AB6" s="12" t="s">
        <v>102</v>
      </c>
      <c r="AE6" s="12" t="s">
        <v>186</v>
      </c>
      <c r="AF6" s="12" t="s">
        <v>212</v>
      </c>
      <c r="AG6" s="12" t="s">
        <v>10</v>
      </c>
      <c r="AJ6" s="12" t="s">
        <v>11</v>
      </c>
      <c r="AK6" s="12" t="s">
        <v>11</v>
      </c>
      <c r="AL6" s="12" t="s">
        <v>11</v>
      </c>
      <c r="AX6" s="12" t="s">
        <v>207</v>
      </c>
    </row>
    <row r="7" spans="1:50" x14ac:dyDescent="0.35">
      <c r="A7" s="15" t="s">
        <v>208</v>
      </c>
      <c r="D7" s="13" t="s">
        <v>12</v>
      </c>
      <c r="E7" s="13"/>
      <c r="F7" s="13">
        <v>2.4628930000000002</v>
      </c>
      <c r="G7" s="13">
        <v>10.33267</v>
      </c>
      <c r="H7" s="13">
        <v>2.4628930000000002</v>
      </c>
      <c r="I7" s="13"/>
      <c r="J7" s="13"/>
      <c r="K7" s="13">
        <v>10.05805</v>
      </c>
      <c r="L7" s="13"/>
      <c r="M7" s="13"/>
      <c r="N7" s="13">
        <v>94.6</v>
      </c>
      <c r="O7" s="13">
        <v>88.1</v>
      </c>
      <c r="R7" s="13">
        <v>7.5241360000000004</v>
      </c>
      <c r="S7" s="13">
        <v>8.3078160000000008</v>
      </c>
      <c r="T7" s="13">
        <v>10.15025</v>
      </c>
      <c r="W7" s="13">
        <v>26.089056312180041</v>
      </c>
      <c r="Z7" s="13">
        <v>10.13804</v>
      </c>
      <c r="AA7" s="13">
        <v>45</v>
      </c>
      <c r="AB7" s="13">
        <v>46</v>
      </c>
      <c r="AE7" s="13">
        <v>651.5645124630654</v>
      </c>
      <c r="AF7" s="13">
        <v>1719.8272596408819</v>
      </c>
      <c r="AG7" s="13">
        <v>78.7</v>
      </c>
      <c r="AJ7" s="13">
        <v>2.7964560000000001</v>
      </c>
      <c r="AK7" s="13">
        <v>22.543810000000001</v>
      </c>
      <c r="AL7" s="13">
        <v>12.291090000000001</v>
      </c>
      <c r="AX7" s="13">
        <v>66.140352336734225</v>
      </c>
    </row>
    <row r="8" spans="1:50" x14ac:dyDescent="0.35">
      <c r="A8" s="15" t="s">
        <v>195</v>
      </c>
      <c r="D8" s="13" t="s">
        <v>13</v>
      </c>
      <c r="E8" s="13"/>
      <c r="F8" s="13">
        <v>5.0463060000000004</v>
      </c>
      <c r="G8" s="13">
        <v>18.643364999999999</v>
      </c>
      <c r="H8" s="13">
        <v>5.0463060000000004</v>
      </c>
      <c r="I8" s="13"/>
      <c r="J8" s="13"/>
      <c r="K8" s="13">
        <v>11.20307</v>
      </c>
      <c r="L8" s="13"/>
      <c r="M8" s="13"/>
      <c r="N8" s="13">
        <v>80.7</v>
      </c>
      <c r="O8" s="13">
        <v>72.7</v>
      </c>
      <c r="R8" s="13">
        <v>10.75142</v>
      </c>
      <c r="S8" s="13">
        <v>15.022130000000001</v>
      </c>
      <c r="T8" s="13">
        <v>13.960599999999999</v>
      </c>
      <c r="W8" s="13">
        <v>22.08872458410351</v>
      </c>
      <c r="Z8" s="13">
        <v>16.49522</v>
      </c>
      <c r="AA8" s="13">
        <v>59</v>
      </c>
      <c r="AB8" s="13">
        <v>59</v>
      </c>
      <c r="AE8" s="13">
        <v>2977.9223001882597</v>
      </c>
      <c r="AF8" s="13">
        <v>6178.3330480917339</v>
      </c>
      <c r="AG8" s="13">
        <v>56.8</v>
      </c>
      <c r="AJ8" s="13">
        <v>7.4285600000000001</v>
      </c>
      <c r="AK8" s="13">
        <v>23.685639999999999</v>
      </c>
      <c r="AL8" s="13">
        <v>19.61796</v>
      </c>
      <c r="AX8" s="13">
        <v>64.35134493763384</v>
      </c>
    </row>
    <row r="9" spans="1:50" x14ac:dyDescent="0.35">
      <c r="A9" s="15" t="s">
        <v>189</v>
      </c>
      <c r="D9" s="13" t="s">
        <v>14</v>
      </c>
      <c r="E9" s="13"/>
      <c r="F9" s="13">
        <v>3.2195689999999999</v>
      </c>
      <c r="G9" s="13">
        <v>18.740402</v>
      </c>
      <c r="H9" s="13">
        <v>3.2195689999999999</v>
      </c>
      <c r="I9" s="13"/>
      <c r="J9" s="13"/>
      <c r="K9" s="13">
        <v>16.835719999999998</v>
      </c>
      <c r="L9" s="13"/>
      <c r="M9" s="13"/>
      <c r="N9" s="13">
        <v>72.400000000000006</v>
      </c>
      <c r="O9" s="13">
        <v>58.6</v>
      </c>
      <c r="R9" s="13">
        <v>9.5498200000000004</v>
      </c>
      <c r="S9" s="13">
        <v>9.2502929999999992</v>
      </c>
      <c r="T9" s="13">
        <v>16.57432</v>
      </c>
      <c r="W9" s="13">
        <v>16.165564356208666</v>
      </c>
      <c r="Z9" s="13">
        <v>20.213280000000001</v>
      </c>
      <c r="AA9" s="13">
        <v>46</v>
      </c>
      <c r="AB9" s="13">
        <v>48</v>
      </c>
      <c r="AE9" s="13">
        <v>1761.2556794712928</v>
      </c>
      <c r="AF9" s="13">
        <v>6779.8430400660882</v>
      </c>
      <c r="AG9" s="13">
        <v>41.9</v>
      </c>
      <c r="AJ9" s="13">
        <v>8.9130380000000002</v>
      </c>
      <c r="AK9" s="13">
        <v>29.20758</v>
      </c>
      <c r="AL9" s="13">
        <v>21.599509999999999</v>
      </c>
      <c r="AX9" s="13">
        <v>67.815019333351188</v>
      </c>
    </row>
    <row r="10" spans="1:50" x14ac:dyDescent="0.35">
      <c r="A10" s="15" t="s">
        <v>196</v>
      </c>
      <c r="D10" s="13" t="s">
        <v>15</v>
      </c>
      <c r="E10" s="13"/>
      <c r="F10" s="13">
        <v>4.1558320000000002</v>
      </c>
      <c r="G10" s="13">
        <v>15.117526</v>
      </c>
      <c r="H10" s="13">
        <v>4.1558320000000002</v>
      </c>
      <c r="I10" s="13"/>
      <c r="J10" s="13"/>
      <c r="K10" s="13">
        <v>14.81725</v>
      </c>
      <c r="L10" s="13"/>
      <c r="M10" s="13"/>
      <c r="N10" s="13">
        <v>77.900000000000006</v>
      </c>
      <c r="O10" s="13">
        <v>65</v>
      </c>
      <c r="R10" s="13">
        <v>11.79373</v>
      </c>
      <c r="S10" s="13">
        <v>5.8947380000000003</v>
      </c>
      <c r="T10" s="13">
        <v>14.02819</v>
      </c>
      <c r="W10" s="13">
        <v>14.920641270539758</v>
      </c>
      <c r="Z10" s="13">
        <v>11.24109</v>
      </c>
      <c r="AA10" s="13">
        <v>71</v>
      </c>
      <c r="AB10" s="13">
        <v>72</v>
      </c>
      <c r="AE10" s="13">
        <v>994.45922489786324</v>
      </c>
      <c r="AF10" s="13">
        <v>5070.0745086446705</v>
      </c>
      <c r="AG10" s="13">
        <v>61.5</v>
      </c>
      <c r="AJ10" s="13">
        <v>5.5534100000000004</v>
      </c>
      <c r="AK10" s="13">
        <v>23.867100000000001</v>
      </c>
      <c r="AL10" s="13">
        <v>13.7475</v>
      </c>
      <c r="AX10" s="13">
        <v>68.056663977096619</v>
      </c>
    </row>
    <row r="11" spans="1:50" x14ac:dyDescent="0.35">
      <c r="A11" s="15" t="s">
        <v>203</v>
      </c>
      <c r="D11" s="13" t="s">
        <v>16</v>
      </c>
      <c r="E11" s="13"/>
      <c r="F11" s="13"/>
      <c r="G11" s="13">
        <v>20.636001</v>
      </c>
      <c r="H11" s="13"/>
      <c r="I11" s="13"/>
      <c r="J11" s="13"/>
      <c r="K11" s="13">
        <v>11.82718</v>
      </c>
      <c r="L11" s="13"/>
      <c r="M11" s="13"/>
      <c r="N11" s="13">
        <v>82.3</v>
      </c>
      <c r="O11" s="13">
        <v>67.599999999999994</v>
      </c>
      <c r="R11" s="13">
        <v>9.2590029999999999</v>
      </c>
      <c r="S11" s="13">
        <v>9.0738559999999993</v>
      </c>
      <c r="T11" s="13">
        <v>12.31503</v>
      </c>
      <c r="W11" s="13">
        <v>19.157400156617072</v>
      </c>
      <c r="Z11" s="13">
        <v>15.59431</v>
      </c>
      <c r="AA11" s="13">
        <v>50</v>
      </c>
      <c r="AB11" s="13">
        <v>51</v>
      </c>
      <c r="AE11" s="13">
        <v>1806.8278347911933</v>
      </c>
      <c r="AF11" s="13">
        <v>3739.9269922170947</v>
      </c>
      <c r="AG11" s="13">
        <v>63.7</v>
      </c>
      <c r="AJ11" s="13">
        <v>3.5720879999999999</v>
      </c>
      <c r="AK11" s="13">
        <v>17.48724</v>
      </c>
      <c r="AL11" s="13">
        <v>13.78237</v>
      </c>
      <c r="AX11" s="13">
        <v>67.553807183983693</v>
      </c>
    </row>
    <row r="12" spans="1:50" x14ac:dyDescent="0.35">
      <c r="A12" s="15" t="s">
        <v>190</v>
      </c>
      <c r="D12" s="13" t="s">
        <v>17</v>
      </c>
      <c r="E12" s="13"/>
      <c r="F12" s="13">
        <v>5.1356400000000004</v>
      </c>
      <c r="G12" s="13">
        <v>20.456855000000001</v>
      </c>
      <c r="H12" s="13">
        <v>5.1356400000000004</v>
      </c>
      <c r="I12" s="13"/>
      <c r="J12" s="13"/>
      <c r="K12" s="13">
        <v>15.23166</v>
      </c>
      <c r="L12" s="13"/>
      <c r="M12" s="13"/>
      <c r="N12" s="13">
        <v>83</v>
      </c>
      <c r="O12" s="13">
        <v>68.2</v>
      </c>
      <c r="R12" s="13">
        <v>13.02671</v>
      </c>
      <c r="S12" s="13">
        <v>11.34802</v>
      </c>
      <c r="T12" s="13">
        <v>15.194990000000001</v>
      </c>
      <c r="W12" s="13">
        <v>17.631470736053366</v>
      </c>
      <c r="Z12" s="13">
        <v>16.722940000000001</v>
      </c>
      <c r="AA12" s="13">
        <v>41</v>
      </c>
      <c r="AB12" s="13">
        <v>42</v>
      </c>
      <c r="AE12" s="13">
        <v>2444.0675228172199</v>
      </c>
      <c r="AF12" s="13">
        <v>4238.7529278733546</v>
      </c>
      <c r="AG12" s="13">
        <v>54.9</v>
      </c>
      <c r="AJ12" s="13">
        <v>8.7941880000000001</v>
      </c>
      <c r="AK12" s="13">
        <v>24.56467</v>
      </c>
      <c r="AL12" s="13">
        <v>23.598099999999999</v>
      </c>
      <c r="AX12" s="13">
        <v>65.395594269361368</v>
      </c>
    </row>
    <row r="13" spans="1:50" x14ac:dyDescent="0.35">
      <c r="A13" s="15" t="s">
        <v>193</v>
      </c>
      <c r="D13" s="13" t="s">
        <v>18</v>
      </c>
      <c r="E13" s="13"/>
      <c r="F13" s="13">
        <v>1.043976</v>
      </c>
      <c r="G13" s="13">
        <v>15.455499</v>
      </c>
      <c r="H13" s="13">
        <v>1.043976</v>
      </c>
      <c r="I13" s="13"/>
      <c r="J13" s="13"/>
      <c r="K13" s="13">
        <v>10.68717</v>
      </c>
      <c r="L13" s="13"/>
      <c r="M13" s="13"/>
      <c r="N13" s="13">
        <v>80.3</v>
      </c>
      <c r="O13" s="13">
        <v>69.3</v>
      </c>
      <c r="R13" s="13">
        <v>7.0452459999999997</v>
      </c>
      <c r="S13" s="13">
        <v>4.7767530000000002</v>
      </c>
      <c r="T13" s="13">
        <v>9.610754</v>
      </c>
      <c r="W13" s="13">
        <v>18.135966823995318</v>
      </c>
      <c r="Z13" s="13">
        <v>7.7693539999999999</v>
      </c>
      <c r="AA13" s="13">
        <v>69</v>
      </c>
      <c r="AB13" s="13">
        <v>72</v>
      </c>
      <c r="AE13" s="13">
        <v>628.54558133398666</v>
      </c>
      <c r="AF13" s="13">
        <v>4027.5919259692041</v>
      </c>
      <c r="AG13" s="13">
        <v>68.400000000000006</v>
      </c>
      <c r="AJ13" s="13">
        <v>3.8029760000000001</v>
      </c>
      <c r="AK13" s="13">
        <v>12.15788</v>
      </c>
      <c r="AL13" s="13">
        <v>9.4950229999999998</v>
      </c>
      <c r="AX13" s="13">
        <v>74.270712605199122</v>
      </c>
    </row>
    <row r="14" spans="1:50" x14ac:dyDescent="0.35">
      <c r="A14" s="15" t="s">
        <v>192</v>
      </c>
      <c r="D14" s="13" t="s">
        <v>19</v>
      </c>
      <c r="E14" s="13"/>
      <c r="F14" s="13">
        <v>6.3613559999999998</v>
      </c>
      <c r="G14" s="13">
        <v>8.9532290000000003</v>
      </c>
      <c r="H14" s="13">
        <v>6.3613559999999998</v>
      </c>
      <c r="I14" s="13"/>
      <c r="J14" s="13"/>
      <c r="K14" s="13">
        <v>10.40727</v>
      </c>
      <c r="L14" s="13"/>
      <c r="M14" s="13"/>
      <c r="N14" s="13">
        <v>83.8</v>
      </c>
      <c r="O14" s="13">
        <v>76.099999999999994</v>
      </c>
      <c r="R14" s="13">
        <v>11.74907</v>
      </c>
      <c r="S14" s="13">
        <v>12.06007</v>
      </c>
      <c r="T14" s="13">
        <v>12.178100000000001</v>
      </c>
      <c r="W14" s="13">
        <v>20.45534768796329</v>
      </c>
      <c r="Z14" s="13">
        <v>14.92306</v>
      </c>
      <c r="AA14" s="13">
        <v>47</v>
      </c>
      <c r="AB14" s="13">
        <v>49</v>
      </c>
      <c r="AE14" s="13">
        <v>1639.9043389135634</v>
      </c>
      <c r="AF14" s="13">
        <v>4612.2309531943974</v>
      </c>
      <c r="AG14" s="13">
        <v>57.7</v>
      </c>
      <c r="AJ14" s="13">
        <v>6.9980869999999999</v>
      </c>
      <c r="AK14" s="13">
        <v>22.640930000000001</v>
      </c>
      <c r="AL14" s="13">
        <v>20.743089999999999</v>
      </c>
      <c r="AX14" s="13">
        <v>62.779470940729951</v>
      </c>
    </row>
    <row r="15" spans="1:50" x14ac:dyDescent="0.35">
      <c r="A15" s="15"/>
      <c r="D15" s="13" t="s">
        <v>20</v>
      </c>
      <c r="E15" s="13"/>
      <c r="F15" s="13">
        <v>5.7133019999999997</v>
      </c>
      <c r="G15" s="13">
        <v>14.696120000000001</v>
      </c>
      <c r="H15" s="13">
        <v>5.7133019999999997</v>
      </c>
      <c r="I15" s="13"/>
      <c r="J15" s="13"/>
      <c r="K15" s="13">
        <v>11.69079</v>
      </c>
      <c r="L15" s="13"/>
      <c r="M15" s="13"/>
      <c r="N15" s="13">
        <v>69.099999999999994</v>
      </c>
      <c r="O15" s="13">
        <v>51.7</v>
      </c>
      <c r="R15" s="13">
        <v>8.3168299999999995</v>
      </c>
      <c r="S15" s="13">
        <v>4.7286679999999999</v>
      </c>
      <c r="T15" s="13">
        <v>15.95989</v>
      </c>
      <c r="W15" s="13">
        <v>19.323515131898368</v>
      </c>
      <c r="Z15" s="13">
        <v>9.0047879999999996</v>
      </c>
      <c r="AA15" s="13">
        <v>57</v>
      </c>
      <c r="AB15" s="13">
        <v>59</v>
      </c>
      <c r="AE15" s="13">
        <v>639.29711024223627</v>
      </c>
      <c r="AF15" s="13">
        <v>4180.7109792818301</v>
      </c>
      <c r="AG15" s="13">
        <v>69.2</v>
      </c>
      <c r="AJ15" s="13">
        <v>2.9827400000000002</v>
      </c>
      <c r="AK15" s="13">
        <v>17.581109999999999</v>
      </c>
      <c r="AL15" s="13">
        <v>12.510120000000001</v>
      </c>
      <c r="AX15" s="13">
        <v>73.971769326932133</v>
      </c>
    </row>
    <row r="16" spans="1:50" x14ac:dyDescent="0.35">
      <c r="A16" s="15" t="s">
        <v>188</v>
      </c>
      <c r="D16" s="13" t="s">
        <v>21</v>
      </c>
      <c r="E16" s="13"/>
      <c r="F16" s="13">
        <v>7.358816</v>
      </c>
      <c r="G16" s="13">
        <v>20.824816000000002</v>
      </c>
      <c r="H16" s="13">
        <v>7.358816</v>
      </c>
      <c r="I16" s="13"/>
      <c r="J16" s="13"/>
      <c r="K16" s="13">
        <v>20.512899999999998</v>
      </c>
      <c r="L16" s="13"/>
      <c r="M16" s="13"/>
      <c r="N16" s="13">
        <v>64</v>
      </c>
      <c r="O16" s="13">
        <v>52</v>
      </c>
      <c r="R16" s="13">
        <v>13.07076</v>
      </c>
      <c r="S16" s="13">
        <v>11.22</v>
      </c>
      <c r="T16" s="13">
        <v>18.926839999999999</v>
      </c>
      <c r="W16" s="13">
        <v>7.3861659126803554</v>
      </c>
      <c r="Z16" s="13">
        <v>22.78584</v>
      </c>
      <c r="AA16" s="13">
        <v>72</v>
      </c>
      <c r="AB16" s="13">
        <v>74</v>
      </c>
      <c r="AE16" s="13">
        <v>1301.0214380879324</v>
      </c>
      <c r="AF16" s="13">
        <v>5677.9643909725864</v>
      </c>
      <c r="AG16" s="13">
        <v>38.799999999999997</v>
      </c>
      <c r="AJ16" s="13">
        <v>9.8643680000000007</v>
      </c>
      <c r="AK16" s="13">
        <v>28.840890000000002</v>
      </c>
      <c r="AL16" s="13">
        <v>27.339130000000001</v>
      </c>
      <c r="AX16" s="13">
        <v>40.059417146373235</v>
      </c>
    </row>
    <row r="17" spans="1:50" x14ac:dyDescent="0.35">
      <c r="A17" s="15"/>
      <c r="D17" s="13" t="s">
        <v>22</v>
      </c>
      <c r="E17" s="13"/>
      <c r="F17" s="13">
        <v>4.8624790000000004</v>
      </c>
      <c r="G17" s="13">
        <v>8.4939719999999994</v>
      </c>
      <c r="H17" s="13">
        <v>4.8624790000000004</v>
      </c>
      <c r="I17" s="13"/>
      <c r="J17" s="13"/>
      <c r="K17" s="13">
        <v>10.29505</v>
      </c>
      <c r="L17" s="13"/>
      <c r="M17" s="13"/>
      <c r="N17" s="13">
        <v>92.9</v>
      </c>
      <c r="O17" s="13">
        <v>91.9</v>
      </c>
      <c r="R17" s="13">
        <v>10.03121</v>
      </c>
      <c r="S17" s="13">
        <v>13.96105</v>
      </c>
      <c r="T17" s="13">
        <v>11.04457</v>
      </c>
      <c r="W17" s="13">
        <v>36.781852872588509</v>
      </c>
      <c r="Z17" s="13">
        <v>13.43167</v>
      </c>
      <c r="AA17" s="13">
        <v>40</v>
      </c>
      <c r="AB17" s="13">
        <v>43</v>
      </c>
      <c r="AE17" s="13">
        <v>654.80188045668228</v>
      </c>
      <c r="AF17" s="13">
        <v>2535.2585627938215</v>
      </c>
      <c r="AG17" s="13">
        <v>86.9</v>
      </c>
      <c r="AJ17" s="13">
        <v>7.6823819999999996</v>
      </c>
      <c r="AK17" s="13">
        <v>20.925039999999999</v>
      </c>
      <c r="AL17" s="13">
        <v>16.842759999999998</v>
      </c>
      <c r="AX17" s="13">
        <v>59.066545659019511</v>
      </c>
    </row>
    <row r="18" spans="1:50" x14ac:dyDescent="0.35">
      <c r="A18" s="15" t="s">
        <v>191</v>
      </c>
      <c r="D18" s="13" t="s">
        <v>23</v>
      </c>
      <c r="E18" s="13"/>
      <c r="F18" s="13">
        <v>5.8833320000000002</v>
      </c>
      <c r="G18" s="13">
        <v>17.837319999999998</v>
      </c>
      <c r="H18" s="13">
        <v>5.8833320000000002</v>
      </c>
      <c r="I18" s="13"/>
      <c r="J18" s="13"/>
      <c r="K18" s="13">
        <v>16.580159999999999</v>
      </c>
      <c r="L18" s="13"/>
      <c r="M18" s="13"/>
      <c r="N18" s="13">
        <v>85.2</v>
      </c>
      <c r="O18" s="13">
        <v>75.7</v>
      </c>
      <c r="R18" s="13">
        <v>10.580109999999999</v>
      </c>
      <c r="S18" s="13">
        <v>14.052300000000001</v>
      </c>
      <c r="T18" s="13">
        <v>13.756790000000001</v>
      </c>
      <c r="W18" s="13">
        <v>18.46268253109789</v>
      </c>
      <c r="Z18" s="13">
        <v>15.882860000000001</v>
      </c>
      <c r="AA18" s="13">
        <v>52</v>
      </c>
      <c r="AB18" s="13">
        <v>56</v>
      </c>
      <c r="AE18" s="13">
        <v>1839.9601604067832</v>
      </c>
      <c r="AF18" s="13">
        <v>5695.4892144785472</v>
      </c>
      <c r="AG18" s="13">
        <v>54.7</v>
      </c>
      <c r="AJ18" s="13">
        <v>10.33526</v>
      </c>
      <c r="AK18" s="13">
        <v>27.60792</v>
      </c>
      <c r="AL18" s="13">
        <v>22.14057</v>
      </c>
      <c r="AX18" s="13">
        <v>59.80955669896349</v>
      </c>
    </row>
    <row r="19" spans="1:50" x14ac:dyDescent="0.35">
      <c r="D19" s="13" t="s">
        <v>24</v>
      </c>
      <c r="E19" s="13"/>
      <c r="F19" s="13">
        <v>3.0187219999999999</v>
      </c>
      <c r="G19" s="13">
        <v>16.900621999999998</v>
      </c>
      <c r="H19" s="13">
        <v>3.0187219999999999</v>
      </c>
      <c r="I19" s="13"/>
      <c r="J19" s="13"/>
      <c r="K19" s="13">
        <v>12.4613</v>
      </c>
      <c r="L19" s="13"/>
      <c r="M19" s="13"/>
      <c r="N19" s="13">
        <v>73</v>
      </c>
      <c r="O19" s="13">
        <v>59.2</v>
      </c>
      <c r="R19" s="13">
        <v>11.101319999999999</v>
      </c>
      <c r="S19" s="13">
        <v>13.01577</v>
      </c>
      <c r="T19" s="13">
        <v>16.301559999999998</v>
      </c>
      <c r="W19" s="13">
        <v>12.561630645367117</v>
      </c>
      <c r="Z19" s="13">
        <v>18.274090000000001</v>
      </c>
      <c r="AA19" s="13">
        <v>65</v>
      </c>
      <c r="AB19" s="13">
        <v>69</v>
      </c>
      <c r="AE19" s="13">
        <v>1250.9299525244855</v>
      </c>
      <c r="AF19" s="13">
        <v>4408.5501944271873</v>
      </c>
      <c r="AG19" s="13">
        <v>59</v>
      </c>
      <c r="AJ19" s="13">
        <v>8.2154240000000005</v>
      </c>
      <c r="AK19" s="13">
        <v>24.442530000000001</v>
      </c>
      <c r="AL19" s="13">
        <v>21.784089999999999</v>
      </c>
      <c r="AX19" s="13">
        <v>65.179063067788235</v>
      </c>
    </row>
    <row r="20" spans="1:50" x14ac:dyDescent="0.35">
      <c r="D20" s="13" t="s">
        <v>25</v>
      </c>
      <c r="E20" s="13"/>
      <c r="F20" s="13">
        <v>5.8373340000000002</v>
      </c>
      <c r="G20" s="13">
        <v>23.635684000000001</v>
      </c>
      <c r="H20" s="13">
        <v>5.8373340000000002</v>
      </c>
      <c r="I20" s="13"/>
      <c r="J20" s="13"/>
      <c r="K20" s="13">
        <v>12.809010000000001</v>
      </c>
      <c r="L20" s="13"/>
      <c r="M20" s="13"/>
      <c r="N20" s="13">
        <v>69.8</v>
      </c>
      <c r="O20" s="13">
        <v>60.2</v>
      </c>
      <c r="R20" s="13">
        <v>12.454700000000001</v>
      </c>
      <c r="S20" s="13">
        <v>8.4676899999999993</v>
      </c>
      <c r="T20" s="13">
        <v>18.22429</v>
      </c>
      <c r="W20" s="13">
        <v>9.3364925361960793</v>
      </c>
      <c r="Z20" s="13">
        <v>16.198219999999999</v>
      </c>
      <c r="AA20" s="13">
        <v>42</v>
      </c>
      <c r="AB20" s="13">
        <v>40</v>
      </c>
      <c r="AE20" s="13">
        <v>1430.8794691858959</v>
      </c>
      <c r="AF20" s="13">
        <v>4248.2394583328196</v>
      </c>
      <c r="AG20" s="13">
        <v>48.1</v>
      </c>
      <c r="AJ20" s="13">
        <v>6.3424860000000001</v>
      </c>
      <c r="AK20" s="13">
        <v>26.429449999999999</v>
      </c>
      <c r="AL20" s="13">
        <v>18.05227</v>
      </c>
      <c r="AX20" s="13">
        <v>52.505854088370427</v>
      </c>
    </row>
    <row r="21" spans="1:50" x14ac:dyDescent="0.35">
      <c r="D21" s="13" t="s">
        <v>26</v>
      </c>
      <c r="E21" s="13"/>
      <c r="F21" s="13">
        <v>2.1414610000000001</v>
      </c>
      <c r="G21" s="13">
        <v>15.33906</v>
      </c>
      <c r="H21" s="13">
        <v>2.1414610000000001</v>
      </c>
      <c r="I21" s="13"/>
      <c r="J21" s="13"/>
      <c r="K21" s="13">
        <v>14.67404</v>
      </c>
      <c r="L21" s="13"/>
      <c r="M21" s="13"/>
      <c r="N21" s="13">
        <v>80.2</v>
      </c>
      <c r="O21" s="13">
        <v>71</v>
      </c>
      <c r="R21" s="13">
        <v>13.09365</v>
      </c>
      <c r="S21" s="13">
        <v>16.855399999999999</v>
      </c>
      <c r="T21" s="13">
        <v>11.30452</v>
      </c>
      <c r="W21" s="13">
        <v>17.762410003789313</v>
      </c>
      <c r="Z21" s="13">
        <v>15.75169</v>
      </c>
      <c r="AA21" s="13">
        <v>46</v>
      </c>
      <c r="AB21" s="13">
        <v>46</v>
      </c>
      <c r="AE21" s="13">
        <v>2335.0846468184473</v>
      </c>
      <c r="AF21" s="13">
        <v>4750.4378283712786</v>
      </c>
      <c r="AG21" s="13">
        <v>61.6</v>
      </c>
      <c r="AJ21" s="13">
        <v>8.5099830000000001</v>
      </c>
      <c r="AK21" s="13">
        <v>25.41281</v>
      </c>
      <c r="AL21" s="13">
        <v>22.124490000000002</v>
      </c>
      <c r="AX21" s="13">
        <v>61.1409148224934</v>
      </c>
    </row>
    <row r="22" spans="1:50" x14ac:dyDescent="0.35">
      <c r="D22" s="13" t="s">
        <v>27</v>
      </c>
      <c r="E22" s="13"/>
      <c r="F22" s="13">
        <v>4.9716839999999998</v>
      </c>
      <c r="G22" s="13">
        <v>17.751749</v>
      </c>
      <c r="H22" s="13">
        <v>4.9716839999999998</v>
      </c>
      <c r="I22" s="13"/>
      <c r="J22" s="13"/>
      <c r="K22" s="13">
        <v>10.751989999999999</v>
      </c>
      <c r="L22" s="13"/>
      <c r="M22" s="13"/>
      <c r="N22" s="13">
        <v>84.4</v>
      </c>
      <c r="O22" s="13">
        <v>76.8</v>
      </c>
      <c r="R22" s="13">
        <v>10.04074</v>
      </c>
      <c r="S22" s="13">
        <v>9.5541830000000001</v>
      </c>
      <c r="T22" s="13">
        <v>11.71143</v>
      </c>
      <c r="W22" s="13">
        <v>20.556004152728111</v>
      </c>
      <c r="Z22" s="13">
        <v>13.41215</v>
      </c>
      <c r="AA22" s="13">
        <v>44</v>
      </c>
      <c r="AB22" s="13">
        <v>47</v>
      </c>
      <c r="AE22" s="13">
        <v>1542.6008968609865</v>
      </c>
      <c r="AF22" s="13">
        <v>3578.4753363228701</v>
      </c>
      <c r="AG22" s="13">
        <v>65.5</v>
      </c>
      <c r="AJ22" s="13">
        <v>6.5536060000000003</v>
      </c>
      <c r="AK22" s="13">
        <v>20.639510000000001</v>
      </c>
      <c r="AL22" s="13">
        <v>21.595330000000001</v>
      </c>
      <c r="AX22" s="13">
        <v>64.327848009531181</v>
      </c>
    </row>
    <row r="23" spans="1:50" x14ac:dyDescent="0.35">
      <c r="D23" s="13" t="s">
        <v>28</v>
      </c>
      <c r="E23" s="13"/>
      <c r="F23" s="13">
        <v>7.0757199999999996</v>
      </c>
      <c r="G23" s="13">
        <v>20.052596999999999</v>
      </c>
      <c r="H23" s="13">
        <v>7.0757199999999996</v>
      </c>
      <c r="I23" s="13"/>
      <c r="J23" s="13"/>
      <c r="K23" s="13">
        <v>8.6714889999999993</v>
      </c>
      <c r="L23" s="13"/>
      <c r="M23" s="13"/>
      <c r="N23" s="13">
        <v>93</v>
      </c>
      <c r="O23" s="13">
        <v>91.7</v>
      </c>
      <c r="R23" s="13">
        <v>8.8209320000000009</v>
      </c>
      <c r="S23" s="13">
        <v>11.79101</v>
      </c>
      <c r="T23" s="13">
        <v>10.11003</v>
      </c>
      <c r="W23" s="13">
        <v>24.825685098102806</v>
      </c>
      <c r="Z23" s="13">
        <v>12.33089</v>
      </c>
      <c r="AA23" s="13">
        <v>52</v>
      </c>
      <c r="AB23" s="13">
        <v>54</v>
      </c>
      <c r="AE23" s="13">
        <v>1148.5548403382556</v>
      </c>
      <c r="AF23" s="13">
        <v>2738.8615423450715</v>
      </c>
      <c r="AG23" s="13">
        <v>69.099999999999994</v>
      </c>
      <c r="AJ23" s="13">
        <v>5.1429340000000003</v>
      </c>
      <c r="AK23" s="13">
        <v>18.753170000000001</v>
      </c>
      <c r="AL23" s="13">
        <v>12.965579999999999</v>
      </c>
      <c r="AX23" s="13">
        <v>62.357363188113631</v>
      </c>
    </row>
    <row r="24" spans="1:50" x14ac:dyDescent="0.35">
      <c r="D24" s="13" t="s">
        <v>29</v>
      </c>
      <c r="E24" s="13"/>
      <c r="F24" s="13"/>
      <c r="G24" s="13">
        <v>17.491379999999999</v>
      </c>
      <c r="H24" s="13"/>
      <c r="I24" s="13"/>
      <c r="J24" s="13"/>
      <c r="K24" s="13">
        <v>16.898340000000001</v>
      </c>
      <c r="L24" s="13"/>
      <c r="M24" s="13"/>
      <c r="N24" s="13">
        <v>73.099999999999994</v>
      </c>
      <c r="O24" s="13">
        <v>60.5</v>
      </c>
      <c r="R24" s="13">
        <v>11.79083</v>
      </c>
      <c r="S24" s="13">
        <v>4.7623870000000004</v>
      </c>
      <c r="T24" s="13">
        <v>18.534109999999998</v>
      </c>
      <c r="W24" s="13">
        <v>13.247716847285702</v>
      </c>
      <c r="Z24" s="13">
        <v>15.549200000000001</v>
      </c>
      <c r="AA24" s="13">
        <v>70</v>
      </c>
      <c r="AB24" s="13">
        <v>68</v>
      </c>
      <c r="AE24" s="13">
        <v>1268.4183217369016</v>
      </c>
      <c r="AF24" s="13">
        <v>8376.9371667198047</v>
      </c>
      <c r="AG24" s="13">
        <v>51.8</v>
      </c>
      <c r="AJ24" s="13">
        <v>9.6465610000000002</v>
      </c>
      <c r="AK24" s="13">
        <v>23.974989999999998</v>
      </c>
      <c r="AL24" s="13">
        <v>20.649090000000001</v>
      </c>
      <c r="AX24" s="13">
        <v>64.25758564983596</v>
      </c>
    </row>
    <row r="25" spans="1:50" x14ac:dyDescent="0.35">
      <c r="D25" s="13" t="s">
        <v>30</v>
      </c>
      <c r="E25" s="13"/>
      <c r="F25" s="13">
        <v>5.8119719999999999</v>
      </c>
      <c r="G25" s="13">
        <v>13.741910000000001</v>
      </c>
      <c r="H25" s="13">
        <v>5.8119719999999999</v>
      </c>
      <c r="I25" s="13"/>
      <c r="J25" s="13"/>
      <c r="K25" s="13">
        <v>13.53973</v>
      </c>
      <c r="L25" s="13"/>
      <c r="M25" s="13"/>
      <c r="N25" s="13">
        <v>86.7</v>
      </c>
      <c r="O25" s="13">
        <v>75.7</v>
      </c>
      <c r="R25" s="13">
        <v>9.4185440000000007</v>
      </c>
      <c r="S25" s="13">
        <v>10.58033</v>
      </c>
      <c r="T25" s="13">
        <v>13.016109999999999</v>
      </c>
      <c r="W25" s="13">
        <v>21.020235642204259</v>
      </c>
      <c r="Z25" s="13">
        <v>13.18684</v>
      </c>
      <c r="AA25" s="13">
        <v>47</v>
      </c>
      <c r="AB25" s="13">
        <v>46</v>
      </c>
      <c r="AE25" s="13">
        <v>2788.2319614746471</v>
      </c>
      <c r="AF25" s="13">
        <v>4360.4062967909031</v>
      </c>
      <c r="AG25" s="13">
        <v>60</v>
      </c>
      <c r="AJ25" s="13">
        <v>5.4972859999999999</v>
      </c>
      <c r="AK25" s="13">
        <v>19.55274</v>
      </c>
      <c r="AL25" s="13">
        <v>19.013529999999999</v>
      </c>
      <c r="AX25" s="13">
        <v>65.777769131354461</v>
      </c>
    </row>
    <row r="26" spans="1:50" x14ac:dyDescent="0.35">
      <c r="D26" s="13" t="s">
        <v>31</v>
      </c>
      <c r="E26" s="13"/>
      <c r="F26" s="13">
        <v>6.8220179999999999</v>
      </c>
      <c r="G26" s="13">
        <v>20.013263000000002</v>
      </c>
      <c r="H26" s="13">
        <v>6.8220179999999999</v>
      </c>
      <c r="I26" s="13"/>
      <c r="J26" s="13"/>
      <c r="K26" s="13">
        <v>16.249179999999999</v>
      </c>
      <c r="L26" s="13"/>
      <c r="M26" s="13"/>
      <c r="N26" s="13">
        <v>71.3</v>
      </c>
      <c r="O26" s="13">
        <v>54.4</v>
      </c>
      <c r="R26" s="13">
        <v>14.89461</v>
      </c>
      <c r="S26" s="13">
        <v>9.4760609999999996</v>
      </c>
      <c r="T26" s="13">
        <v>16.504960000000001</v>
      </c>
      <c r="W26" s="13">
        <v>11.116213252865268</v>
      </c>
      <c r="Z26" s="13">
        <v>22.30735</v>
      </c>
      <c r="AA26" s="13">
        <v>70</v>
      </c>
      <c r="AB26" s="13">
        <v>70</v>
      </c>
      <c r="AE26" s="13">
        <v>1868.4092244926183</v>
      </c>
      <c r="AF26" s="13">
        <v>6594.0600905853471</v>
      </c>
      <c r="AG26" s="13">
        <v>46.1</v>
      </c>
      <c r="AJ26" s="13">
        <v>10.481389999999999</v>
      </c>
      <c r="AK26" s="13">
        <v>30.022680000000001</v>
      </c>
      <c r="AL26" s="13">
        <v>27.239439999999998</v>
      </c>
      <c r="AX26" s="13">
        <v>68.010120623366277</v>
      </c>
    </row>
    <row r="27" spans="1:50" x14ac:dyDescent="0.35">
      <c r="D27" s="13" t="s">
        <v>32</v>
      </c>
      <c r="E27" s="13"/>
      <c r="F27" s="13">
        <v>4.0927290000000003</v>
      </c>
      <c r="G27" s="13">
        <v>11.210380000000001</v>
      </c>
      <c r="H27" s="13">
        <v>4.0927290000000003</v>
      </c>
      <c r="I27" s="13"/>
      <c r="J27" s="13"/>
      <c r="K27" s="13">
        <v>15.06978</v>
      </c>
      <c r="L27" s="13"/>
      <c r="M27" s="13"/>
      <c r="N27" s="13">
        <v>86.3</v>
      </c>
      <c r="O27" s="13">
        <v>83.4</v>
      </c>
      <c r="R27" s="13">
        <v>11.87588</v>
      </c>
      <c r="S27" s="13">
        <v>13.97953</v>
      </c>
      <c r="T27" s="13">
        <v>12.94214</v>
      </c>
      <c r="W27" s="13">
        <v>25.027282648235722</v>
      </c>
      <c r="Z27" s="13">
        <v>15.36289</v>
      </c>
      <c r="AA27" s="13">
        <v>51</v>
      </c>
      <c r="AB27" s="13">
        <v>51</v>
      </c>
      <c r="AE27" s="13">
        <v>1557.0934256055364</v>
      </c>
      <c r="AF27" s="13">
        <v>3287.1972318339099</v>
      </c>
      <c r="AG27" s="13">
        <v>68.8</v>
      </c>
      <c r="AJ27" s="13">
        <v>4.8529470000000003</v>
      </c>
      <c r="AK27" s="13">
        <v>21.236450000000001</v>
      </c>
      <c r="AL27" s="13">
        <v>13.64324</v>
      </c>
      <c r="AX27" s="13">
        <v>58.822133161661924</v>
      </c>
    </row>
    <row r="28" spans="1:50" x14ac:dyDescent="0.35">
      <c r="A28" t="s">
        <v>196</v>
      </c>
      <c r="D28" s="13" t="s">
        <v>33</v>
      </c>
      <c r="E28" s="13"/>
      <c r="F28" s="13">
        <v>3.180739</v>
      </c>
      <c r="G28" s="13">
        <v>18.362807</v>
      </c>
      <c r="H28" s="13">
        <v>3.180739</v>
      </c>
      <c r="I28" s="13"/>
      <c r="J28" s="13"/>
      <c r="K28" s="13">
        <v>8.3253470000000007</v>
      </c>
      <c r="L28" s="13"/>
      <c r="M28" s="13"/>
      <c r="N28" s="13">
        <v>73.5</v>
      </c>
      <c r="O28" s="13">
        <v>59.8</v>
      </c>
      <c r="R28" s="13">
        <v>7.2043030000000003</v>
      </c>
      <c r="S28" s="13">
        <v>5.6338299999999997</v>
      </c>
      <c r="T28" s="13">
        <v>17.336760000000002</v>
      </c>
      <c r="W28" s="13">
        <v>16.043747189438225</v>
      </c>
      <c r="Z28" s="13">
        <v>9.6489089999999997</v>
      </c>
      <c r="AA28" s="13">
        <v>55</v>
      </c>
      <c r="AB28" s="13">
        <v>55</v>
      </c>
      <c r="AE28" s="13">
        <v>755.63309884078308</v>
      </c>
      <c r="AF28" s="13">
        <v>3685.0307655053803</v>
      </c>
      <c r="AG28" s="13">
        <v>62.1</v>
      </c>
      <c r="AJ28" s="13">
        <v>4.603612</v>
      </c>
      <c r="AK28" s="13">
        <v>23.766940000000002</v>
      </c>
      <c r="AL28" s="13">
        <v>16.915220000000001</v>
      </c>
      <c r="AX28" s="13">
        <v>68.388035653964593</v>
      </c>
    </row>
    <row r="29" spans="1:50" x14ac:dyDescent="0.35">
      <c r="A29" t="s">
        <v>194</v>
      </c>
      <c r="D29" s="13" t="s">
        <v>34</v>
      </c>
      <c r="E29" s="13"/>
      <c r="F29" s="13">
        <v>4.0727770000000003</v>
      </c>
      <c r="G29" s="13">
        <v>17.436474</v>
      </c>
      <c r="H29" s="13">
        <v>4.0727770000000003</v>
      </c>
      <c r="I29" s="13"/>
      <c r="J29" s="13"/>
      <c r="K29" s="13">
        <v>7.8066880000000003</v>
      </c>
      <c r="L29" s="13"/>
      <c r="M29" s="13"/>
      <c r="N29" s="13">
        <v>77.5</v>
      </c>
      <c r="O29" s="13">
        <v>70.2</v>
      </c>
      <c r="R29" s="13">
        <v>5.9807790000000001</v>
      </c>
      <c r="S29" s="13">
        <v>13.48676</v>
      </c>
      <c r="T29" s="13">
        <v>14.153029999999999</v>
      </c>
      <c r="W29" s="13">
        <v>21.655486647259842</v>
      </c>
      <c r="Z29" s="13">
        <v>12.937239999999999</v>
      </c>
      <c r="AA29" s="13">
        <v>42</v>
      </c>
      <c r="AB29" s="13">
        <v>43</v>
      </c>
      <c r="AE29" s="13">
        <v>2219.2232718548507</v>
      </c>
      <c r="AF29" s="13">
        <v>5528.0651771879839</v>
      </c>
      <c r="AG29" s="13">
        <v>62.3</v>
      </c>
      <c r="AJ29" s="13">
        <v>7.7363489999999997</v>
      </c>
      <c r="AK29" s="13">
        <v>23.522310000000001</v>
      </c>
      <c r="AL29" s="13">
        <v>20.097670000000001</v>
      </c>
      <c r="AX29" s="13">
        <v>63.314215809647848</v>
      </c>
    </row>
    <row r="30" spans="1:50" x14ac:dyDescent="0.35">
      <c r="A30" t="s">
        <v>210</v>
      </c>
      <c r="D30" s="13" t="s">
        <v>35</v>
      </c>
      <c r="E30" s="13"/>
      <c r="F30" s="13">
        <v>8.6003989999999995</v>
      </c>
      <c r="G30" s="13">
        <v>15.70905</v>
      </c>
      <c r="H30" s="13">
        <v>8.6003989999999995</v>
      </c>
      <c r="I30" s="13"/>
      <c r="J30" s="13"/>
      <c r="K30" s="13">
        <v>19.402930000000001</v>
      </c>
      <c r="L30" s="13"/>
      <c r="M30" s="13"/>
      <c r="N30" s="13">
        <v>76.8</v>
      </c>
      <c r="O30" s="13">
        <v>66.599999999999994</v>
      </c>
      <c r="R30" s="13">
        <v>15.47695</v>
      </c>
      <c r="S30" s="13">
        <v>10.854229999999999</v>
      </c>
      <c r="T30" s="13">
        <v>13.83869</v>
      </c>
      <c r="W30" s="13">
        <v>17.220198945480242</v>
      </c>
      <c r="Z30" s="13">
        <v>12.848660000000001</v>
      </c>
      <c r="AA30" s="13">
        <v>41</v>
      </c>
      <c r="AB30" s="13">
        <v>39</v>
      </c>
      <c r="AE30" s="13">
        <v>489.80521699510194</v>
      </c>
      <c r="AF30" s="13">
        <v>2046.5504803128679</v>
      </c>
      <c r="AG30" s="13">
        <v>66.7</v>
      </c>
      <c r="AJ30" s="13">
        <v>6.3909580000000004</v>
      </c>
      <c r="AK30" s="13">
        <v>17.823550000000001</v>
      </c>
      <c r="AL30" s="13">
        <v>16.98752</v>
      </c>
      <c r="AX30" s="13">
        <v>67.075411868876344</v>
      </c>
    </row>
    <row r="31" spans="1:50" x14ac:dyDescent="0.35">
      <c r="A31" t="s">
        <v>189</v>
      </c>
      <c r="D31" s="13" t="s">
        <v>36</v>
      </c>
      <c r="E31" s="13"/>
      <c r="F31" s="13">
        <v>3.163208</v>
      </c>
      <c r="G31" s="13">
        <v>17.253585999999999</v>
      </c>
      <c r="H31" s="13">
        <v>3.163208</v>
      </c>
      <c r="I31" s="13"/>
      <c r="J31" s="13"/>
      <c r="K31" s="13">
        <v>17.714269999999999</v>
      </c>
      <c r="L31" s="13"/>
      <c r="M31" s="13"/>
      <c r="N31" s="13">
        <v>76.599999999999994</v>
      </c>
      <c r="O31" s="13">
        <v>61.9</v>
      </c>
      <c r="R31" s="13">
        <v>12.72146</v>
      </c>
      <c r="S31" s="13">
        <v>8.4096469999999997</v>
      </c>
      <c r="T31" s="13">
        <v>17.261040000000001</v>
      </c>
      <c r="W31" s="13">
        <v>16.314918382138181</v>
      </c>
      <c r="Z31" s="13">
        <v>16.024319999999999</v>
      </c>
      <c r="AA31" s="13">
        <v>48</v>
      </c>
      <c r="AB31" s="13">
        <v>47</v>
      </c>
      <c r="AE31" s="13">
        <v>1915.6631294463655</v>
      </c>
      <c r="AF31" s="13">
        <v>5049.878780652597</v>
      </c>
      <c r="AG31" s="13">
        <v>55.3</v>
      </c>
      <c r="AJ31" s="13">
        <v>8.4207730000000005</v>
      </c>
      <c r="AK31" s="13">
        <v>21.54017</v>
      </c>
      <c r="AL31" s="13">
        <v>18.686879999999999</v>
      </c>
      <c r="AX31" s="13">
        <v>65.842791398205961</v>
      </c>
    </row>
    <row r="32" spans="1:50" x14ac:dyDescent="0.35">
      <c r="A32" t="s">
        <v>206</v>
      </c>
      <c r="D32" s="13" t="s">
        <v>37</v>
      </c>
      <c r="E32" s="13"/>
      <c r="F32" s="13">
        <v>9.2988350000000004</v>
      </c>
      <c r="G32" s="13">
        <v>16.646132000000001</v>
      </c>
      <c r="H32" s="13">
        <v>9.2988350000000004</v>
      </c>
      <c r="I32" s="13"/>
      <c r="J32" s="13"/>
      <c r="K32" s="13">
        <v>22.229109999999999</v>
      </c>
      <c r="L32" s="13"/>
      <c r="M32" s="13"/>
      <c r="N32" s="13">
        <v>66.900000000000006</v>
      </c>
      <c r="O32" s="13">
        <v>60.7</v>
      </c>
      <c r="R32" s="13">
        <v>17.083480000000002</v>
      </c>
      <c r="S32" s="13">
        <v>10.294930000000001</v>
      </c>
      <c r="T32" s="13">
        <v>15.488009999999999</v>
      </c>
      <c r="W32" s="13">
        <v>7.6191411685739077</v>
      </c>
      <c r="Z32" s="13">
        <v>17.55283</v>
      </c>
      <c r="AA32" s="13">
        <v>75</v>
      </c>
      <c r="AB32" s="13">
        <v>77</v>
      </c>
      <c r="AE32" s="13">
        <v>2107.6163492689693</v>
      </c>
      <c r="AF32" s="13">
        <v>7780.1288718334945</v>
      </c>
      <c r="AG32" s="13">
        <v>36.299999999999997</v>
      </c>
      <c r="AJ32" s="13">
        <v>5.3109989999999998</v>
      </c>
      <c r="AK32" s="13">
        <v>33.080750000000002</v>
      </c>
      <c r="AL32" s="13">
        <v>20.706</v>
      </c>
      <c r="AX32" s="13">
        <v>34.863475686546082</v>
      </c>
    </row>
    <row r="33" spans="1:50" x14ac:dyDescent="0.35">
      <c r="A33" t="s">
        <v>204</v>
      </c>
      <c r="D33" s="13" t="s">
        <v>38</v>
      </c>
      <c r="E33" s="13"/>
      <c r="F33" s="13">
        <v>3.966936</v>
      </c>
      <c r="G33" s="13">
        <v>15.823194000000001</v>
      </c>
      <c r="H33" s="13">
        <v>3.966936</v>
      </c>
      <c r="I33" s="13"/>
      <c r="J33" s="13"/>
      <c r="K33" s="13">
        <v>13.438420000000001</v>
      </c>
      <c r="L33" s="13"/>
      <c r="M33" s="13"/>
      <c r="N33" s="13">
        <v>75.599999999999994</v>
      </c>
      <c r="O33" s="13">
        <v>61.3</v>
      </c>
      <c r="R33" s="13">
        <v>12.592079999999999</v>
      </c>
      <c r="S33" s="13">
        <v>7.7019820000000001</v>
      </c>
      <c r="T33" s="13">
        <v>15.055210000000001</v>
      </c>
      <c r="W33" s="13">
        <v>14.970225071821314</v>
      </c>
      <c r="Z33" s="13">
        <v>13.057309999999999</v>
      </c>
      <c r="AA33" s="13">
        <v>48</v>
      </c>
      <c r="AB33" s="13">
        <v>48</v>
      </c>
      <c r="AE33" s="13">
        <v>1330.616614577038</v>
      </c>
      <c r="AF33" s="13">
        <v>4803.4120145735842</v>
      </c>
      <c r="AG33" s="13">
        <v>54.8</v>
      </c>
      <c r="AJ33" s="13">
        <v>6.1975540000000002</v>
      </c>
      <c r="AK33" s="13">
        <v>18.692489999999999</v>
      </c>
      <c r="AL33" s="13">
        <v>18.46499</v>
      </c>
      <c r="AX33" s="13">
        <v>64.752417903876037</v>
      </c>
    </row>
    <row r="34" spans="1:50" x14ac:dyDescent="0.35">
      <c r="A34" t="s">
        <v>205</v>
      </c>
      <c r="D34" s="13" t="s">
        <v>39</v>
      </c>
      <c r="E34" s="13"/>
      <c r="F34" s="13">
        <v>6.9495480000000001</v>
      </c>
      <c r="G34" s="13">
        <v>17.928166999999998</v>
      </c>
      <c r="H34" s="13">
        <v>6.9495480000000001</v>
      </c>
      <c r="I34" s="13"/>
      <c r="J34" s="13"/>
      <c r="K34" s="13">
        <v>18.75151</v>
      </c>
      <c r="L34" s="13"/>
      <c r="M34" s="13"/>
      <c r="N34" s="13">
        <v>81.099999999999994</v>
      </c>
      <c r="O34" s="13">
        <v>70.099999999999994</v>
      </c>
      <c r="R34" s="13">
        <v>12.986829999999999</v>
      </c>
      <c r="S34" s="13">
        <v>9.3470040000000001</v>
      </c>
      <c r="T34" s="13">
        <v>13.7166</v>
      </c>
      <c r="W34" s="13">
        <v>15.672602658320622</v>
      </c>
      <c r="Z34" s="13">
        <v>13.29182</v>
      </c>
      <c r="AA34" s="13">
        <v>55</v>
      </c>
      <c r="AB34" s="13">
        <v>54</v>
      </c>
      <c r="AE34" s="13">
        <v>2271.2310730743911</v>
      </c>
      <c r="AF34" s="13">
        <v>6214.0424192117243</v>
      </c>
      <c r="AG34" s="13">
        <v>50.6</v>
      </c>
      <c r="AJ34" s="13">
        <v>6.9847720000000004</v>
      </c>
      <c r="AK34" s="13">
        <v>24.35117</v>
      </c>
      <c r="AL34" s="13">
        <v>19.30115</v>
      </c>
      <c r="AX34" s="13">
        <v>55.85856378821012</v>
      </c>
    </row>
    <row r="35" spans="1:50" x14ac:dyDescent="0.35">
      <c r="A35" t="s">
        <v>192</v>
      </c>
      <c r="D35" s="13" t="s">
        <v>40</v>
      </c>
      <c r="E35" s="13"/>
      <c r="F35" s="13"/>
      <c r="G35" s="13">
        <v>15.81498</v>
      </c>
      <c r="H35" s="13"/>
      <c r="I35" s="13"/>
      <c r="J35" s="13"/>
      <c r="K35" s="13">
        <v>16.626010000000001</v>
      </c>
      <c r="L35" s="13"/>
      <c r="M35" s="13"/>
      <c r="N35" s="13">
        <v>89.1</v>
      </c>
      <c r="O35" s="13">
        <v>77.400000000000006</v>
      </c>
      <c r="R35" s="13">
        <v>10.51829</v>
      </c>
      <c r="S35" s="13">
        <v>5.2664629999999999</v>
      </c>
      <c r="T35" s="13">
        <v>14.6205</v>
      </c>
      <c r="W35" s="13">
        <v>22.977842520892434</v>
      </c>
      <c r="Z35" s="13">
        <v>16.09299</v>
      </c>
      <c r="AA35" s="13">
        <v>42</v>
      </c>
      <c r="AB35" s="13">
        <v>47</v>
      </c>
      <c r="AE35" s="13">
        <v>671.65953399904902</v>
      </c>
      <c r="AF35" s="13">
        <v>3554.4460294816927</v>
      </c>
      <c r="AG35" s="13">
        <v>69.2</v>
      </c>
      <c r="AJ35" s="13">
        <v>5.7813140000000001</v>
      </c>
      <c r="AK35" s="13">
        <v>23.082339999999999</v>
      </c>
      <c r="AL35" s="13">
        <v>20.002510000000001</v>
      </c>
      <c r="AX35" s="13">
        <v>72.537653824679296</v>
      </c>
    </row>
    <row r="36" spans="1:50" x14ac:dyDescent="0.35">
      <c r="D36" s="13" t="s">
        <v>41</v>
      </c>
      <c r="E36" s="13"/>
      <c r="F36" s="13">
        <v>6.2040059999999997</v>
      </c>
      <c r="G36" s="13">
        <v>15.340730000000001</v>
      </c>
      <c r="H36" s="13">
        <v>6.2040059999999997</v>
      </c>
      <c r="I36" s="13"/>
      <c r="J36" s="13"/>
      <c r="K36" s="13">
        <v>11.665760000000001</v>
      </c>
      <c r="L36" s="13"/>
      <c r="M36" s="13"/>
      <c r="N36" s="13">
        <v>91.2</v>
      </c>
      <c r="O36" s="13">
        <v>84.4</v>
      </c>
      <c r="R36" s="13">
        <v>8.7693340000000006</v>
      </c>
      <c r="S36" s="13">
        <v>11.349069999999999</v>
      </c>
      <c r="T36" s="13">
        <v>13.78729</v>
      </c>
      <c r="W36" s="13">
        <v>30.983716261432075</v>
      </c>
      <c r="Z36" s="13">
        <v>12.081189999999999</v>
      </c>
      <c r="AA36" s="13">
        <v>58</v>
      </c>
      <c r="AB36" s="13">
        <v>59</v>
      </c>
      <c r="AE36" s="13">
        <v>1610.5417276720352</v>
      </c>
      <c r="AF36" s="13">
        <v>2122.9868228404098</v>
      </c>
      <c r="AG36" s="13">
        <v>74.3</v>
      </c>
      <c r="AJ36" s="13">
        <v>9.0612460000000006</v>
      </c>
      <c r="AK36" s="13">
        <v>25.658059999999999</v>
      </c>
      <c r="AL36" s="13">
        <v>18.53913</v>
      </c>
      <c r="AX36" s="13">
        <v>55.092962277289033</v>
      </c>
    </row>
    <row r="37" spans="1:50" x14ac:dyDescent="0.35">
      <c r="D37" s="13" t="s">
        <v>42</v>
      </c>
      <c r="E37" s="13"/>
      <c r="F37" s="13">
        <v>2.5945740000000002</v>
      </c>
      <c r="G37" s="13">
        <v>16.894857000000002</v>
      </c>
      <c r="H37" s="13">
        <v>2.5945740000000002</v>
      </c>
      <c r="I37" s="13"/>
      <c r="J37" s="13"/>
      <c r="K37" s="13">
        <v>10.661899999999999</v>
      </c>
      <c r="L37" s="13"/>
      <c r="M37" s="13"/>
      <c r="N37" s="13">
        <v>76.7</v>
      </c>
      <c r="O37" s="13">
        <v>61.8</v>
      </c>
      <c r="R37" s="13">
        <v>12.0352</v>
      </c>
      <c r="S37" s="13">
        <v>7.1405250000000002</v>
      </c>
      <c r="T37" s="13">
        <v>14.15925</v>
      </c>
      <c r="W37" s="13">
        <v>12.811070351118225</v>
      </c>
      <c r="Z37" s="13">
        <v>14.53406</v>
      </c>
      <c r="AA37" s="13">
        <v>54</v>
      </c>
      <c r="AB37" s="13">
        <v>55</v>
      </c>
      <c r="AE37" s="13">
        <v>974.5589911432246</v>
      </c>
      <c r="AF37" s="13">
        <v>5704.0979578179076</v>
      </c>
      <c r="AG37" s="13">
        <v>61</v>
      </c>
      <c r="AJ37" s="13">
        <v>6.2705739999999999</v>
      </c>
      <c r="AK37" s="13">
        <v>21.86364</v>
      </c>
      <c r="AL37" s="13">
        <v>17.737200000000001</v>
      </c>
      <c r="AX37" s="13">
        <v>61.405032233505651</v>
      </c>
    </row>
    <row r="38" spans="1:50" x14ac:dyDescent="0.35">
      <c r="D38" s="13" t="s">
        <v>43</v>
      </c>
      <c r="E38" s="13"/>
      <c r="F38" s="13">
        <v>3.7587109999999999</v>
      </c>
      <c r="G38" s="13">
        <v>15.96898</v>
      </c>
      <c r="H38" s="13">
        <v>3.7587109999999999</v>
      </c>
      <c r="I38" s="13"/>
      <c r="J38" s="13"/>
      <c r="K38" s="13">
        <v>8.2979280000000006</v>
      </c>
      <c r="L38" s="13"/>
      <c r="M38" s="13"/>
      <c r="N38" s="13">
        <v>83.5</v>
      </c>
      <c r="O38" s="13">
        <v>76.5</v>
      </c>
      <c r="R38" s="13">
        <v>8.3644639999999999</v>
      </c>
      <c r="S38" s="13">
        <v>7.8846829999999999</v>
      </c>
      <c r="T38" s="13">
        <v>12.974489999999999</v>
      </c>
      <c r="W38" s="13">
        <v>24.094387755102041</v>
      </c>
      <c r="Z38" s="13">
        <v>11.48429</v>
      </c>
      <c r="AA38" s="13">
        <v>47</v>
      </c>
      <c r="AB38" s="13">
        <v>48</v>
      </c>
      <c r="AE38" s="13">
        <v>2851.3937966234785</v>
      </c>
      <c r="AF38" s="13">
        <v>4377.6992540243427</v>
      </c>
      <c r="AG38" s="13">
        <v>54.4</v>
      </c>
      <c r="AJ38" s="13">
        <v>4.0236320000000001</v>
      </c>
      <c r="AK38" s="13">
        <v>17.659949999999998</v>
      </c>
      <c r="AL38" s="13">
        <v>14.17554</v>
      </c>
      <c r="AX38" s="13">
        <v>61.877143283853925</v>
      </c>
    </row>
    <row r="39" spans="1:50" x14ac:dyDescent="0.35">
      <c r="D39" s="13" t="s">
        <v>44</v>
      </c>
      <c r="E39" s="13"/>
      <c r="F39" s="13">
        <v>4.2133430000000001</v>
      </c>
      <c r="G39" s="13">
        <v>19.578175000000002</v>
      </c>
      <c r="H39" s="13">
        <v>4.2133430000000001</v>
      </c>
      <c r="I39" s="13"/>
      <c r="J39" s="13"/>
      <c r="K39" s="13">
        <v>24.338280000000001</v>
      </c>
      <c r="L39" s="13"/>
      <c r="M39" s="13"/>
      <c r="N39" s="13">
        <v>68.599999999999994</v>
      </c>
      <c r="O39" s="13">
        <v>51.2</v>
      </c>
      <c r="R39" s="13">
        <v>11.03622</v>
      </c>
      <c r="S39" s="13">
        <v>11.38287</v>
      </c>
      <c r="T39" s="13">
        <v>17.69502</v>
      </c>
      <c r="W39" s="13">
        <v>7.7567366618601294</v>
      </c>
      <c r="Z39" s="13">
        <v>18.318850000000001</v>
      </c>
      <c r="AA39" s="13">
        <v>48</v>
      </c>
      <c r="AB39" s="13">
        <v>48</v>
      </c>
      <c r="AE39" s="13">
        <v>1438.6715198981262</v>
      </c>
      <c r="AF39" s="13">
        <v>5090.0043796856198</v>
      </c>
      <c r="AG39" s="13">
        <v>41.2</v>
      </c>
      <c r="AJ39" s="13">
        <v>6.0807700000000002</v>
      </c>
      <c r="AK39" s="13">
        <v>25.755009999999999</v>
      </c>
      <c r="AL39" s="13">
        <v>20.8507</v>
      </c>
      <c r="AX39" s="13">
        <v>42.028552994759096</v>
      </c>
    </row>
    <row r="40" spans="1:50" x14ac:dyDescent="0.35">
      <c r="D40" s="13" t="s">
        <v>45</v>
      </c>
      <c r="E40" s="13"/>
      <c r="F40" s="13">
        <v>2.6950720000000001</v>
      </c>
      <c r="G40" s="13">
        <v>11.521369999999999</v>
      </c>
      <c r="H40" s="13">
        <v>2.6950720000000001</v>
      </c>
      <c r="I40" s="13"/>
      <c r="J40" s="13"/>
      <c r="K40" s="13">
        <v>7.2944839999999997</v>
      </c>
      <c r="L40" s="13"/>
      <c r="M40" s="13"/>
      <c r="N40" s="13">
        <v>90.2</v>
      </c>
      <c r="O40" s="13">
        <v>86.1</v>
      </c>
      <c r="R40" s="13">
        <v>4.6591440000000004</v>
      </c>
      <c r="S40" s="13">
        <v>9.0666449999999994</v>
      </c>
      <c r="T40" s="13">
        <v>10.873100000000001</v>
      </c>
      <c r="W40" s="13">
        <v>25.705447412102007</v>
      </c>
      <c r="Z40" s="13">
        <v>11.127370000000001</v>
      </c>
      <c r="AA40" s="13">
        <v>48</v>
      </c>
      <c r="AB40" s="13">
        <v>50</v>
      </c>
      <c r="AE40" s="13">
        <v>1089.9526185886464</v>
      </c>
      <c r="AF40" s="13">
        <v>5150.1011884386953</v>
      </c>
      <c r="AG40" s="13">
        <v>72.2</v>
      </c>
      <c r="AJ40" s="13">
        <v>4.426641</v>
      </c>
      <c r="AK40" s="13">
        <v>17.149830000000001</v>
      </c>
      <c r="AL40" s="13">
        <v>14.03816</v>
      </c>
      <c r="AX40" s="13">
        <v>65.451207108548772</v>
      </c>
    </row>
    <row r="41" spans="1:50" x14ac:dyDescent="0.35">
      <c r="D41" s="13" t="s">
        <v>46</v>
      </c>
      <c r="E41" s="13"/>
      <c r="F41" s="13">
        <v>5.7537370000000001</v>
      </c>
      <c r="G41" s="13">
        <v>18.065176999999998</v>
      </c>
      <c r="H41" s="13">
        <v>5.7537370000000001</v>
      </c>
      <c r="I41" s="13"/>
      <c r="J41" s="13"/>
      <c r="K41" s="13">
        <v>12.35375</v>
      </c>
      <c r="L41" s="13"/>
      <c r="M41" s="13"/>
      <c r="N41" s="13">
        <v>79.3</v>
      </c>
      <c r="O41" s="13">
        <v>69.599999999999994</v>
      </c>
      <c r="R41" s="13">
        <v>7.8021700000000003</v>
      </c>
      <c r="S41" s="13">
        <v>8.107507</v>
      </c>
      <c r="T41" s="13">
        <v>12.4038</v>
      </c>
      <c r="W41" s="13">
        <v>12.597146133265383</v>
      </c>
      <c r="Z41" s="13">
        <v>12.18469</v>
      </c>
      <c r="AA41" s="13">
        <v>72</v>
      </c>
      <c r="AB41" s="13">
        <v>74</v>
      </c>
      <c r="AE41" s="13">
        <v>1089.9526185886464</v>
      </c>
      <c r="AF41" s="13">
        <v>5150.1011884386953</v>
      </c>
      <c r="AG41" s="13">
        <v>63.3</v>
      </c>
      <c r="AJ41" s="13">
        <v>5.6696</v>
      </c>
      <c r="AK41" s="13">
        <v>21.275030000000001</v>
      </c>
      <c r="AL41" s="13">
        <v>18.47063</v>
      </c>
      <c r="AX41" s="13">
        <v>63.600099522220816</v>
      </c>
    </row>
    <row r="42" spans="1:50" x14ac:dyDescent="0.35">
      <c r="D42" s="13" t="s">
        <v>47</v>
      </c>
      <c r="E42" s="13"/>
      <c r="F42" s="13">
        <v>4.567113</v>
      </c>
      <c r="G42" s="13">
        <v>19.629981000000001</v>
      </c>
      <c r="H42" s="13">
        <v>4.567113</v>
      </c>
      <c r="I42" s="13"/>
      <c r="J42" s="13"/>
      <c r="K42" s="13">
        <v>14.899889999999999</v>
      </c>
      <c r="L42" s="13"/>
      <c r="M42" s="13"/>
      <c r="N42" s="13">
        <v>73.400000000000006</v>
      </c>
      <c r="O42" s="13">
        <v>63</v>
      </c>
      <c r="R42" s="13">
        <v>14.783379999999999</v>
      </c>
      <c r="S42" s="13">
        <v>9.901904</v>
      </c>
      <c r="T42" s="13">
        <v>15.341279999999999</v>
      </c>
      <c r="W42" s="13">
        <v>13.655569631209133</v>
      </c>
      <c r="Z42" s="13">
        <v>16.911010000000001</v>
      </c>
      <c r="AA42" s="13">
        <v>66</v>
      </c>
      <c r="AB42" s="13">
        <v>69</v>
      </c>
      <c r="AE42" s="13">
        <v>1262.0788477789617</v>
      </c>
      <c r="AF42" s="13">
        <v>4121.1987605785598</v>
      </c>
      <c r="AG42" s="13">
        <v>47.4</v>
      </c>
      <c r="AJ42" s="13">
        <v>8.0436700000000005</v>
      </c>
      <c r="AK42" s="13">
        <v>24.403420000000001</v>
      </c>
      <c r="AL42" s="13">
        <v>15.55199</v>
      </c>
      <c r="AX42" s="13">
        <v>63.768640559383016</v>
      </c>
    </row>
    <row r="43" spans="1:50" x14ac:dyDescent="0.35">
      <c r="D43" s="13" t="s">
        <v>48</v>
      </c>
      <c r="E43" s="13"/>
      <c r="F43" s="13">
        <v>4.3724509999999999</v>
      </c>
      <c r="G43" s="13">
        <v>14.889104</v>
      </c>
      <c r="H43" s="13">
        <v>4.3724509999999999</v>
      </c>
      <c r="I43" s="13"/>
      <c r="J43" s="13"/>
      <c r="K43" s="13">
        <v>15.26013</v>
      </c>
      <c r="L43" s="13"/>
      <c r="M43" s="13"/>
      <c r="N43" s="13">
        <v>80.7</v>
      </c>
      <c r="O43" s="13">
        <v>64.7</v>
      </c>
      <c r="R43" s="13">
        <v>18.128060000000001</v>
      </c>
      <c r="S43" s="13">
        <v>13.17465</v>
      </c>
      <c r="T43" s="13">
        <v>13.8904</v>
      </c>
      <c r="W43" s="13">
        <v>14.53260015710919</v>
      </c>
      <c r="Z43" s="13">
        <v>20.358540000000001</v>
      </c>
      <c r="AA43" s="13">
        <v>47</v>
      </c>
      <c r="AB43" s="13">
        <v>49</v>
      </c>
      <c r="AE43" s="13">
        <v>3522.1003234193672</v>
      </c>
      <c r="AF43" s="13">
        <v>7939.628384805631</v>
      </c>
      <c r="AG43" s="13">
        <v>47.4</v>
      </c>
      <c r="AJ43" s="13">
        <v>7.6744510000000004</v>
      </c>
      <c r="AK43" s="13">
        <v>25.103770000000001</v>
      </c>
      <c r="AL43" s="13">
        <v>20.43806</v>
      </c>
      <c r="AX43" s="13">
        <v>63.961340038774864</v>
      </c>
    </row>
    <row r="44" spans="1:50" x14ac:dyDescent="0.35">
      <c r="D44" s="13" t="s">
        <v>49</v>
      </c>
      <c r="E44" s="13"/>
      <c r="F44" s="13">
        <v>8.8683160000000001</v>
      </c>
      <c r="G44" s="13">
        <v>18.303795000000001</v>
      </c>
      <c r="H44" s="13">
        <v>8.8683160000000001</v>
      </c>
      <c r="I44" s="13"/>
      <c r="J44" s="13"/>
      <c r="K44" s="13">
        <v>14.60084</v>
      </c>
      <c r="L44" s="13"/>
      <c r="M44" s="13"/>
      <c r="N44" s="13">
        <v>90.1</v>
      </c>
      <c r="O44" s="13">
        <v>80.5</v>
      </c>
      <c r="R44" s="13">
        <v>14.0479</v>
      </c>
      <c r="S44" s="13">
        <v>16.350739999999998</v>
      </c>
      <c r="T44" s="13">
        <v>12.39364</v>
      </c>
      <c r="W44" s="13">
        <v>28.901136755080952</v>
      </c>
      <c r="Z44" s="13">
        <v>13.960179999999999</v>
      </c>
      <c r="AA44" s="13">
        <v>54</v>
      </c>
      <c r="AB44" s="13">
        <v>51</v>
      </c>
      <c r="AE44" s="13">
        <v>1057.3823339780786</v>
      </c>
      <c r="AF44" s="13">
        <v>3842.6821405544811</v>
      </c>
      <c r="AG44" s="13">
        <v>77.8</v>
      </c>
      <c r="AJ44" s="13">
        <v>5.5852199999999996</v>
      </c>
      <c r="AK44" s="13">
        <v>20.160640000000001</v>
      </c>
      <c r="AL44" s="13">
        <v>17.3733</v>
      </c>
      <c r="AX44" s="13">
        <v>62.743768311956785</v>
      </c>
    </row>
    <row r="45" spans="1:50" x14ac:dyDescent="0.35">
      <c r="D45" s="13" t="s">
        <v>50</v>
      </c>
      <c r="E45" s="13"/>
      <c r="F45" s="13"/>
      <c r="G45" s="13">
        <v>14.796914000000001</v>
      </c>
      <c r="H45" s="13"/>
      <c r="I45" s="13"/>
      <c r="J45" s="13"/>
      <c r="K45" s="13">
        <v>9.5247550000000007</v>
      </c>
      <c r="L45" s="13"/>
      <c r="M45" s="13"/>
      <c r="N45" s="13">
        <v>90.6</v>
      </c>
      <c r="O45" s="13">
        <v>77.900000000000006</v>
      </c>
      <c r="R45" s="13">
        <v>10.75034</v>
      </c>
      <c r="S45" s="13">
        <v>9.4471159999999994</v>
      </c>
      <c r="T45" s="13">
        <v>13.7828</v>
      </c>
      <c r="W45" s="13">
        <v>20.333882086634429</v>
      </c>
      <c r="Z45" s="13">
        <v>7.6710799999999999</v>
      </c>
      <c r="AA45" s="13">
        <v>45</v>
      </c>
      <c r="AB45" s="13">
        <v>46</v>
      </c>
      <c r="AE45" s="13">
        <v>701.55197439428332</v>
      </c>
      <c r="AF45" s="13">
        <v>2627.5633629833637</v>
      </c>
      <c r="AG45" s="13">
        <v>70.400000000000006</v>
      </c>
      <c r="AJ45" s="13">
        <v>4.6924720000000004</v>
      </c>
      <c r="AK45" s="13">
        <v>18.477340000000002</v>
      </c>
      <c r="AL45" s="13">
        <v>17.150839999999999</v>
      </c>
      <c r="AX45" s="13">
        <v>70.20142800067822</v>
      </c>
    </row>
    <row r="46" spans="1:50" x14ac:dyDescent="0.35">
      <c r="D46" s="13" t="s">
        <v>51</v>
      </c>
      <c r="E46" s="13"/>
      <c r="F46" s="13">
        <v>4.5872510000000002</v>
      </c>
      <c r="G46" s="13">
        <v>17.924505</v>
      </c>
      <c r="H46" s="13">
        <v>4.5872510000000002</v>
      </c>
      <c r="I46" s="13"/>
      <c r="J46" s="13"/>
      <c r="K46" s="13">
        <v>9.4067050000000005</v>
      </c>
      <c r="L46" s="13"/>
      <c r="M46" s="13"/>
      <c r="N46" s="13">
        <v>70.599999999999994</v>
      </c>
      <c r="O46" s="13">
        <v>60.7</v>
      </c>
      <c r="R46" s="13">
        <v>11.39654</v>
      </c>
      <c r="S46" s="13">
        <v>6.5730199999999996</v>
      </c>
      <c r="T46" s="13">
        <v>16.12867</v>
      </c>
      <c r="W46" s="13">
        <v>13.875560138002141</v>
      </c>
      <c r="Z46" s="13">
        <v>13.917619999999999</v>
      </c>
      <c r="AA46" s="13">
        <v>56</v>
      </c>
      <c r="AB46" s="13">
        <v>56</v>
      </c>
      <c r="AE46" s="13">
        <v>469.78999855799515</v>
      </c>
      <c r="AF46" s="13">
        <v>2720.835452068518</v>
      </c>
      <c r="AG46" s="13">
        <v>55.3</v>
      </c>
      <c r="AJ46" s="13">
        <v>4.74322</v>
      </c>
      <c r="AK46" s="13">
        <v>19.731570000000001</v>
      </c>
      <c r="AL46" s="13">
        <v>16.206710000000001</v>
      </c>
      <c r="AX46" s="13">
        <v>61.716255417166821</v>
      </c>
    </row>
    <row r="47" spans="1:50" x14ac:dyDescent="0.35">
      <c r="D47" s="13" t="s">
        <v>52</v>
      </c>
      <c r="E47" s="13"/>
      <c r="F47" s="13">
        <v>4.8329259999999996</v>
      </c>
      <c r="G47" s="13">
        <v>16.555171999999999</v>
      </c>
      <c r="H47" s="13">
        <v>4.8329259999999996</v>
      </c>
      <c r="I47" s="13"/>
      <c r="J47" s="13"/>
      <c r="K47" s="13">
        <v>6.9936129999999999</v>
      </c>
      <c r="L47" s="13"/>
      <c r="M47" s="13"/>
      <c r="N47" s="13">
        <v>92.1</v>
      </c>
      <c r="O47" s="13">
        <v>83.2</v>
      </c>
      <c r="R47" s="13">
        <v>8.5443160000000002</v>
      </c>
      <c r="S47" s="13">
        <v>8.7062620000000006</v>
      </c>
      <c r="T47" s="13">
        <v>7.3578130000000002</v>
      </c>
      <c r="W47" s="13">
        <v>23.391057120703024</v>
      </c>
      <c r="Z47" s="13">
        <v>9.5290579999999991</v>
      </c>
      <c r="AA47" s="13">
        <v>57</v>
      </c>
      <c r="AB47" s="13">
        <v>59</v>
      </c>
      <c r="AE47" s="13">
        <v>834.72454090150245</v>
      </c>
      <c r="AF47" s="13">
        <v>1762.196253014283</v>
      </c>
      <c r="AG47" s="13">
        <v>79.099999999999994</v>
      </c>
      <c r="AJ47" s="13">
        <v>5.3083609999999997</v>
      </c>
      <c r="AK47" s="13">
        <v>19.48272</v>
      </c>
      <c r="AL47" s="13">
        <v>13.73058</v>
      </c>
      <c r="AX47" s="13">
        <v>67.036584594872252</v>
      </c>
    </row>
    <row r="48" spans="1:50" x14ac:dyDescent="0.35">
      <c r="D48" s="13" t="s">
        <v>53</v>
      </c>
      <c r="E48" s="13"/>
      <c r="F48" s="13">
        <v>6.5459820000000004</v>
      </c>
      <c r="G48" s="13">
        <v>15.878819999999999</v>
      </c>
      <c r="H48" s="13">
        <v>6.5459820000000004</v>
      </c>
      <c r="I48" s="13"/>
      <c r="J48" s="13"/>
      <c r="K48" s="13">
        <v>13.54589</v>
      </c>
      <c r="L48" s="13"/>
      <c r="M48" s="13"/>
      <c r="N48" s="13">
        <v>70</v>
      </c>
      <c r="O48" s="13">
        <v>56.1</v>
      </c>
      <c r="R48" s="13">
        <v>7.245844</v>
      </c>
      <c r="S48" s="13">
        <v>3.3730169999999999</v>
      </c>
      <c r="T48" s="13">
        <v>19.586179999999999</v>
      </c>
      <c r="W48" s="13">
        <v>12.001362276779105</v>
      </c>
      <c r="Z48" s="13">
        <v>16.230340000000002</v>
      </c>
      <c r="AA48" s="13">
        <v>71</v>
      </c>
      <c r="AB48" s="13">
        <v>70</v>
      </c>
      <c r="AE48" s="13">
        <v>1469.4804299158629</v>
      </c>
      <c r="AF48" s="13">
        <v>9133.0595961846557</v>
      </c>
      <c r="AG48" s="13">
        <v>53.5</v>
      </c>
      <c r="AJ48" s="13">
        <v>6.888039</v>
      </c>
      <c r="AK48" s="13">
        <v>27.207660000000001</v>
      </c>
      <c r="AL48" s="13">
        <v>22.95382</v>
      </c>
      <c r="AX48" s="13">
        <v>64.164313783925493</v>
      </c>
    </row>
    <row r="49" spans="4:50" x14ac:dyDescent="0.35">
      <c r="D49" s="13" t="s">
        <v>54</v>
      </c>
      <c r="E49" s="13"/>
      <c r="F49" s="13">
        <v>5.7806899999999999</v>
      </c>
      <c r="G49" s="13">
        <v>21.717167</v>
      </c>
      <c r="H49" s="13">
        <v>5.7806899999999999</v>
      </c>
      <c r="I49" s="13"/>
      <c r="J49" s="13"/>
      <c r="K49" s="13">
        <v>7.9737830000000001</v>
      </c>
      <c r="L49" s="13"/>
      <c r="M49" s="13"/>
      <c r="N49" s="13">
        <v>79.3</v>
      </c>
      <c r="O49" s="13">
        <v>59.2</v>
      </c>
      <c r="R49" s="13">
        <v>9.5917619999999992</v>
      </c>
      <c r="S49" s="13">
        <v>7.0304149999999996</v>
      </c>
      <c r="T49" s="13">
        <v>16.383150000000001</v>
      </c>
      <c r="W49" s="13">
        <v>15.436412567973154</v>
      </c>
      <c r="Z49" s="13">
        <v>15.160349999999999</v>
      </c>
      <c r="AA49" s="13">
        <v>59</v>
      </c>
      <c r="AB49" s="13">
        <v>58</v>
      </c>
      <c r="AE49" s="13">
        <v>1179.6839653467835</v>
      </c>
      <c r="AF49" s="13">
        <v>4326.624997905391</v>
      </c>
      <c r="AG49" s="13">
        <v>47</v>
      </c>
      <c r="AJ49" s="13">
        <v>8.1967599999999994</v>
      </c>
      <c r="AK49" s="13">
        <v>22</v>
      </c>
      <c r="AL49" s="13">
        <v>20.400770000000001</v>
      </c>
      <c r="AX49" s="13">
        <v>66.695629767602412</v>
      </c>
    </row>
    <row r="50" spans="4:50" x14ac:dyDescent="0.35">
      <c r="D50" s="13" t="s">
        <v>55</v>
      </c>
      <c r="E50" s="13"/>
      <c r="F50" s="13">
        <v>4.5572489999999997</v>
      </c>
      <c r="G50" s="13">
        <v>17.965768000000001</v>
      </c>
      <c r="H50" s="13">
        <v>4.5572489999999997</v>
      </c>
      <c r="I50" s="13"/>
      <c r="J50" s="13"/>
      <c r="K50" s="13">
        <v>9.8036379999999994</v>
      </c>
      <c r="L50" s="13"/>
      <c r="M50" s="13"/>
      <c r="N50" s="13">
        <v>64.3</v>
      </c>
      <c r="O50" s="13">
        <v>45.3</v>
      </c>
      <c r="R50" s="13">
        <v>11.74935</v>
      </c>
      <c r="S50" s="13">
        <v>5.8384</v>
      </c>
      <c r="T50" s="13">
        <v>21.505769999999998</v>
      </c>
      <c r="W50" s="13">
        <v>15.25512272713096</v>
      </c>
      <c r="Z50" s="13">
        <v>16.140229999999999</v>
      </c>
      <c r="AA50" s="13">
        <v>59</v>
      </c>
      <c r="AB50" s="13">
        <v>60</v>
      </c>
      <c r="AE50" s="13">
        <v>3476.5895205960469</v>
      </c>
      <c r="AF50" s="13">
        <v>15799.367412781641</v>
      </c>
      <c r="AG50" s="13">
        <v>66.5</v>
      </c>
      <c r="AJ50" s="13">
        <v>5.8833890000000002</v>
      </c>
      <c r="AK50" s="13">
        <v>26.601559999999999</v>
      </c>
      <c r="AL50" s="13">
        <v>23.90204</v>
      </c>
      <c r="AX50" s="13">
        <v>78.349486502197863</v>
      </c>
    </row>
    <row r="51" spans="4:50" x14ac:dyDescent="0.35">
      <c r="D51" s="13" t="s">
        <v>56</v>
      </c>
      <c r="E51" s="13"/>
      <c r="F51" s="13">
        <v>3.9004219999999998</v>
      </c>
      <c r="G51" s="13">
        <v>20.497484999999998</v>
      </c>
      <c r="H51" s="13">
        <v>3.9004219999999998</v>
      </c>
      <c r="I51" s="13"/>
      <c r="J51" s="13"/>
      <c r="K51" s="13">
        <v>12.09613</v>
      </c>
      <c r="L51" s="13"/>
      <c r="M51" s="13"/>
      <c r="N51" s="13">
        <v>66.5</v>
      </c>
      <c r="O51" s="13">
        <v>47.6</v>
      </c>
      <c r="R51" s="13">
        <v>11.619300000000001</v>
      </c>
      <c r="S51" s="13">
        <v>11.81753</v>
      </c>
      <c r="T51" s="13">
        <v>18.956019999999999</v>
      </c>
      <c r="W51" s="13">
        <v>8.3394515912790883</v>
      </c>
      <c r="Z51" s="13">
        <v>18.718170000000001</v>
      </c>
      <c r="AA51" s="13">
        <v>70</v>
      </c>
      <c r="AB51" s="13">
        <v>70</v>
      </c>
      <c r="AE51" s="13">
        <v>1218.4963836556713</v>
      </c>
      <c r="AF51" s="13">
        <v>4267.2407907254083</v>
      </c>
      <c r="AG51" s="13">
        <v>42.1</v>
      </c>
      <c r="AJ51" s="13">
        <v>9.1525350000000003</v>
      </c>
      <c r="AK51" s="13">
        <v>24.209160000000001</v>
      </c>
      <c r="AL51" s="13">
        <v>21.897410000000001</v>
      </c>
      <c r="AX51" s="13">
        <v>53.221980344945464</v>
      </c>
    </row>
    <row r="52" spans="4:50" x14ac:dyDescent="0.35">
      <c r="D52" s="13" t="s">
        <v>101</v>
      </c>
      <c r="E52" s="13"/>
      <c r="F52" s="13">
        <v>6.1039440000000003</v>
      </c>
      <c r="G52" s="13">
        <v>18.759672000000002</v>
      </c>
      <c r="H52" s="13">
        <v>6.1039440000000003</v>
      </c>
      <c r="I52" s="13"/>
      <c r="J52" s="13"/>
      <c r="K52" s="13">
        <v>18.43018</v>
      </c>
      <c r="L52" s="13"/>
      <c r="M52" s="13"/>
      <c r="N52" s="13">
        <v>70.099999999999994</v>
      </c>
      <c r="O52" s="13">
        <v>55.5</v>
      </c>
      <c r="R52" s="13">
        <v>12.998760000000001</v>
      </c>
      <c r="S52" s="13">
        <v>4.5341370000000003</v>
      </c>
      <c r="T52" s="13">
        <v>17.1708</v>
      </c>
      <c r="W52" s="13">
        <v>13.188442667635837</v>
      </c>
      <c r="Z52" s="13">
        <v>11.945550000000001</v>
      </c>
      <c r="AA52" s="13">
        <v>69</v>
      </c>
      <c r="AB52" s="13">
        <v>68</v>
      </c>
      <c r="AE52" s="13">
        <v>1140.8107905261238</v>
      </c>
      <c r="AF52" s="13">
        <v>5885.2541627799756</v>
      </c>
      <c r="AG52" s="13">
        <v>46.7</v>
      </c>
      <c r="AJ52" s="13">
        <v>5.6629480000000001</v>
      </c>
      <c r="AK52" s="13">
        <v>25.465420000000002</v>
      </c>
      <c r="AL52" s="13">
        <v>20.92586</v>
      </c>
      <c r="AX52" s="13">
        <v>61.567754577856746</v>
      </c>
    </row>
    <row r="53" spans="4:50" x14ac:dyDescent="0.35">
      <c r="D53" s="13" t="s">
        <v>57</v>
      </c>
      <c r="E53" s="13"/>
      <c r="F53" s="13">
        <v>4.2515470000000004</v>
      </c>
      <c r="G53" s="13">
        <v>14.440877</v>
      </c>
      <c r="H53" s="13">
        <v>4.2515470000000004</v>
      </c>
      <c r="I53" s="13"/>
      <c r="J53" s="13"/>
      <c r="K53" s="13">
        <v>14.431749999999999</v>
      </c>
      <c r="L53" s="13"/>
      <c r="M53" s="13"/>
      <c r="N53" s="13">
        <v>74.2</v>
      </c>
      <c r="O53" s="13">
        <v>66</v>
      </c>
      <c r="R53" s="13">
        <v>14.225490000000001</v>
      </c>
      <c r="S53" s="13">
        <v>9.3439110000000003</v>
      </c>
      <c r="T53" s="13">
        <v>15.41563</v>
      </c>
      <c r="W53" s="13">
        <v>14.983828702282867</v>
      </c>
      <c r="Z53" s="13">
        <v>17.834409999999998</v>
      </c>
      <c r="AA53" s="13">
        <v>44</v>
      </c>
      <c r="AB53" s="13">
        <v>48</v>
      </c>
      <c r="AE53" s="13">
        <v>2441.6062194148476</v>
      </c>
      <c r="AF53" s="13">
        <v>7140.8739110818033</v>
      </c>
      <c r="AG53" s="13">
        <v>47.5</v>
      </c>
      <c r="AJ53" s="13">
        <v>7.3544939999999999</v>
      </c>
      <c r="AK53" s="13">
        <v>23.356290000000001</v>
      </c>
      <c r="AL53" s="13">
        <v>20.145879999999998</v>
      </c>
      <c r="AX53" s="13">
        <v>61.191170483983001</v>
      </c>
    </row>
    <row r="54" spans="4:50" x14ac:dyDescent="0.35">
      <c r="D54" s="13" t="s">
        <v>58</v>
      </c>
      <c r="E54" s="13"/>
      <c r="F54" s="13">
        <v>4.489268</v>
      </c>
      <c r="G54" s="13">
        <v>19.905346000000002</v>
      </c>
      <c r="H54" s="13">
        <v>4.489268</v>
      </c>
      <c r="I54" s="13"/>
      <c r="J54" s="13"/>
      <c r="K54" s="13">
        <v>16.51116</v>
      </c>
      <c r="L54" s="13"/>
      <c r="M54" s="13"/>
      <c r="N54" s="13">
        <v>76.2</v>
      </c>
      <c r="O54" s="13">
        <v>67.7</v>
      </c>
      <c r="R54" s="13">
        <v>15.909979999999999</v>
      </c>
      <c r="S54" s="13">
        <v>8.8222839999999998</v>
      </c>
      <c r="T54" s="13">
        <v>16.607199999999999</v>
      </c>
      <c r="W54" s="13">
        <v>12.95793944375942</v>
      </c>
      <c r="Z54" s="13">
        <v>14.829090000000001</v>
      </c>
      <c r="AA54" s="13">
        <v>48</v>
      </c>
      <c r="AB54" s="13">
        <v>48</v>
      </c>
      <c r="AE54" s="13">
        <v>2055.5476730987516</v>
      </c>
      <c r="AF54" s="13">
        <v>4233.4704880817253</v>
      </c>
      <c r="AG54" s="13">
        <v>63.8</v>
      </c>
      <c r="AJ54" s="13">
        <v>7.0714350000000001</v>
      </c>
      <c r="AK54" s="13">
        <v>26.079519999999999</v>
      </c>
      <c r="AL54" s="13">
        <v>22.25103</v>
      </c>
      <c r="AX54" s="13">
        <v>61.664619928329827</v>
      </c>
    </row>
    <row r="55" spans="4:50" x14ac:dyDescent="0.35">
      <c r="D55" s="13" t="s">
        <v>59</v>
      </c>
      <c r="E55" s="13"/>
      <c r="F55" s="13">
        <v>3.094595</v>
      </c>
      <c r="G55" s="13">
        <v>16.794622</v>
      </c>
      <c r="H55" s="13">
        <v>3.094595</v>
      </c>
      <c r="I55" s="13"/>
      <c r="J55" s="13"/>
      <c r="K55" s="13">
        <v>17.529800000000002</v>
      </c>
      <c r="L55" s="13"/>
      <c r="M55" s="13"/>
      <c r="N55" s="13">
        <v>87.9</v>
      </c>
      <c r="O55" s="13">
        <v>74.8</v>
      </c>
      <c r="R55" s="13">
        <v>12.783670000000001</v>
      </c>
      <c r="S55" s="13">
        <v>14.25629</v>
      </c>
      <c r="T55" s="13">
        <v>11.99253</v>
      </c>
      <c r="W55" s="13">
        <v>19.019791844395154</v>
      </c>
      <c r="Z55" s="13">
        <v>13.12025</v>
      </c>
      <c r="AA55" s="13">
        <v>36</v>
      </c>
      <c r="AB55" s="13">
        <v>37</v>
      </c>
      <c r="AE55" s="13">
        <v>1731.742119600467</v>
      </c>
      <c r="AF55" s="13">
        <v>3314.307951744714</v>
      </c>
      <c r="AG55" s="13">
        <v>56.1</v>
      </c>
      <c r="AJ55" s="13">
        <v>9.2244460000000004</v>
      </c>
      <c r="AK55" s="13">
        <v>21.188590000000001</v>
      </c>
      <c r="AL55" s="13">
        <v>19.53734</v>
      </c>
      <c r="AX55" s="13">
        <v>57.009723759364853</v>
      </c>
    </row>
    <row r="56" spans="4:50" x14ac:dyDescent="0.35">
      <c r="D56" s="13" t="s">
        <v>60</v>
      </c>
      <c r="E56" s="13"/>
      <c r="F56" s="13">
        <v>3.4837259999999999</v>
      </c>
      <c r="G56" s="13">
        <v>21.9778609</v>
      </c>
      <c r="H56" s="13">
        <v>3.4837259999999999</v>
      </c>
      <c r="I56" s="13"/>
      <c r="J56" s="13"/>
      <c r="K56" s="13">
        <v>13.56827</v>
      </c>
      <c r="L56" s="13"/>
      <c r="M56" s="13"/>
      <c r="N56" s="13">
        <v>69</v>
      </c>
      <c r="O56" s="13">
        <v>54.8</v>
      </c>
      <c r="R56" s="13">
        <v>6.7157549999999997</v>
      </c>
      <c r="S56" s="13">
        <v>6.5679550000000004</v>
      </c>
      <c r="T56" s="13">
        <v>17.64536</v>
      </c>
      <c r="W56" s="13">
        <v>13.543812831531371</v>
      </c>
      <c r="Z56" s="13">
        <v>18.45919</v>
      </c>
      <c r="AA56" s="13">
        <v>72</v>
      </c>
      <c r="AB56" s="13">
        <v>74</v>
      </c>
      <c r="AE56" s="13">
        <v>824.77970831660832</v>
      </c>
      <c r="AF56" s="13">
        <v>5363.4573847888832</v>
      </c>
      <c r="AG56" s="13">
        <v>58.2</v>
      </c>
      <c r="AJ56" s="13">
        <v>5.1978119999999999</v>
      </c>
      <c r="AK56" s="13">
        <v>20.438859999999998</v>
      </c>
      <c r="AL56" s="13">
        <v>15.827249999999999</v>
      </c>
      <c r="AX56" s="13">
        <v>62.166543264748483</v>
      </c>
    </row>
    <row r="57" spans="4:50" x14ac:dyDescent="0.35">
      <c r="D57" s="13" t="s">
        <v>61</v>
      </c>
      <c r="E57" s="13"/>
      <c r="F57" s="13"/>
      <c r="G57" s="13">
        <v>13.968767</v>
      </c>
      <c r="H57" s="13"/>
      <c r="I57" s="13"/>
      <c r="J57" s="13"/>
      <c r="K57" s="13">
        <v>13.091530000000001</v>
      </c>
      <c r="L57" s="13"/>
      <c r="M57" s="13"/>
      <c r="N57" s="13">
        <v>78.599999999999994</v>
      </c>
      <c r="O57" s="13">
        <v>64.2</v>
      </c>
      <c r="R57" s="13">
        <v>9.6242059999999992</v>
      </c>
      <c r="S57" s="13">
        <v>3.868188</v>
      </c>
      <c r="T57" s="13">
        <v>11.96604</v>
      </c>
      <c r="W57" s="13">
        <v>12.600840465016411</v>
      </c>
      <c r="Z57" s="13">
        <v>15.25009</v>
      </c>
      <c r="AA57" s="13">
        <v>66</v>
      </c>
      <c r="AB57" s="13">
        <v>70</v>
      </c>
      <c r="AE57" s="13">
        <v>995.12841858600802</v>
      </c>
      <c r="AF57" s="13">
        <v>5524.4658218481172</v>
      </c>
      <c r="AG57" s="13">
        <v>56.9</v>
      </c>
      <c r="AJ57" s="13">
        <v>6.4018439999999996</v>
      </c>
      <c r="AK57" s="13">
        <v>23.78614</v>
      </c>
      <c r="AL57" s="13">
        <v>17.645189999999999</v>
      </c>
      <c r="AX57" s="13">
        <v>60.680787288602133</v>
      </c>
    </row>
    <row r="58" spans="4:50" x14ac:dyDescent="0.35">
      <c r="D58" s="13" t="s">
        <v>62</v>
      </c>
      <c r="E58" s="13"/>
      <c r="F58" s="13">
        <v>0.90639029999999998</v>
      </c>
      <c r="G58" s="13">
        <v>17.246739999999999</v>
      </c>
      <c r="H58" s="13">
        <v>0.90639029999999998</v>
      </c>
      <c r="I58" s="13"/>
      <c r="J58" s="13"/>
      <c r="K58" s="13">
        <v>14.846780000000001</v>
      </c>
      <c r="L58" s="13"/>
      <c r="M58" s="13"/>
      <c r="N58" s="13">
        <v>79.5</v>
      </c>
      <c r="O58" s="13">
        <v>69.7</v>
      </c>
      <c r="R58" s="13">
        <v>7.5899789999999996</v>
      </c>
      <c r="S58" s="13">
        <v>12.17756</v>
      </c>
      <c r="T58" s="13">
        <v>13.260260000000001</v>
      </c>
      <c r="W58" s="13">
        <v>15.185498659895613</v>
      </c>
      <c r="Z58" s="13">
        <v>18.516030000000001</v>
      </c>
      <c r="AA58" s="13">
        <v>50</v>
      </c>
      <c r="AB58" s="13">
        <v>48</v>
      </c>
      <c r="AE58" s="13">
        <v>1454.2623197870096</v>
      </c>
      <c r="AF58" s="13">
        <v>3968.4533078816498</v>
      </c>
      <c r="AG58" s="13">
        <v>63.1</v>
      </c>
      <c r="AJ58" s="13">
        <v>7.3154440000000003</v>
      </c>
      <c r="AK58" s="13">
        <v>21.155840000000001</v>
      </c>
      <c r="AL58" s="13">
        <v>22.6677</v>
      </c>
      <c r="AX58" s="13">
        <v>65.476165808297594</v>
      </c>
    </row>
    <row r="59" spans="4:50" x14ac:dyDescent="0.35">
      <c r="D59" s="13" t="s">
        <v>63</v>
      </c>
      <c r="E59" s="13"/>
      <c r="F59" s="13">
        <v>4.1472600000000002</v>
      </c>
      <c r="G59" s="13">
        <v>13.702209999999999</v>
      </c>
      <c r="H59" s="13">
        <v>4.1472600000000002</v>
      </c>
      <c r="I59" s="13"/>
      <c r="J59" s="13"/>
      <c r="K59" s="13">
        <v>11.236079999999999</v>
      </c>
      <c r="L59" s="13"/>
      <c r="M59" s="13"/>
      <c r="N59" s="13">
        <v>78</v>
      </c>
      <c r="O59" s="13">
        <v>63.3</v>
      </c>
      <c r="R59" s="13">
        <v>16.592970000000001</v>
      </c>
      <c r="S59" s="13">
        <v>8.5219629999999995</v>
      </c>
      <c r="T59" s="13">
        <v>13.13279</v>
      </c>
      <c r="W59" s="13">
        <v>15.760164196673809</v>
      </c>
      <c r="Z59" s="13">
        <v>10.13006</v>
      </c>
      <c r="AA59" s="13">
        <v>62</v>
      </c>
      <c r="AB59" s="13">
        <v>66</v>
      </c>
      <c r="AE59" s="13">
        <v>1031.787693205016</v>
      </c>
      <c r="AF59" s="13">
        <v>4312.0443277923596</v>
      </c>
      <c r="AG59" s="13">
        <v>60.8</v>
      </c>
      <c r="AJ59" s="13">
        <v>5.1933410000000002</v>
      </c>
      <c r="AK59" s="13">
        <v>20.264859999999999</v>
      </c>
      <c r="AL59" s="13">
        <v>15.091010000000001</v>
      </c>
      <c r="AX59" s="13">
        <v>69.469829342554391</v>
      </c>
    </row>
    <row r="60" spans="4:50" x14ac:dyDescent="0.35">
      <c r="D60" s="13" t="s">
        <v>64</v>
      </c>
      <c r="E60" s="13"/>
      <c r="F60" s="13">
        <v>2.2211349999999999</v>
      </c>
      <c r="G60" s="13">
        <v>13.203475000000001</v>
      </c>
      <c r="H60" s="13">
        <v>2.2211349999999999</v>
      </c>
      <c r="I60" s="13"/>
      <c r="J60" s="13"/>
      <c r="K60" s="13">
        <v>7.0720910000000003</v>
      </c>
      <c r="L60" s="13"/>
      <c r="M60" s="13"/>
      <c r="N60" s="13">
        <v>89.2</v>
      </c>
      <c r="O60" s="13">
        <v>76.400000000000006</v>
      </c>
      <c r="R60" s="13">
        <v>8.7609680000000001</v>
      </c>
      <c r="S60" s="13">
        <v>6.1044960000000001</v>
      </c>
      <c r="T60" s="13">
        <v>13.14626</v>
      </c>
      <c r="W60" s="13">
        <v>26.984537749886783</v>
      </c>
      <c r="Z60" s="13">
        <v>13.27713</v>
      </c>
      <c r="AA60" s="13">
        <v>51</v>
      </c>
      <c r="AB60" s="13">
        <v>53</v>
      </c>
      <c r="AE60" s="13">
        <v>1149.0937064281936</v>
      </c>
      <c r="AF60" s="13">
        <v>3370.3543439588443</v>
      </c>
      <c r="AG60" s="13">
        <v>70.3</v>
      </c>
      <c r="AJ60" s="13">
        <v>4.6266249999999998</v>
      </c>
      <c r="AK60" s="13">
        <v>20.80348</v>
      </c>
      <c r="AL60" s="13">
        <v>18.388639999999999</v>
      </c>
      <c r="AX60" s="13">
        <v>77.27810496476323</v>
      </c>
    </row>
    <row r="61" spans="4:50" x14ac:dyDescent="0.35">
      <c r="D61" s="13" t="s">
        <v>65</v>
      </c>
      <c r="E61" s="13"/>
      <c r="F61" s="13">
        <v>1.930129</v>
      </c>
      <c r="G61" s="13">
        <v>16.800795000000001</v>
      </c>
      <c r="H61" s="13">
        <v>1.930129</v>
      </c>
      <c r="I61" s="13"/>
      <c r="J61" s="13"/>
      <c r="K61" s="13">
        <v>13.92273</v>
      </c>
      <c r="L61" s="13"/>
      <c r="M61" s="13"/>
      <c r="N61" s="13">
        <v>89.8</v>
      </c>
      <c r="O61" s="13">
        <v>85.9</v>
      </c>
      <c r="R61" s="13">
        <v>9.5380260000000003</v>
      </c>
      <c r="S61" s="13">
        <v>11.362120000000001</v>
      </c>
      <c r="T61" s="13">
        <v>12.27216</v>
      </c>
      <c r="W61" s="13">
        <v>26.407424451603006</v>
      </c>
      <c r="Z61" s="13">
        <v>11.655379999999999</v>
      </c>
      <c r="AA61" s="13">
        <v>51</v>
      </c>
      <c r="AB61" s="13">
        <v>51</v>
      </c>
      <c r="AE61" s="13">
        <v>1004.6847660439126</v>
      </c>
      <c r="AF61" s="13">
        <v>1755.3761923576226</v>
      </c>
      <c r="AG61" s="13">
        <v>71.900000000000006</v>
      </c>
      <c r="AJ61" s="13">
        <v>4.8423569999999998</v>
      </c>
      <c r="AK61" s="13">
        <v>22.593119999999999</v>
      </c>
      <c r="AL61" s="13">
        <v>16.245249999999999</v>
      </c>
      <c r="AX61" s="13">
        <v>64.822699975565314</v>
      </c>
    </row>
    <row r="62" spans="4:50" x14ac:dyDescent="0.35">
      <c r="D62" s="13" t="s">
        <v>66</v>
      </c>
      <c r="E62" s="13"/>
      <c r="F62" s="13">
        <v>3.5939779999999999</v>
      </c>
      <c r="G62" s="13">
        <v>15.709149999999999</v>
      </c>
      <c r="H62" s="13">
        <v>3.5939779999999999</v>
      </c>
      <c r="I62" s="13"/>
      <c r="J62" s="13"/>
      <c r="K62" s="13">
        <v>16.352609999999999</v>
      </c>
      <c r="L62" s="13"/>
      <c r="M62" s="13"/>
      <c r="N62" s="13">
        <v>89.6</v>
      </c>
      <c r="O62" s="13">
        <v>79.8</v>
      </c>
      <c r="R62" s="13">
        <v>8.1841080000000002</v>
      </c>
      <c r="S62" s="13">
        <v>13.94566</v>
      </c>
      <c r="T62" s="13">
        <v>12.502269999999999</v>
      </c>
      <c r="W62" s="13">
        <v>22.662601626016261</v>
      </c>
      <c r="Z62" s="13">
        <v>13.75196</v>
      </c>
      <c r="AA62" s="13">
        <v>50</v>
      </c>
      <c r="AB62" s="13">
        <v>51</v>
      </c>
      <c r="AE62" s="13">
        <v>1070.3069922450811</v>
      </c>
      <c r="AF62" s="13">
        <v>2044.4786259052746</v>
      </c>
      <c r="AG62" s="13">
        <v>73.099999999999994</v>
      </c>
      <c r="AJ62" s="13">
        <v>9.2438359999999999</v>
      </c>
      <c r="AK62" s="13">
        <v>26.463950000000001</v>
      </c>
      <c r="AL62" s="13">
        <v>20.89648</v>
      </c>
      <c r="AX62" s="13">
        <v>68.907335869365994</v>
      </c>
    </row>
    <row r="63" spans="4:50" x14ac:dyDescent="0.35">
      <c r="D63" s="13" t="s">
        <v>67</v>
      </c>
      <c r="E63" s="13"/>
      <c r="F63" s="13">
        <v>2.8768889999999998</v>
      </c>
      <c r="G63" s="13">
        <v>18.398578999999998</v>
      </c>
      <c r="H63" s="13">
        <v>2.8768889999999998</v>
      </c>
      <c r="I63" s="13"/>
      <c r="J63" s="13"/>
      <c r="K63" s="13">
        <v>12.747820000000001</v>
      </c>
      <c r="L63" s="13"/>
      <c r="M63" s="13"/>
      <c r="N63" s="13">
        <v>86.1</v>
      </c>
      <c r="O63" s="13">
        <v>73</v>
      </c>
      <c r="R63" s="13">
        <v>9.3390930000000001</v>
      </c>
      <c r="S63" s="13">
        <v>8.0070650000000008</v>
      </c>
      <c r="T63" s="13">
        <v>12.35023</v>
      </c>
      <c r="W63" s="13">
        <v>17.458078039342148</v>
      </c>
      <c r="Z63" s="13">
        <v>11.97617</v>
      </c>
      <c r="AA63" s="13">
        <v>66</v>
      </c>
      <c r="AB63" s="13">
        <v>68</v>
      </c>
      <c r="AE63" s="13">
        <v>601.32196630712951</v>
      </c>
      <c r="AF63" s="13">
        <v>2209.0339597757998</v>
      </c>
      <c r="AG63" s="13">
        <v>67.400000000000006</v>
      </c>
      <c r="AJ63" s="13">
        <v>4.6309339999999999</v>
      </c>
      <c r="AK63" s="13">
        <v>20.459620000000001</v>
      </c>
      <c r="AL63" s="13">
        <v>16.237500000000001</v>
      </c>
      <c r="AX63" s="13">
        <v>74.272150002904709</v>
      </c>
    </row>
    <row r="64" spans="4:50" x14ac:dyDescent="0.35">
      <c r="D64" s="13" t="s">
        <v>68</v>
      </c>
      <c r="E64" s="13"/>
      <c r="F64" s="13">
        <v>3.8111809999999999</v>
      </c>
      <c r="G64" s="13">
        <v>20.675962999999999</v>
      </c>
      <c r="H64" s="13">
        <v>3.8111809999999999</v>
      </c>
      <c r="I64" s="13"/>
      <c r="J64" s="13"/>
      <c r="K64" s="13">
        <v>10.686730000000001</v>
      </c>
      <c r="L64" s="13"/>
      <c r="M64" s="13"/>
      <c r="N64" s="13">
        <v>88.1</v>
      </c>
      <c r="O64" s="13">
        <v>84.2</v>
      </c>
      <c r="R64" s="13">
        <v>13.12824</v>
      </c>
      <c r="S64" s="13">
        <v>10.141970000000001</v>
      </c>
      <c r="T64" s="13">
        <v>15.8756</v>
      </c>
      <c r="W64" s="13">
        <v>22.589471380102879</v>
      </c>
      <c r="Z64" s="13">
        <v>16.76305</v>
      </c>
      <c r="AA64" s="13">
        <v>50</v>
      </c>
      <c r="AB64" s="13">
        <v>51</v>
      </c>
      <c r="AE64" s="13">
        <v>2820.1219512195121</v>
      </c>
      <c r="AF64" s="13">
        <v>4818.7669376693766</v>
      </c>
      <c r="AG64" s="13">
        <v>69.3</v>
      </c>
      <c r="AJ64" s="13">
        <v>9.2098420000000001</v>
      </c>
      <c r="AK64" s="13">
        <v>25.326460000000001</v>
      </c>
      <c r="AL64" s="13">
        <v>23.040289999999999</v>
      </c>
      <c r="AX64" s="13">
        <v>62.600258997781083</v>
      </c>
    </row>
    <row r="65" spans="4:50" x14ac:dyDescent="0.35">
      <c r="D65" s="13" t="s">
        <v>69</v>
      </c>
      <c r="E65" s="13"/>
      <c r="F65" s="13">
        <v>2.6801460000000001</v>
      </c>
      <c r="G65" s="13">
        <v>13.848979999999999</v>
      </c>
      <c r="H65" s="13">
        <v>2.6801460000000001</v>
      </c>
      <c r="I65" s="13"/>
      <c r="J65" s="13"/>
      <c r="K65" s="13">
        <v>9.6403990000000004</v>
      </c>
      <c r="L65" s="13"/>
      <c r="M65" s="13"/>
      <c r="N65" s="13">
        <v>72</v>
      </c>
      <c r="O65" s="13">
        <v>61</v>
      </c>
      <c r="R65" s="13">
        <v>7.6083970000000001</v>
      </c>
      <c r="S65" s="13">
        <v>3.0283069999999999</v>
      </c>
      <c r="T65" s="13">
        <v>15.897930000000001</v>
      </c>
      <c r="W65" s="13">
        <v>16.455243027793358</v>
      </c>
      <c r="Z65" s="13">
        <v>12.171110000000001</v>
      </c>
      <c r="AA65" s="13">
        <v>68</v>
      </c>
      <c r="AB65" s="13">
        <v>69</v>
      </c>
      <c r="AE65" s="13">
        <v>1808.8382784971909</v>
      </c>
      <c r="AF65" s="13">
        <v>9590.925631717686</v>
      </c>
      <c r="AG65" s="13">
        <v>64.900000000000006</v>
      </c>
      <c r="AJ65" s="13">
        <v>5.3884850000000002</v>
      </c>
      <c r="AK65" s="13">
        <v>22.776890000000002</v>
      </c>
      <c r="AL65" s="13">
        <v>17.448630000000001</v>
      </c>
      <c r="AX65" s="13">
        <v>80.795866461739124</v>
      </c>
    </row>
    <row r="66" spans="4:50" x14ac:dyDescent="0.35">
      <c r="D66" s="13" t="s">
        <v>70</v>
      </c>
      <c r="E66" s="13"/>
      <c r="F66" s="13">
        <v>7.6431969999999998</v>
      </c>
      <c r="G66" s="13">
        <v>16.915991000000002</v>
      </c>
      <c r="H66" s="13">
        <v>7.6431969999999998</v>
      </c>
      <c r="I66" s="13"/>
      <c r="J66" s="13"/>
      <c r="K66" s="13">
        <v>12.637409999999999</v>
      </c>
      <c r="L66" s="13"/>
      <c r="M66" s="13"/>
      <c r="N66" s="13">
        <v>84.9</v>
      </c>
      <c r="O66" s="13">
        <v>80.5</v>
      </c>
      <c r="R66" s="13">
        <v>13.1858</v>
      </c>
      <c r="S66" s="13">
        <v>18.420249999999999</v>
      </c>
      <c r="T66" s="13">
        <v>18.566040000000001</v>
      </c>
      <c r="W66" s="13">
        <v>22.792426119270925</v>
      </c>
      <c r="Z66" s="13">
        <v>17.812570000000001</v>
      </c>
      <c r="AA66" s="13">
        <v>53</v>
      </c>
      <c r="AB66" s="13">
        <v>51</v>
      </c>
      <c r="AE66" s="13">
        <v>917.31590851972862</v>
      </c>
      <c r="AF66" s="13">
        <v>3820.0552902739382</v>
      </c>
      <c r="AG66" s="13">
        <v>61.3</v>
      </c>
      <c r="AJ66" s="13">
        <v>8.0742220000000007</v>
      </c>
      <c r="AK66" s="13">
        <v>25.421500000000002</v>
      </c>
      <c r="AL66" s="13">
        <v>21.84243</v>
      </c>
      <c r="AX66" s="13">
        <v>64.141461044535873</v>
      </c>
    </row>
    <row r="67" spans="4:50" x14ac:dyDescent="0.35">
      <c r="D67" s="13" t="s">
        <v>71</v>
      </c>
      <c r="E67" s="13"/>
      <c r="F67" s="13"/>
      <c r="G67" s="13">
        <v>13.98784</v>
      </c>
      <c r="H67" s="13"/>
      <c r="I67" s="13"/>
      <c r="J67" s="13"/>
      <c r="K67" s="13">
        <v>0.9104061</v>
      </c>
      <c r="L67" s="13"/>
      <c r="M67" s="13"/>
      <c r="N67" s="13">
        <v>96.8</v>
      </c>
      <c r="O67" s="13">
        <v>89.9</v>
      </c>
      <c r="R67" s="13">
        <v>3.5917089999999998</v>
      </c>
      <c r="S67" s="13">
        <v>5.8678220000000003</v>
      </c>
      <c r="T67" s="13">
        <v>9.5781179999999999</v>
      </c>
      <c r="W67" s="13">
        <v>30.531295487627364</v>
      </c>
      <c r="Z67" s="13">
        <v>7.5802490000000002</v>
      </c>
      <c r="AA67" s="13">
        <v>50</v>
      </c>
      <c r="AB67" s="13">
        <v>53</v>
      </c>
      <c r="AE67" s="13">
        <v>635.97819503331311</v>
      </c>
      <c r="AF67" s="13">
        <v>2331.9200484554817</v>
      </c>
      <c r="AG67" s="13">
        <v>78.099999999999994</v>
      </c>
      <c r="AJ67" s="13">
        <v>5.4177860000000004</v>
      </c>
      <c r="AK67" s="13">
        <v>17.88907</v>
      </c>
      <c r="AL67" s="13">
        <v>8.0229490000000006</v>
      </c>
      <c r="AX67" s="13">
        <v>71.927020804308</v>
      </c>
    </row>
    <row r="68" spans="4:50" x14ac:dyDescent="0.35">
      <c r="D68" s="13" t="s">
        <v>72</v>
      </c>
      <c r="E68" s="13"/>
      <c r="F68" s="13">
        <v>2.952588</v>
      </c>
      <c r="G68" s="13">
        <v>16.877403999999999</v>
      </c>
      <c r="H68" s="13">
        <v>2.952588</v>
      </c>
      <c r="I68" s="13"/>
      <c r="J68" s="13"/>
      <c r="K68" s="13">
        <v>12.83323</v>
      </c>
      <c r="L68" s="13"/>
      <c r="M68" s="13"/>
      <c r="N68" s="13">
        <v>92</v>
      </c>
      <c r="O68" s="13">
        <v>84.2</v>
      </c>
      <c r="R68" s="13">
        <v>3.9525549999999998</v>
      </c>
      <c r="S68" s="13">
        <v>11.26661</v>
      </c>
      <c r="T68" s="13">
        <v>17.258459999999999</v>
      </c>
      <c r="W68" s="13">
        <v>24.025258518392949</v>
      </c>
      <c r="Z68" s="13">
        <v>9.3694159999999993</v>
      </c>
      <c r="AA68" s="13">
        <v>45</v>
      </c>
      <c r="AB68" s="13">
        <v>46</v>
      </c>
      <c r="AE68" s="13">
        <v>1437.6893817290954</v>
      </c>
      <c r="AF68" s="13">
        <v>3826.3168074269875</v>
      </c>
      <c r="AG68" s="13">
        <v>75.400000000000006</v>
      </c>
      <c r="AJ68" s="13">
        <v>6.5667270000000002</v>
      </c>
      <c r="AK68" s="13">
        <v>17.76491</v>
      </c>
      <c r="AL68" s="13">
        <v>13.63298</v>
      </c>
      <c r="AX68" s="13">
        <v>68.266117759708209</v>
      </c>
    </row>
    <row r="69" spans="4:50" x14ac:dyDescent="0.35">
      <c r="D69" s="13" t="s">
        <v>73</v>
      </c>
      <c r="E69" s="13"/>
      <c r="F69" s="13">
        <v>2.5041150000000001</v>
      </c>
      <c r="G69" s="13">
        <v>15.055256</v>
      </c>
      <c r="H69" s="13">
        <v>2.5041150000000001</v>
      </c>
      <c r="I69" s="13"/>
      <c r="J69" s="13"/>
      <c r="K69" s="13">
        <v>11.549480000000001</v>
      </c>
      <c r="L69" s="13"/>
      <c r="M69" s="13"/>
      <c r="N69" s="13">
        <v>87.5</v>
      </c>
      <c r="O69" s="13">
        <v>81.900000000000006</v>
      </c>
      <c r="R69" s="13">
        <v>6.5993050000000002</v>
      </c>
      <c r="S69" s="13">
        <v>10.29787</v>
      </c>
      <c r="T69" s="13">
        <v>12.50548</v>
      </c>
      <c r="W69" s="13">
        <v>26.979813664596275</v>
      </c>
      <c r="Z69" s="13">
        <v>12.462109999999999</v>
      </c>
      <c r="AA69" s="13">
        <v>42</v>
      </c>
      <c r="AB69" s="13">
        <v>46</v>
      </c>
      <c r="AE69" s="13">
        <v>1730.7110438729198</v>
      </c>
      <c r="AF69" s="13">
        <v>3140.695915279879</v>
      </c>
      <c r="AG69" s="13">
        <v>67.8</v>
      </c>
      <c r="AJ69" s="13">
        <v>5.9527060000000001</v>
      </c>
      <c r="AK69" s="13">
        <v>22.508849999999999</v>
      </c>
      <c r="AL69" s="13">
        <v>12.7972</v>
      </c>
      <c r="AX69" s="13">
        <v>61.63924206023863</v>
      </c>
    </row>
    <row r="70" spans="4:50" x14ac:dyDescent="0.35">
      <c r="D70" s="13" t="s">
        <v>74</v>
      </c>
      <c r="E70" s="13"/>
      <c r="F70" s="13">
        <v>4.1656129999999996</v>
      </c>
      <c r="G70" s="13">
        <v>19.367173999999999</v>
      </c>
      <c r="H70" s="13">
        <v>4.1656129999999996</v>
      </c>
      <c r="I70" s="13"/>
      <c r="J70" s="13"/>
      <c r="K70" s="13">
        <v>6.8457249999999998</v>
      </c>
      <c r="L70" s="13"/>
      <c r="M70" s="13"/>
      <c r="N70" s="13">
        <v>69.099999999999994</v>
      </c>
      <c r="O70" s="13">
        <v>50.9</v>
      </c>
      <c r="R70" s="13">
        <v>4.92516</v>
      </c>
      <c r="S70" s="13">
        <v>5.1219900000000003</v>
      </c>
      <c r="T70" s="13">
        <v>14.06245</v>
      </c>
      <c r="W70" s="13">
        <v>16.769648190793223</v>
      </c>
      <c r="Z70" s="13">
        <v>12.06682</v>
      </c>
      <c r="AA70" s="13">
        <v>53</v>
      </c>
      <c r="AB70" s="13">
        <v>54</v>
      </c>
      <c r="AE70" s="13">
        <v>1424.9636086216874</v>
      </c>
      <c r="AF70" s="13">
        <v>8904.049527350533</v>
      </c>
      <c r="AG70" s="13">
        <v>70.2</v>
      </c>
      <c r="AJ70" s="13">
        <v>4.3452809999999999</v>
      </c>
      <c r="AK70" s="13">
        <v>21.726400000000002</v>
      </c>
      <c r="AL70" s="13">
        <v>16.69369</v>
      </c>
      <c r="AX70" s="13">
        <v>76.040687533991331</v>
      </c>
    </row>
    <row r="71" spans="4:50" x14ac:dyDescent="0.35">
      <c r="D71" s="13" t="s">
        <v>75</v>
      </c>
      <c r="E71" s="13"/>
      <c r="F71" s="13">
        <v>3.4372889999999998</v>
      </c>
      <c r="G71" s="13">
        <v>12.134119999999999</v>
      </c>
      <c r="H71" s="13">
        <v>3.4372889999999998</v>
      </c>
      <c r="I71" s="13"/>
      <c r="J71" s="13"/>
      <c r="K71" s="13">
        <v>12.655609999999999</v>
      </c>
      <c r="L71" s="13"/>
      <c r="M71" s="13"/>
      <c r="N71" s="13">
        <v>92</v>
      </c>
      <c r="O71" s="13">
        <v>82</v>
      </c>
      <c r="R71" s="13">
        <v>10.495089999999999</v>
      </c>
      <c r="S71" s="13">
        <v>10.986190000000001</v>
      </c>
      <c r="T71" s="13">
        <v>15.42224</v>
      </c>
      <c r="W71" s="13">
        <v>24.637355223209266</v>
      </c>
      <c r="Z71" s="13">
        <v>17.42689</v>
      </c>
      <c r="AA71" s="13">
        <v>46</v>
      </c>
      <c r="AB71" s="13">
        <v>50</v>
      </c>
      <c r="AE71" s="13">
        <v>860.37993014737197</v>
      </c>
      <c r="AF71" s="13">
        <v>3492.631399608144</v>
      </c>
      <c r="AG71" s="13">
        <v>73.5</v>
      </c>
      <c r="AJ71" s="13">
        <v>6.0145229999999996</v>
      </c>
      <c r="AK71" s="13">
        <v>18.742699999999999</v>
      </c>
      <c r="AL71" s="13">
        <v>13.63918</v>
      </c>
      <c r="AX71" s="13">
        <v>63.545190927928211</v>
      </c>
    </row>
    <row r="72" spans="4:50" x14ac:dyDescent="0.35">
      <c r="D72" s="13" t="s">
        <v>76</v>
      </c>
      <c r="E72" s="13"/>
      <c r="F72" s="13"/>
      <c r="G72" s="13">
        <v>13.915231</v>
      </c>
      <c r="H72" s="13"/>
      <c r="I72" s="13"/>
      <c r="J72" s="13"/>
      <c r="K72" s="13">
        <v>7.5990770000000003</v>
      </c>
      <c r="L72" s="13"/>
      <c r="M72" s="13"/>
      <c r="N72" s="13">
        <v>89.9</v>
      </c>
      <c r="O72" s="13">
        <v>79.400000000000006</v>
      </c>
      <c r="R72" s="13">
        <v>4.4121730000000001</v>
      </c>
      <c r="S72" s="13">
        <v>7.4014090000000001</v>
      </c>
      <c r="T72" s="13">
        <v>9.9323549999999994</v>
      </c>
      <c r="W72" s="13">
        <v>22.281558514562764</v>
      </c>
      <c r="Z72" s="13">
        <v>9.3316180000000006</v>
      </c>
      <c r="AA72" s="13">
        <v>52</v>
      </c>
      <c r="AB72" s="13">
        <v>54</v>
      </c>
      <c r="AE72" s="13">
        <v>666.19915848527353</v>
      </c>
      <c r="AF72" s="13">
        <v>2048.6876377479462</v>
      </c>
      <c r="AG72" s="13">
        <v>75.5</v>
      </c>
      <c r="AJ72" s="13">
        <v>4.4461779999999997</v>
      </c>
      <c r="AK72" s="13">
        <v>20.61946</v>
      </c>
      <c r="AL72" s="13">
        <v>15.439500000000001</v>
      </c>
      <c r="AX72" s="13">
        <v>75.883458169069684</v>
      </c>
    </row>
    <row r="73" spans="4:50" x14ac:dyDescent="0.35">
      <c r="D73" s="13" t="s">
        <v>77</v>
      </c>
      <c r="E73" s="13"/>
      <c r="F73" s="13">
        <v>4.8273409999999997</v>
      </c>
      <c r="G73" s="13">
        <v>15.761148</v>
      </c>
      <c r="H73" s="13">
        <v>4.8273409999999997</v>
      </c>
      <c r="I73" s="13"/>
      <c r="J73" s="13"/>
      <c r="K73" s="13">
        <v>15.964259999999999</v>
      </c>
      <c r="L73" s="13"/>
      <c r="M73" s="13"/>
      <c r="N73" s="13">
        <v>81.7</v>
      </c>
      <c r="O73" s="13">
        <v>73.400000000000006</v>
      </c>
      <c r="R73" s="13">
        <v>17.119720000000001</v>
      </c>
      <c r="S73" s="13">
        <v>11.34233</v>
      </c>
      <c r="T73" s="13">
        <v>12.77073</v>
      </c>
      <c r="W73" s="13">
        <v>18.742442563482467</v>
      </c>
      <c r="Z73" s="13">
        <v>13.001910000000001</v>
      </c>
      <c r="AA73" s="13">
        <v>51</v>
      </c>
      <c r="AB73" s="13">
        <v>53</v>
      </c>
      <c r="AE73" s="13">
        <v>2095.3825732435762</v>
      </c>
      <c r="AF73" s="13">
        <v>4261.8754148098988</v>
      </c>
      <c r="AG73" s="13">
        <v>52.9</v>
      </c>
      <c r="AJ73" s="13">
        <v>4.4772619999999996</v>
      </c>
      <c r="AK73" s="13">
        <v>20.66423</v>
      </c>
      <c r="AL73" s="13">
        <v>17.243130000000001</v>
      </c>
      <c r="AX73" s="13">
        <v>56.773899261262464</v>
      </c>
    </row>
    <row r="74" spans="4:50" x14ac:dyDescent="0.35">
      <c r="D74" s="13" t="s">
        <v>78</v>
      </c>
      <c r="E74" s="13"/>
      <c r="F74" s="13">
        <v>3.9699450000000001</v>
      </c>
      <c r="G74" s="13">
        <v>19.879227</v>
      </c>
      <c r="H74" s="13">
        <v>3.9699450000000001</v>
      </c>
      <c r="I74" s="13"/>
      <c r="J74" s="13"/>
      <c r="K74" s="13">
        <v>10.64404</v>
      </c>
      <c r="L74" s="13"/>
      <c r="M74" s="13"/>
      <c r="N74" s="13">
        <v>89.6</v>
      </c>
      <c r="O74" s="13">
        <v>90</v>
      </c>
      <c r="R74" s="13"/>
      <c r="S74" s="13">
        <v>15.692780000000001</v>
      </c>
      <c r="T74" s="13">
        <v>12.669219999999999</v>
      </c>
      <c r="W74" s="13">
        <v>30.871212121212121</v>
      </c>
      <c r="Z74" s="13">
        <v>13.836360000000001</v>
      </c>
      <c r="AA74" s="13">
        <v>47</v>
      </c>
      <c r="AB74" s="13">
        <v>47</v>
      </c>
      <c r="AE74" s="13">
        <v>817.70081770081765</v>
      </c>
      <c r="AF74" s="13">
        <v>1683.5016835016836</v>
      </c>
      <c r="AG74" s="13">
        <v>80.599999999999994</v>
      </c>
      <c r="AJ74" s="13">
        <v>5.9472950000000004</v>
      </c>
      <c r="AK74" s="13">
        <v>19.77131</v>
      </c>
      <c r="AL74" s="13">
        <v>11.98307</v>
      </c>
      <c r="AX74" s="13">
        <v>62.288345905374314</v>
      </c>
    </row>
    <row r="75" spans="4:50" x14ac:dyDescent="0.35">
      <c r="D75" s="13" t="s">
        <v>79</v>
      </c>
      <c r="E75" s="13"/>
      <c r="F75" s="13">
        <v>2.1698499999999998</v>
      </c>
      <c r="G75" s="13">
        <v>13.585324999999999</v>
      </c>
      <c r="H75" s="13">
        <v>2.1698499999999998</v>
      </c>
      <c r="I75" s="13"/>
      <c r="J75" s="13"/>
      <c r="K75" s="13">
        <v>13.439349999999999</v>
      </c>
      <c r="L75" s="13"/>
      <c r="M75" s="13"/>
      <c r="N75" s="13">
        <v>87.1</v>
      </c>
      <c r="O75" s="13">
        <v>79.400000000000006</v>
      </c>
      <c r="R75" s="13">
        <v>13.330819999999999</v>
      </c>
      <c r="S75" s="13">
        <v>7.4451280000000004</v>
      </c>
      <c r="T75" s="13">
        <v>14.222849999999999</v>
      </c>
      <c r="W75" s="13">
        <v>19.860158082167985</v>
      </c>
      <c r="Z75" s="13">
        <v>11.721579999999999</v>
      </c>
      <c r="AA75" s="13">
        <v>50</v>
      </c>
      <c r="AB75" s="13">
        <v>49</v>
      </c>
      <c r="AE75" s="13">
        <v>1816.4340879710962</v>
      </c>
      <c r="AF75" s="13">
        <v>4388.6108256819916</v>
      </c>
      <c r="AG75" s="13">
        <v>66.599999999999994</v>
      </c>
      <c r="AJ75" s="13">
        <v>4.9448400000000001</v>
      </c>
      <c r="AK75" s="13">
        <v>21.277889999999999</v>
      </c>
      <c r="AL75" s="13">
        <v>16.821860000000001</v>
      </c>
      <c r="AX75" s="13">
        <v>61.904617606310858</v>
      </c>
    </row>
    <row r="76" spans="4:50" x14ac:dyDescent="0.35">
      <c r="D76" s="13" t="s">
        <v>80</v>
      </c>
      <c r="E76" s="13"/>
      <c r="F76" s="13"/>
      <c r="G76" s="13">
        <v>17.628329999999998</v>
      </c>
      <c r="H76" s="13"/>
      <c r="I76" s="13"/>
      <c r="J76" s="13"/>
      <c r="K76" s="13">
        <v>8.4589119999999998</v>
      </c>
      <c r="L76" s="13"/>
      <c r="M76" s="13"/>
      <c r="N76" s="13">
        <v>78.8</v>
      </c>
      <c r="O76" s="13">
        <v>66.400000000000006</v>
      </c>
      <c r="R76" s="13">
        <v>9.2313089999999995</v>
      </c>
      <c r="S76" s="13">
        <v>7.5271470000000003</v>
      </c>
      <c r="T76" s="13">
        <v>11.720689999999999</v>
      </c>
      <c r="W76" s="13">
        <v>18.664914777911605</v>
      </c>
      <c r="Z76" s="13">
        <v>10.61164</v>
      </c>
      <c r="AA76" s="13">
        <v>51</v>
      </c>
      <c r="AB76" s="13">
        <v>51</v>
      </c>
      <c r="AE76" s="13">
        <v>1925.3112033195021</v>
      </c>
      <c r="AF76" s="13">
        <v>4365.1452282157679</v>
      </c>
      <c r="AG76" s="13">
        <v>55.7</v>
      </c>
      <c r="AJ76" s="13">
        <v>5.2829079999999999</v>
      </c>
      <c r="AK76" s="13">
        <v>20.518380000000001</v>
      </c>
      <c r="AL76" s="13">
        <v>15.553470000000001</v>
      </c>
      <c r="AX76" s="13">
        <v>63.372091972554188</v>
      </c>
    </row>
    <row r="77" spans="4:50" x14ac:dyDescent="0.35">
      <c r="D77" s="13" t="s">
        <v>81</v>
      </c>
      <c r="E77" s="13"/>
      <c r="F77" s="13">
        <v>3.622992</v>
      </c>
      <c r="G77" s="13">
        <v>15.895919000000001</v>
      </c>
      <c r="H77" s="13">
        <v>3.622992</v>
      </c>
      <c r="I77" s="13"/>
      <c r="J77" s="13"/>
      <c r="K77" s="13">
        <v>18.488209999999999</v>
      </c>
      <c r="L77" s="13"/>
      <c r="M77" s="13"/>
      <c r="N77" s="13">
        <v>84.3</v>
      </c>
      <c r="O77" s="13">
        <v>76.5</v>
      </c>
      <c r="R77" s="13">
        <v>12.66489</v>
      </c>
      <c r="S77" s="13">
        <v>9.9264910000000004</v>
      </c>
      <c r="T77" s="13">
        <v>13.40597</v>
      </c>
      <c r="W77" s="13">
        <v>19.403028794047863</v>
      </c>
      <c r="Z77" s="13">
        <v>13.969239999999999</v>
      </c>
      <c r="AA77" s="13">
        <v>55</v>
      </c>
      <c r="AB77" s="13">
        <v>52</v>
      </c>
      <c r="AE77" s="13">
        <v>2568.0699718479359</v>
      </c>
      <c r="AF77" s="13">
        <v>5067.3715427760944</v>
      </c>
      <c r="AG77" s="13">
        <v>59.2</v>
      </c>
      <c r="AJ77" s="13">
        <v>8.9402620000000006</v>
      </c>
      <c r="AK77" s="13">
        <v>25.027049999999999</v>
      </c>
      <c r="AL77" s="13">
        <v>19.326319999999999</v>
      </c>
      <c r="AX77" s="13">
        <v>64.140268178200216</v>
      </c>
    </row>
    <row r="78" spans="4:50" x14ac:dyDescent="0.35">
      <c r="D78" s="13" t="s">
        <v>82</v>
      </c>
      <c r="E78" s="13"/>
      <c r="F78" s="13">
        <v>5.1369670000000003</v>
      </c>
      <c r="G78" s="13">
        <v>18.5901</v>
      </c>
      <c r="H78" s="13">
        <v>5.1369670000000003</v>
      </c>
      <c r="I78" s="13"/>
      <c r="J78" s="13"/>
      <c r="K78" s="13">
        <v>6.8244109999999996</v>
      </c>
      <c r="L78" s="13"/>
      <c r="M78" s="13"/>
      <c r="N78" s="13">
        <v>93.5</v>
      </c>
      <c r="O78" s="13">
        <v>89.7</v>
      </c>
      <c r="R78" s="13">
        <v>7.9123559999999999</v>
      </c>
      <c r="S78" s="13">
        <v>12.8217</v>
      </c>
      <c r="T78" s="13">
        <v>15.66159</v>
      </c>
      <c r="W78" s="13">
        <v>37.200797872340424</v>
      </c>
      <c r="Z78" s="13">
        <v>14.247210000000001</v>
      </c>
      <c r="AA78" s="13">
        <v>56</v>
      </c>
      <c r="AB78" s="13">
        <v>56</v>
      </c>
      <c r="AE78" s="13">
        <v>996.67774086378734</v>
      </c>
      <c r="AF78" s="13">
        <v>2070.0230002555586</v>
      </c>
      <c r="AG78" s="13">
        <v>80.7</v>
      </c>
      <c r="AJ78" s="13">
        <v>5.4424910000000004</v>
      </c>
      <c r="AK78" s="13">
        <v>21.320489999999999</v>
      </c>
      <c r="AL78" s="13">
        <v>18.328199999999999</v>
      </c>
      <c r="AX78" s="13">
        <v>62.651341416911436</v>
      </c>
    </row>
    <row r="79" spans="4:50" x14ac:dyDescent="0.35">
      <c r="D79" s="13" t="s">
        <v>83</v>
      </c>
      <c r="E79" s="13"/>
      <c r="F79" s="13">
        <v>5.2096210000000003</v>
      </c>
      <c r="G79" s="13">
        <v>19.691970999999999</v>
      </c>
      <c r="H79" s="13">
        <v>5.2096210000000003</v>
      </c>
      <c r="I79" s="13"/>
      <c r="J79" s="13"/>
      <c r="K79" s="13">
        <v>14.25717</v>
      </c>
      <c r="L79" s="13"/>
      <c r="M79" s="13"/>
      <c r="N79" s="13">
        <v>77.2</v>
      </c>
      <c r="O79" s="13">
        <v>61.8</v>
      </c>
      <c r="R79" s="13">
        <v>9.4694690000000001</v>
      </c>
      <c r="S79" s="13">
        <v>6.192393</v>
      </c>
      <c r="T79" s="13">
        <v>15.330500000000001</v>
      </c>
      <c r="W79" s="13">
        <v>16.198962725710004</v>
      </c>
      <c r="Z79" s="13">
        <v>14.118359999999999</v>
      </c>
      <c r="AA79" s="13">
        <v>56</v>
      </c>
      <c r="AB79" s="13">
        <v>55</v>
      </c>
      <c r="AE79" s="13">
        <v>745.65850148804657</v>
      </c>
      <c r="AF79" s="13">
        <v>4705.6066106332646</v>
      </c>
      <c r="AG79" s="13">
        <v>56.8</v>
      </c>
      <c r="AJ79" s="13">
        <v>5.8093300000000001</v>
      </c>
      <c r="AK79" s="13">
        <v>20.3</v>
      </c>
      <c r="AL79" s="13">
        <v>14.931940000000001</v>
      </c>
      <c r="AX79" s="13">
        <v>66.918141416228451</v>
      </c>
    </row>
    <row r="80" spans="4:50" x14ac:dyDescent="0.35">
      <c r="D80" s="13" t="s">
        <v>84</v>
      </c>
      <c r="E80" s="13"/>
      <c r="F80" s="13">
        <v>5.5785</v>
      </c>
      <c r="G80" s="13">
        <v>27.537671</v>
      </c>
      <c r="H80" s="13">
        <v>5.5785</v>
      </c>
      <c r="I80" s="13"/>
      <c r="J80" s="13"/>
      <c r="K80" s="13">
        <v>24.211390000000002</v>
      </c>
      <c r="L80" s="13"/>
      <c r="M80" s="13"/>
      <c r="N80" s="13">
        <v>68.900000000000006</v>
      </c>
      <c r="O80" s="13">
        <v>51.7</v>
      </c>
      <c r="R80" s="13">
        <v>13.1715</v>
      </c>
      <c r="S80" s="13">
        <v>8.2986540000000009</v>
      </c>
      <c r="T80" s="13">
        <v>15.409369999999999</v>
      </c>
      <c r="W80" s="13">
        <v>8.0472516312785256</v>
      </c>
      <c r="Z80" s="13">
        <v>13.01426</v>
      </c>
      <c r="AA80" s="13">
        <v>43</v>
      </c>
      <c r="AB80" s="13">
        <v>47</v>
      </c>
      <c r="AE80" s="13">
        <v>1059.6199112178322</v>
      </c>
      <c r="AF80" s="13">
        <v>4518.4910190992241</v>
      </c>
      <c r="AG80" s="13">
        <v>47</v>
      </c>
      <c r="AJ80" s="13">
        <v>5.0581690000000004</v>
      </c>
      <c r="AK80" s="13">
        <v>25.760169999999999</v>
      </c>
      <c r="AL80" s="13">
        <v>22.41647</v>
      </c>
      <c r="AX80" s="13">
        <v>48.061164734179229</v>
      </c>
    </row>
    <row r="81" spans="4:50" x14ac:dyDescent="0.35">
      <c r="D81" s="13" t="s">
        <v>85</v>
      </c>
      <c r="E81" s="13"/>
      <c r="F81" s="13">
        <v>3.9455979999999999</v>
      </c>
      <c r="G81" s="13">
        <v>16.164580000000001</v>
      </c>
      <c r="H81" s="13">
        <v>3.9455979999999999</v>
      </c>
      <c r="I81" s="13"/>
      <c r="J81" s="13"/>
      <c r="K81" s="13">
        <v>18.126100000000001</v>
      </c>
      <c r="L81" s="13"/>
      <c r="M81" s="13"/>
      <c r="N81" s="13">
        <v>76.7</v>
      </c>
      <c r="O81" s="13">
        <v>63.3</v>
      </c>
      <c r="R81" s="13">
        <v>13.477639999999999</v>
      </c>
      <c r="S81" s="13">
        <v>9.5632909999999995</v>
      </c>
      <c r="T81" s="13">
        <v>13.9411</v>
      </c>
      <c r="W81" s="13">
        <v>15.374033199841033</v>
      </c>
      <c r="Z81" s="13">
        <v>13.99939</v>
      </c>
      <c r="AA81" s="13">
        <v>55</v>
      </c>
      <c r="AB81" s="13">
        <v>54</v>
      </c>
      <c r="AE81" s="13">
        <v>1682.1345707656612</v>
      </c>
      <c r="AF81" s="13">
        <v>5151.2582545065143</v>
      </c>
      <c r="AG81" s="13">
        <v>55.7</v>
      </c>
      <c r="AJ81" s="13">
        <v>7.7671559999999999</v>
      </c>
      <c r="AK81" s="13">
        <v>24.927910000000001</v>
      </c>
      <c r="AL81" s="13">
        <v>25.414950000000001</v>
      </c>
      <c r="AX81" s="13">
        <v>61.31365661909674</v>
      </c>
    </row>
    <row r="82" spans="4:50" x14ac:dyDescent="0.35">
      <c r="D82" s="13" t="s">
        <v>86</v>
      </c>
      <c r="E82" s="13"/>
      <c r="F82" s="13">
        <v>5.5956859999999997</v>
      </c>
      <c r="G82" s="13">
        <v>22.996842999999998</v>
      </c>
      <c r="H82" s="13">
        <v>5.5956859999999997</v>
      </c>
      <c r="I82" s="13"/>
      <c r="J82" s="13"/>
      <c r="K82" s="13">
        <v>14.58052</v>
      </c>
      <c r="L82" s="13"/>
      <c r="M82" s="13"/>
      <c r="N82" s="13">
        <v>63</v>
      </c>
      <c r="O82" s="13">
        <v>52.7</v>
      </c>
      <c r="R82" s="13">
        <v>12.36617</v>
      </c>
      <c r="S82" s="13">
        <v>7.2902639999999996</v>
      </c>
      <c r="T82" s="13">
        <v>17.179120000000001</v>
      </c>
      <c r="W82" s="13">
        <v>9.3844183985029055</v>
      </c>
      <c r="Z82" s="13">
        <v>13.15174</v>
      </c>
      <c r="AA82" s="13">
        <v>71</v>
      </c>
      <c r="AB82" s="13">
        <v>75</v>
      </c>
      <c r="AE82" s="13">
        <v>1097.893528066016</v>
      </c>
      <c r="AF82" s="13">
        <v>4818.5656762875769</v>
      </c>
      <c r="AG82" s="13">
        <v>43.4</v>
      </c>
      <c r="AJ82" s="13">
        <v>7.2960089999999997</v>
      </c>
      <c r="AK82" s="13">
        <v>23.549389999999999</v>
      </c>
      <c r="AL82" s="13">
        <v>21.476040000000001</v>
      </c>
      <c r="AX82" s="13">
        <v>53.099698708684343</v>
      </c>
    </row>
    <row r="83" spans="4:50" x14ac:dyDescent="0.35">
      <c r="D83" s="13" t="s">
        <v>87</v>
      </c>
      <c r="E83" s="13"/>
      <c r="F83" s="13">
        <v>6.3648850000000001</v>
      </c>
      <c r="G83" s="13">
        <v>14.643877</v>
      </c>
      <c r="H83" s="13">
        <v>6.3648850000000001</v>
      </c>
      <c r="I83" s="13"/>
      <c r="J83" s="13"/>
      <c r="K83" s="13">
        <v>7.9949680000000001</v>
      </c>
      <c r="L83" s="13"/>
      <c r="M83" s="13"/>
      <c r="N83" s="13">
        <v>80.3</v>
      </c>
      <c r="O83" s="13">
        <v>69.400000000000006</v>
      </c>
      <c r="R83" s="13">
        <v>7.9545659999999998</v>
      </c>
      <c r="S83" s="13">
        <v>3.1599729999999999</v>
      </c>
      <c r="T83" s="13">
        <v>14.841189999999999</v>
      </c>
      <c r="W83" s="13">
        <v>17.440774502453205</v>
      </c>
      <c r="Z83" s="13">
        <v>10.43024</v>
      </c>
      <c r="AA83" s="13">
        <v>49</v>
      </c>
      <c r="AB83" s="13">
        <v>50</v>
      </c>
      <c r="AE83" s="13">
        <v>1929.3785871745476</v>
      </c>
      <c r="AF83" s="13">
        <v>11206.879431215617</v>
      </c>
      <c r="AG83" s="13">
        <v>61.3</v>
      </c>
      <c r="AJ83" s="13">
        <v>3.897465</v>
      </c>
      <c r="AK83" s="13">
        <v>20.055250000000001</v>
      </c>
      <c r="AL83" s="13">
        <v>17.477959999999999</v>
      </c>
      <c r="AX83" s="13">
        <v>82.557219149912683</v>
      </c>
    </row>
    <row r="84" spans="4:50" x14ac:dyDescent="0.35">
      <c r="D84" s="13" t="s">
        <v>88</v>
      </c>
      <c r="E84" s="13"/>
      <c r="F84" s="13">
        <v>1.7236769999999999</v>
      </c>
      <c r="G84" s="13">
        <v>15.20077</v>
      </c>
      <c r="H84" s="13">
        <v>1.7236769999999999</v>
      </c>
      <c r="I84" s="13"/>
      <c r="J84" s="13"/>
      <c r="K84" s="13">
        <v>13.62018</v>
      </c>
      <c r="L84" s="13"/>
      <c r="M84" s="13"/>
      <c r="N84" s="13">
        <v>64.2</v>
      </c>
      <c r="O84" s="13">
        <v>46.5</v>
      </c>
      <c r="R84" s="13">
        <v>11.61368</v>
      </c>
      <c r="S84" s="13">
        <v>8.0060330000000004</v>
      </c>
      <c r="T84" s="13">
        <v>16.408480000000001</v>
      </c>
      <c r="W84" s="13">
        <v>16.196412858446887</v>
      </c>
      <c r="Z84" s="13">
        <v>11.881320000000001</v>
      </c>
      <c r="AA84" s="13">
        <v>46</v>
      </c>
      <c r="AB84" s="13">
        <v>46</v>
      </c>
      <c r="AE84" s="13">
        <v>996.6466213304858</v>
      </c>
      <c r="AF84" s="13">
        <v>2594.6533280878248</v>
      </c>
      <c r="AG84" s="13">
        <v>56</v>
      </c>
      <c r="AJ84" s="13">
        <v>7.1198880000000004</v>
      </c>
      <c r="AK84" s="13">
        <v>22.051069999999999</v>
      </c>
      <c r="AL84" s="13">
        <v>19</v>
      </c>
      <c r="AX84" s="13">
        <v>71.267961378283502</v>
      </c>
    </row>
    <row r="85" spans="4:50" x14ac:dyDescent="0.35">
      <c r="D85" s="13" t="s">
        <v>89</v>
      </c>
      <c r="E85" s="13"/>
      <c r="F85" s="13"/>
      <c r="G85" s="13">
        <v>11.2744</v>
      </c>
      <c r="H85" s="13"/>
      <c r="I85" s="13"/>
      <c r="J85" s="13"/>
      <c r="K85" s="13">
        <v>12.516970000000001</v>
      </c>
      <c r="L85" s="13"/>
      <c r="M85" s="13"/>
      <c r="N85" s="13">
        <v>87.6</v>
      </c>
      <c r="O85" s="13">
        <v>86.5</v>
      </c>
      <c r="R85" s="13">
        <v>11.194520000000001</v>
      </c>
      <c r="S85" s="13">
        <v>12.940810000000001</v>
      </c>
      <c r="T85" s="13">
        <v>13.042870000000001</v>
      </c>
      <c r="W85" s="13">
        <v>31.546555489378598</v>
      </c>
      <c r="Z85" s="13">
        <v>15.10397</v>
      </c>
      <c r="AA85" s="13">
        <v>56</v>
      </c>
      <c r="AB85" s="13">
        <v>57</v>
      </c>
      <c r="AE85" s="13">
        <v>1780.6492278600692</v>
      </c>
      <c r="AF85" s="13">
        <v>3561.2984557201385</v>
      </c>
      <c r="AG85" s="13">
        <v>66.5</v>
      </c>
      <c r="AJ85" s="13">
        <v>8.2853100000000008</v>
      </c>
      <c r="AK85" s="13">
        <v>22.8476</v>
      </c>
      <c r="AL85" s="13">
        <v>16.658570000000001</v>
      </c>
      <c r="AX85" s="13">
        <v>59.760412422788519</v>
      </c>
    </row>
    <row r="86" spans="4:50" x14ac:dyDescent="0.35">
      <c r="D86" s="13" t="s">
        <v>90</v>
      </c>
      <c r="E86" s="13"/>
      <c r="F86" s="13">
        <v>4.6842319999999997</v>
      </c>
      <c r="G86" s="13">
        <v>18.260984000000001</v>
      </c>
      <c r="H86" s="13">
        <v>4.6842319999999997</v>
      </c>
      <c r="I86" s="13"/>
      <c r="J86" s="13"/>
      <c r="K86" s="13">
        <v>14.223420000000001</v>
      </c>
      <c r="L86" s="13"/>
      <c r="M86" s="13"/>
      <c r="N86" s="13">
        <v>74.099999999999994</v>
      </c>
      <c r="O86" s="13">
        <v>61</v>
      </c>
      <c r="R86" s="13">
        <v>10.983599999999999</v>
      </c>
      <c r="S86" s="13">
        <v>8.054786</v>
      </c>
      <c r="T86" s="13">
        <v>15.761089999999999</v>
      </c>
      <c r="W86" s="13">
        <v>14.181236232109212</v>
      </c>
      <c r="Z86" s="13">
        <v>14.62068</v>
      </c>
      <c r="AA86" s="13"/>
      <c r="AB86" s="13"/>
      <c r="AE86" s="13">
        <v>1402.6929584068366</v>
      </c>
      <c r="AF86" s="13">
        <v>5417.1832968199469</v>
      </c>
      <c r="AG86" s="13">
        <v>55.1</v>
      </c>
      <c r="AJ86" s="13">
        <v>6.4558270000000002</v>
      </c>
      <c r="AK86" s="13">
        <v>23.291060000000002</v>
      </c>
      <c r="AL86" s="13">
        <v>19.140740000000001</v>
      </c>
      <c r="AX86" s="13">
        <v>65</v>
      </c>
    </row>
    <row r="87" spans="4:50" x14ac:dyDescent="0.35">
      <c r="D87" s="13" t="s">
        <v>91</v>
      </c>
      <c r="E87" s="13"/>
      <c r="F87" s="13">
        <v>4.7193062758620687</v>
      </c>
      <c r="G87" s="13">
        <v>18.302908351612906</v>
      </c>
      <c r="H87" s="13">
        <v>4.7193062758620687</v>
      </c>
      <c r="I87" s="13"/>
      <c r="J87" s="13"/>
      <c r="K87" s="13">
        <v>13.612406290322577</v>
      </c>
      <c r="L87" s="13"/>
      <c r="M87" s="13"/>
      <c r="N87" s="13">
        <v>72.390322580645147</v>
      </c>
      <c r="O87" s="13">
        <v>58.454838709677425</v>
      </c>
      <c r="R87" s="13">
        <v>10.786945193548386</v>
      </c>
      <c r="S87" s="13">
        <v>7.1623528064516151</v>
      </c>
      <c r="T87" s="13">
        <v>15.944669800000002</v>
      </c>
      <c r="W87" s="13"/>
      <c r="Z87" s="13">
        <v>14.420706483870969</v>
      </c>
      <c r="AA87" s="13"/>
      <c r="AB87" s="13"/>
      <c r="AE87" s="13"/>
      <c r="AF87" s="13"/>
      <c r="AG87" s="13"/>
      <c r="AJ87" s="13">
        <v>6.2494848064516129</v>
      </c>
      <c r="AK87" s="13">
        <v>23.349852903225802</v>
      </c>
      <c r="AL87" s="13">
        <v>18.760667516129033</v>
      </c>
      <c r="AX87" s="13"/>
    </row>
    <row r="88" spans="4:50" x14ac:dyDescent="0.35">
      <c r="D88" s="13" t="s">
        <v>92</v>
      </c>
      <c r="E88" s="13"/>
      <c r="F88" s="13">
        <v>6.383795000000001</v>
      </c>
      <c r="G88" s="13">
        <v>17.110936000000002</v>
      </c>
      <c r="H88" s="13">
        <v>6.383795000000001</v>
      </c>
      <c r="I88" s="13"/>
      <c r="J88" s="13"/>
      <c r="K88" s="13">
        <v>17.289728</v>
      </c>
      <c r="L88" s="13"/>
      <c r="M88" s="13"/>
      <c r="N88" s="13">
        <v>75.080000000000013</v>
      </c>
      <c r="O88" s="13">
        <v>66.039999999999992</v>
      </c>
      <c r="R88" s="13">
        <v>14.304255999999999</v>
      </c>
      <c r="S88" s="13"/>
      <c r="T88" s="13">
        <v>14.705727999999999</v>
      </c>
      <c r="W88" s="13"/>
      <c r="Z88" s="13">
        <v>17.576990000000002</v>
      </c>
      <c r="AA88" s="13"/>
      <c r="AB88" s="13"/>
      <c r="AE88" s="13"/>
      <c r="AF88" s="13"/>
      <c r="AG88" s="13"/>
      <c r="AJ88" s="13">
        <v>7.3250128000000005</v>
      </c>
      <c r="AK88" s="13">
        <v>26.170276000000001</v>
      </c>
      <c r="AL88" s="13">
        <v>21.537759999999999</v>
      </c>
      <c r="AX88" s="13"/>
    </row>
    <row r="89" spans="4:50" x14ac:dyDescent="0.35">
      <c r="D89" s="13" t="s">
        <v>93</v>
      </c>
      <c r="E89" s="13"/>
      <c r="F89" s="13">
        <v>3.6774062000000001</v>
      </c>
      <c r="G89" s="13">
        <v>17.168375400000002</v>
      </c>
      <c r="H89" s="13">
        <v>3.6774062000000001</v>
      </c>
      <c r="I89" s="13"/>
      <c r="J89" s="13"/>
      <c r="K89" s="13">
        <v>10.275642000000001</v>
      </c>
      <c r="L89" s="13"/>
      <c r="M89" s="13"/>
      <c r="N89" s="13">
        <v>75.039999999999992</v>
      </c>
      <c r="O89" s="13">
        <v>61.11999999999999</v>
      </c>
      <c r="R89" s="13">
        <v>8.2045737999999986</v>
      </c>
      <c r="S89" s="13"/>
      <c r="T89" s="13">
        <v>13.622398799999999</v>
      </c>
      <c r="W89" s="13"/>
      <c r="Z89" s="13">
        <v>10.946950399999999</v>
      </c>
      <c r="AA89" s="13"/>
      <c r="AB89" s="13"/>
      <c r="AE89" s="13"/>
      <c r="AF89" s="13"/>
      <c r="AG89" s="13"/>
      <c r="AJ89" s="13">
        <v>4.1010302000000003</v>
      </c>
      <c r="AK89" s="13">
        <v>18.331316000000001</v>
      </c>
      <c r="AL89" s="13">
        <v>14.228608600000001</v>
      </c>
      <c r="AX89" s="13"/>
    </row>
    <row r="91" spans="4:50" x14ac:dyDescent="0.35">
      <c r="D91" s="3" t="s">
        <v>226</v>
      </c>
      <c r="F91" s="14">
        <f>AVERAGE(F7:F85)</f>
        <v>4.5131068328571446</v>
      </c>
      <c r="G91" s="14">
        <f>AVERAGE(G7:G85)</f>
        <v>16.827380049367086</v>
      </c>
      <c r="H91" s="14">
        <f>AVERAGE(H7:H85)</f>
        <v>4.5131068328571446</v>
      </c>
      <c r="K91" s="14">
        <f>AVERAGE(K7:K85)</f>
        <v>13.019091634177217</v>
      </c>
      <c r="N91" s="14">
        <f>AVERAGE(N7:N85)</f>
        <v>80.273417721518996</v>
      </c>
      <c r="O91" s="14">
        <f>AVERAGE(O7:O85)</f>
        <v>69.594936708860715</v>
      </c>
      <c r="R91" s="14">
        <f>AVERAGE(R7:R85)</f>
        <v>10.653138730769234</v>
      </c>
      <c r="S91" s="14">
        <f>AVERAGE(S7:S85)</f>
        <v>9.4502315949367084</v>
      </c>
      <c r="T91" s="14">
        <f>AVERAGE(T7:T85)</f>
        <v>14.356985696202534</v>
      </c>
      <c r="W91" s="14">
        <f>AVERAGE(W7:W85)</f>
        <v>18.746112344741363</v>
      </c>
      <c r="Z91" s="14">
        <f>AVERAGE(Z7:Z85)</f>
        <v>14.065484075949362</v>
      </c>
      <c r="AA91" s="14">
        <f>AVERAGE(AA7:AA85)</f>
        <v>53.962025316455694</v>
      </c>
      <c r="AB91" s="14">
        <f>AVERAGE(AB7:AB85)</f>
        <v>54.962025316455694</v>
      </c>
      <c r="AE91" s="14">
        <f>AVERAGE(AE7:AE85)</f>
        <v>1466.4943718323768</v>
      </c>
      <c r="AF91" s="14">
        <f>AVERAGE(AF7:AF85)</f>
        <v>4671.9621718339022</v>
      </c>
      <c r="AG91" s="14">
        <f>AVERAGE(AG7:AG85)</f>
        <v>61.108860759493673</v>
      </c>
      <c r="AJ91" s="14">
        <f t="shared" ref="AJ91:AL91" si="0">AVERAGE(AJ7:AJ85)</f>
        <v>6.4499079999999998</v>
      </c>
      <c r="AK91" s="14">
        <f t="shared" si="0"/>
        <v>22.494631518987344</v>
      </c>
      <c r="AL91" s="14">
        <f t="shared" si="0"/>
        <v>18.232924835443033</v>
      </c>
      <c r="AX91" s="14">
        <f>AVERAGE(AX7:AX86)</f>
        <v>63.925636307862568</v>
      </c>
    </row>
    <row r="92" spans="4:50" x14ac:dyDescent="0.35">
      <c r="D92" s="3" t="s">
        <v>227</v>
      </c>
      <c r="F92" s="14">
        <f>_xlfn.STDEV.P(F7:F85)</f>
        <v>1.7776083832421947</v>
      </c>
      <c r="G92" s="14">
        <f>_xlfn.STDEV.P(G7:G85)</f>
        <v>3.2413696144417155</v>
      </c>
      <c r="H92" s="14">
        <f>_xlfn.STDEV.P(H7:H85)</f>
        <v>1.7776083832421947</v>
      </c>
      <c r="K92" s="14">
        <f>_xlfn.STDEV.P(K7:K85)</f>
        <v>4.1539800716767923</v>
      </c>
      <c r="N92" s="14">
        <f>_xlfn.STDEV.P(N7:N85)</f>
        <v>8.6389273370233273</v>
      </c>
      <c r="O92" s="14">
        <f>_xlfn.STDEV.P(O7:O85)</f>
        <v>12.032581283239841</v>
      </c>
      <c r="R92" s="14">
        <f>_xlfn.STDEV.P(R7:R85)</f>
        <v>3.1442917819189633</v>
      </c>
      <c r="S92" s="14">
        <f>_xlfn.STDEV.P(S7:S85)</f>
        <v>3.3670172939372871</v>
      </c>
      <c r="T92" s="14">
        <f>_xlfn.STDEV.P(T7:T85)</f>
        <v>2.615896885925455</v>
      </c>
      <c r="W92" s="14">
        <f>_xlfn.STDEV.P(W7:W85)</f>
        <v>6.5026117886380614</v>
      </c>
      <c r="Z92" s="14">
        <f>_xlfn.STDEV.P(Z7:Z85)</f>
        <v>3.1931246929597621</v>
      </c>
      <c r="AA92" s="14">
        <f>_xlfn.STDEV.P(AA7:AA85)</f>
        <v>9.6120217949555684</v>
      </c>
      <c r="AB92" s="14">
        <f>_xlfn.STDEV.P(AB7:AB85)</f>
        <v>9.8049884461807917</v>
      </c>
      <c r="AE92" s="14">
        <f>_xlfn.STDEV.P(AE7:AE85)</f>
        <v>693.16554677991473</v>
      </c>
      <c r="AF92" s="14">
        <f>_xlfn.STDEV.P(AF7:AF85)</f>
        <v>2278.1291408007437</v>
      </c>
      <c r="AG92" s="14">
        <f>_xlfn.STDEV.P(AG7:AG85)</f>
        <v>10.9690841715655</v>
      </c>
      <c r="AJ92" s="14">
        <f t="shared" ref="AJ92:AL92" si="1">_xlfn.STDEV.P(AJ7:AJ85)</f>
        <v>1.7968424790557769</v>
      </c>
      <c r="AK92" s="14">
        <f t="shared" si="1"/>
        <v>3.3824917743341802</v>
      </c>
      <c r="AL92" s="14">
        <f t="shared" si="1"/>
        <v>3.7734689067741423</v>
      </c>
      <c r="AX92" s="14">
        <f>_xlfn.STDEV.P(AX7:AX85)</f>
        <v>7.9446624365393754</v>
      </c>
    </row>
    <row r="93" spans="4:50" x14ac:dyDescent="0.35">
      <c r="F93" s="16"/>
      <c r="G93" s="16"/>
      <c r="H93" s="16"/>
      <c r="K93" s="16"/>
      <c r="N93" s="16"/>
      <c r="O93" s="16"/>
      <c r="R93" s="16"/>
      <c r="S93" s="16"/>
      <c r="T93" s="16"/>
      <c r="W93" s="16"/>
      <c r="Z93" s="16"/>
      <c r="AA93" s="16"/>
      <c r="AB93" s="16"/>
      <c r="AE93" s="16"/>
      <c r="AF93" s="16"/>
      <c r="AG93" s="16"/>
      <c r="AJ93" s="16"/>
      <c r="AK93" s="16"/>
      <c r="AL93" s="16"/>
      <c r="AX93" s="16"/>
    </row>
    <row r="94" spans="4:50" x14ac:dyDescent="0.35">
      <c r="F94" s="7" t="s">
        <v>196</v>
      </c>
      <c r="G94" s="7" t="s">
        <v>196</v>
      </c>
      <c r="H94" s="7" t="s">
        <v>196</v>
      </c>
      <c r="K94" s="7" t="s">
        <v>194</v>
      </c>
      <c r="N94" s="7" t="s">
        <v>210</v>
      </c>
      <c r="O94" s="7" t="s">
        <v>210</v>
      </c>
      <c r="R94" s="10" t="s">
        <v>189</v>
      </c>
      <c r="S94" s="10" t="s">
        <v>189</v>
      </c>
      <c r="T94" s="10" t="s">
        <v>189</v>
      </c>
      <c r="W94" s="7" t="s">
        <v>206</v>
      </c>
      <c r="Z94" s="10" t="s">
        <v>204</v>
      </c>
      <c r="AA94" s="10" t="s">
        <v>204</v>
      </c>
      <c r="AB94" s="10" t="s">
        <v>204</v>
      </c>
      <c r="AE94" s="10" t="s">
        <v>205</v>
      </c>
      <c r="AF94" s="10" t="s">
        <v>205</v>
      </c>
      <c r="AG94" s="10" t="s">
        <v>205</v>
      </c>
      <c r="AJ94" s="10" t="s">
        <v>192</v>
      </c>
      <c r="AK94" s="10" t="s">
        <v>192</v>
      </c>
      <c r="AL94" s="10" t="s">
        <v>192</v>
      </c>
      <c r="AX94" s="7" t="s">
        <v>209</v>
      </c>
    </row>
    <row r="95" spans="4:50" ht="57" x14ac:dyDescent="0.35">
      <c r="F95" s="4" t="s">
        <v>0</v>
      </c>
      <c r="G95" s="4" t="s">
        <v>1</v>
      </c>
      <c r="H95" s="4" t="s">
        <v>0</v>
      </c>
      <c r="K95" s="4" t="s">
        <v>2</v>
      </c>
      <c r="N95" s="4" t="s">
        <v>3</v>
      </c>
      <c r="O95" s="4" t="s">
        <v>4</v>
      </c>
      <c r="R95" s="4" t="s">
        <v>5</v>
      </c>
      <c r="S95" s="4" t="s">
        <v>7</v>
      </c>
      <c r="T95" s="4" t="s">
        <v>8</v>
      </c>
      <c r="W95" s="4" t="s">
        <v>214</v>
      </c>
      <c r="Z95" s="4" t="s">
        <v>6</v>
      </c>
      <c r="AA95" s="4" t="s">
        <v>104</v>
      </c>
      <c r="AB95" s="4" t="s">
        <v>103</v>
      </c>
      <c r="AE95" s="4" t="s">
        <v>216</v>
      </c>
      <c r="AF95" s="4" t="s">
        <v>217</v>
      </c>
      <c r="AG95" s="4" t="s">
        <v>213</v>
      </c>
      <c r="AJ95" s="4" t="s">
        <v>197</v>
      </c>
      <c r="AK95" s="4" t="s">
        <v>198</v>
      </c>
      <c r="AL95" s="4" t="s">
        <v>199</v>
      </c>
      <c r="AX95" s="4" t="s">
        <v>99</v>
      </c>
    </row>
    <row r="96" spans="4:50" ht="28.5" x14ac:dyDescent="0.35">
      <c r="F96" s="12" t="s">
        <v>9</v>
      </c>
      <c r="G96" s="12" t="s">
        <v>9</v>
      </c>
      <c r="H96" s="12" t="s">
        <v>9</v>
      </c>
      <c r="K96" s="12" t="s">
        <v>9</v>
      </c>
      <c r="N96" s="17" t="s">
        <v>10</v>
      </c>
      <c r="O96" s="17" t="s">
        <v>10</v>
      </c>
      <c r="R96" s="12" t="s">
        <v>9</v>
      </c>
      <c r="S96" s="12" t="s">
        <v>11</v>
      </c>
      <c r="T96" s="12" t="s">
        <v>11</v>
      </c>
      <c r="W96" s="17" t="s">
        <v>106</v>
      </c>
      <c r="Z96" s="12" t="s">
        <v>11</v>
      </c>
      <c r="AA96" s="17" t="s">
        <v>102</v>
      </c>
      <c r="AB96" s="17" t="s">
        <v>102</v>
      </c>
      <c r="AE96" s="12" t="s">
        <v>186</v>
      </c>
      <c r="AF96" s="12" t="s">
        <v>212</v>
      </c>
      <c r="AG96" s="17" t="s">
        <v>10</v>
      </c>
      <c r="AJ96" s="12" t="s">
        <v>11</v>
      </c>
      <c r="AK96" s="12" t="s">
        <v>11</v>
      </c>
      <c r="AL96" s="12" t="s">
        <v>11</v>
      </c>
      <c r="AX96" s="17" t="s">
        <v>207</v>
      </c>
    </row>
    <row r="97" spans="4:50" x14ac:dyDescent="0.35">
      <c r="D97" s="13" t="s">
        <v>12</v>
      </c>
      <c r="E97" s="13"/>
      <c r="F97" s="11">
        <f t="shared" ref="F97:H116" si="2">100+(F$91-F7)/F$92*20</f>
        <v>123.06710355537075</v>
      </c>
      <c r="G97" s="11">
        <f t="shared" si="2"/>
        <v>140.07386273031202</v>
      </c>
      <c r="H97" s="11">
        <f t="shared" si="2"/>
        <v>123.06710355537075</v>
      </c>
      <c r="I97" s="13"/>
      <c r="J97" s="13"/>
      <c r="K97" s="11">
        <f t="shared" ref="K97:K128" si="3">100+(K$91-K7)/K$92*20</f>
        <v>114.25640750838733</v>
      </c>
      <c r="L97" s="13"/>
      <c r="M97" s="13"/>
      <c r="N97" s="11">
        <f t="shared" ref="N97:O116" si="4">100-(N$91-N7)/N$92*20</f>
        <v>133.16750267613071</v>
      </c>
      <c r="O97" s="11">
        <f t="shared" si="4"/>
        <v>130.75826018630755</v>
      </c>
      <c r="R97" s="11">
        <f t="shared" ref="R97:T116" si="5">100+(R$91-R7)/R$92*20</f>
        <v>119.90275043023902</v>
      </c>
      <c r="S97" s="11">
        <f t="shared" si="5"/>
        <v>106.78592056532506</v>
      </c>
      <c r="T97" s="11">
        <f t="shared" si="5"/>
        <v>132.16285564493319</v>
      </c>
      <c r="W97" s="11">
        <f t="shared" ref="W97:W128" si="6">100-(W$91-W7)/W$92*20</f>
        <v>122.58459894613091</v>
      </c>
      <c r="Z97" s="11">
        <f t="shared" ref="Z97:Z128" si="7">100+(Z$91-Z7)/Z$92*20</f>
        <v>124.59937806129923</v>
      </c>
      <c r="AA97" s="11">
        <f t="shared" ref="AA97:AB116" si="8">100-(AA$91-AA7)/AA$92*20</f>
        <v>81.352465677597593</v>
      </c>
      <c r="AB97" s="11">
        <f t="shared" si="8"/>
        <v>81.719457670658343</v>
      </c>
      <c r="AE97" s="11">
        <f t="shared" ref="AE97:AF116" si="9">100+(AE$91-AE7)/AE$92*20</f>
        <v>123.5132823076695</v>
      </c>
      <c r="AF97" s="11">
        <f t="shared" si="9"/>
        <v>125.91718668903351</v>
      </c>
      <c r="AG97" s="11">
        <f t="shared" ref="AG97:AG128" si="10">100-(AG$91-AG7)/AG$92*20</f>
        <v>132.07403455998048</v>
      </c>
      <c r="AJ97" s="11">
        <f t="shared" ref="AJ97:AL116" si="11">100+(AJ$91-AJ7)/AJ$92*20</f>
        <v>140.66524520190387</v>
      </c>
      <c r="AK97" s="11">
        <f t="shared" si="11"/>
        <v>99.7092174391328</v>
      </c>
      <c r="AL97" s="11">
        <f t="shared" si="11"/>
        <v>131.49269270392679</v>
      </c>
      <c r="AX97" s="11">
        <f>100-(AX$91-AX7)/AX$92*20</f>
        <v>105.57535589853549</v>
      </c>
    </row>
    <row r="98" spans="4:50" x14ac:dyDescent="0.35">
      <c r="D98" s="13" t="s">
        <v>13</v>
      </c>
      <c r="E98" s="13"/>
      <c r="F98" s="11">
        <f t="shared" si="2"/>
        <v>94.000937752438489</v>
      </c>
      <c r="G98" s="11">
        <f t="shared" si="2"/>
        <v>88.794952957281339</v>
      </c>
      <c r="H98" s="11">
        <f t="shared" si="2"/>
        <v>94.000937752438489</v>
      </c>
      <c r="I98" s="13"/>
      <c r="J98" s="13"/>
      <c r="K98" s="11">
        <f t="shared" si="3"/>
        <v>108.74352598154937</v>
      </c>
      <c r="L98" s="13"/>
      <c r="M98" s="13"/>
      <c r="N98" s="11">
        <f t="shared" si="4"/>
        <v>100.98758158701678</v>
      </c>
      <c r="O98" s="11">
        <f t="shared" si="4"/>
        <v>105.16109256700277</v>
      </c>
      <c r="R98" s="11">
        <f t="shared" si="5"/>
        <v>99.374859103115526</v>
      </c>
      <c r="S98" s="11">
        <f t="shared" si="5"/>
        <v>66.903060372774718</v>
      </c>
      <c r="T98" s="11">
        <f t="shared" si="5"/>
        <v>103.03059113939271</v>
      </c>
      <c r="W98" s="11">
        <f t="shared" si="6"/>
        <v>110.28082975890597</v>
      </c>
      <c r="Z98" s="11">
        <f t="shared" si="7"/>
        <v>84.781452917214622</v>
      </c>
      <c r="AA98" s="11">
        <f t="shared" si="8"/>
        <v>110.48265347502283</v>
      </c>
      <c r="AB98" s="11">
        <f t="shared" si="8"/>
        <v>108.23657203822033</v>
      </c>
      <c r="AE98" s="11">
        <f t="shared" si="9"/>
        <v>56.390563974877637</v>
      </c>
      <c r="AF98" s="11">
        <f t="shared" si="9"/>
        <v>86.775368882482624</v>
      </c>
      <c r="AG98" s="11">
        <f t="shared" si="10"/>
        <v>92.143627139514024</v>
      </c>
      <c r="AJ98" s="11">
        <f t="shared" si="11"/>
        <v>89.106980590593864</v>
      </c>
      <c r="AK98" s="11">
        <f t="shared" si="11"/>
        <v>92.957804125054537</v>
      </c>
      <c r="AL98" s="11">
        <f t="shared" si="11"/>
        <v>92.659087970378934</v>
      </c>
      <c r="AX98" s="11">
        <f t="shared" ref="AX98:AX161" si="12">100-(AX$91-AX8)/AX$92*20</f>
        <v>101.07168462643129</v>
      </c>
    </row>
    <row r="99" spans="4:50" x14ac:dyDescent="0.35">
      <c r="D99" s="13" t="s">
        <v>14</v>
      </c>
      <c r="E99" s="13"/>
      <c r="F99" s="11">
        <f t="shared" si="2"/>
        <v>114.55368735939297</v>
      </c>
      <c r="G99" s="11">
        <f t="shared" si="2"/>
        <v>88.196212230104422</v>
      </c>
      <c r="H99" s="11">
        <f t="shared" si="2"/>
        <v>114.55368735939297</v>
      </c>
      <c r="I99" s="13"/>
      <c r="J99" s="13"/>
      <c r="K99" s="11">
        <f t="shared" si="3"/>
        <v>81.624233626705077</v>
      </c>
      <c r="L99" s="13"/>
      <c r="M99" s="13"/>
      <c r="N99" s="11">
        <f t="shared" si="4"/>
        <v>81.772233023013484</v>
      </c>
      <c r="O99" s="11">
        <f t="shared" si="4"/>
        <v>81.72472481166524</v>
      </c>
      <c r="R99" s="11">
        <f t="shared" si="5"/>
        <v>107.01791568526683</v>
      </c>
      <c r="S99" s="11">
        <f t="shared" si="5"/>
        <v>101.18763034152941</v>
      </c>
      <c r="T99" s="11">
        <f t="shared" si="5"/>
        <v>83.047234654182361</v>
      </c>
      <c r="W99" s="11">
        <f t="shared" si="6"/>
        <v>92.063041521126451</v>
      </c>
      <c r="Z99" s="11">
        <f t="shared" si="7"/>
        <v>61.493543063912476</v>
      </c>
      <c r="AA99" s="11">
        <f t="shared" si="8"/>
        <v>83.433193377413687</v>
      </c>
      <c r="AB99" s="11">
        <f t="shared" si="8"/>
        <v>85.799013727206329</v>
      </c>
      <c r="AE99" s="11">
        <f t="shared" si="9"/>
        <v>91.495211814602641</v>
      </c>
      <c r="AF99" s="11">
        <f t="shared" si="9"/>
        <v>81.494632323685721</v>
      </c>
      <c r="AG99" s="11">
        <f t="shared" si="10"/>
        <v>64.97636364339759</v>
      </c>
      <c r="AJ99" s="11">
        <f t="shared" si="11"/>
        <v>72.583795978661954</v>
      </c>
      <c r="AK99" s="11">
        <f t="shared" si="11"/>
        <v>60.307672988596977</v>
      </c>
      <c r="AL99" s="11">
        <f t="shared" si="11"/>
        <v>82.156550125465387</v>
      </c>
      <c r="AX99" s="11">
        <f t="shared" si="12"/>
        <v>109.79118510460665</v>
      </c>
    </row>
    <row r="100" spans="4:50" x14ac:dyDescent="0.35">
      <c r="D100" s="13" t="s">
        <v>15</v>
      </c>
      <c r="E100" s="13"/>
      <c r="F100" s="11">
        <f t="shared" si="2"/>
        <v>104.01972488682246</v>
      </c>
      <c r="G100" s="11">
        <f t="shared" si="2"/>
        <v>110.55019484201333</v>
      </c>
      <c r="H100" s="11">
        <f t="shared" si="2"/>
        <v>104.01972488682246</v>
      </c>
      <c r="I100" s="13"/>
      <c r="J100" s="13"/>
      <c r="K100" s="11">
        <f t="shared" si="3"/>
        <v>91.34247957479036</v>
      </c>
      <c r="L100" s="13"/>
      <c r="M100" s="13"/>
      <c r="N100" s="11">
        <f t="shared" si="4"/>
        <v>94.505295324461457</v>
      </c>
      <c r="O100" s="11">
        <f t="shared" si="4"/>
        <v>92.362508757350355</v>
      </c>
      <c r="R100" s="11">
        <f t="shared" si="5"/>
        <v>92.745003655260888</v>
      </c>
      <c r="S100" s="11">
        <f t="shared" si="5"/>
        <v>121.11954459716495</v>
      </c>
      <c r="T100" s="11">
        <f t="shared" si="5"/>
        <v>102.51382765101776</v>
      </c>
      <c r="W100" s="11">
        <f t="shared" si="6"/>
        <v>88.234047491853019</v>
      </c>
      <c r="Z100" s="11">
        <f t="shared" si="7"/>
        <v>117.69047154454455</v>
      </c>
      <c r="AA100" s="11">
        <f t="shared" si="8"/>
        <v>135.45138587281588</v>
      </c>
      <c r="AB100" s="11">
        <f t="shared" si="8"/>
        <v>134.75368640578233</v>
      </c>
      <c r="AE100" s="11">
        <f t="shared" si="9"/>
        <v>113.619694433093</v>
      </c>
      <c r="AF100" s="11">
        <f t="shared" si="9"/>
        <v>96.504918622209146</v>
      </c>
      <c r="AG100" s="11">
        <f t="shared" si="10"/>
        <v>100.71316663157759</v>
      </c>
      <c r="AJ100" s="11">
        <f t="shared" si="11"/>
        <v>109.97859312042868</v>
      </c>
      <c r="AK100" s="11">
        <f t="shared" si="11"/>
        <v>91.884867295603001</v>
      </c>
      <c r="AL100" s="11">
        <f t="shared" si="11"/>
        <v>123.7734824176809</v>
      </c>
      <c r="AX100" s="11">
        <f t="shared" si="12"/>
        <v>110.3995045786577</v>
      </c>
    </row>
    <row r="101" spans="4:50" x14ac:dyDescent="0.35">
      <c r="D101" s="13" t="s">
        <v>16</v>
      </c>
      <c r="E101" s="13"/>
      <c r="F101" s="11">
        <f t="shared" si="2"/>
        <v>150.77729015460258</v>
      </c>
      <c r="G101" s="11">
        <f t="shared" si="2"/>
        <v>76.499928094199149</v>
      </c>
      <c r="H101" s="11">
        <f t="shared" si="2"/>
        <v>150.77729015460258</v>
      </c>
      <c r="I101" s="13"/>
      <c r="J101" s="13"/>
      <c r="K101" s="11">
        <f t="shared" si="3"/>
        <v>105.73864878314686</v>
      </c>
      <c r="L101" s="13"/>
      <c r="M101" s="13"/>
      <c r="N101" s="11">
        <f t="shared" si="4"/>
        <v>104.69174516561981</v>
      </c>
      <c r="O101" s="11">
        <f t="shared" si="4"/>
        <v>96.684108485284924</v>
      </c>
      <c r="R101" s="11">
        <f t="shared" si="5"/>
        <v>108.86772492798612</v>
      </c>
      <c r="S101" s="11">
        <f t="shared" si="5"/>
        <v>102.2356617865576</v>
      </c>
      <c r="T101" s="11">
        <f t="shared" si="5"/>
        <v>115.61189745046184</v>
      </c>
      <c r="W101" s="11">
        <f t="shared" si="6"/>
        <v>101.26499266831321</v>
      </c>
      <c r="Z101" s="11">
        <f t="shared" si="7"/>
        <v>90.424264185978018</v>
      </c>
      <c r="AA101" s="11">
        <f t="shared" si="8"/>
        <v>91.756104176678036</v>
      </c>
      <c r="AB101" s="11">
        <f t="shared" si="8"/>
        <v>91.918347812028344</v>
      </c>
      <c r="AE101" s="11">
        <f t="shared" si="9"/>
        <v>90.180312205653379</v>
      </c>
      <c r="AF101" s="11">
        <f t="shared" si="9"/>
        <v>108.18246132692201</v>
      </c>
      <c r="AG101" s="11">
        <f t="shared" si="10"/>
        <v>104.72444043637333</v>
      </c>
      <c r="AJ101" s="11">
        <f t="shared" si="11"/>
        <v>132.03196756025343</v>
      </c>
      <c r="AK101" s="11">
        <f t="shared" si="11"/>
        <v>129.60770847682556</v>
      </c>
      <c r="AL101" s="11">
        <f t="shared" si="11"/>
        <v>123.58866573647067</v>
      </c>
      <c r="AX101" s="11">
        <f t="shared" si="12"/>
        <v>109.13360612890061</v>
      </c>
    </row>
    <row r="102" spans="4:50" x14ac:dyDescent="0.35">
      <c r="D102" s="13" t="s">
        <v>17</v>
      </c>
      <c r="E102" s="13"/>
      <c r="F102" s="11">
        <f t="shared" si="2"/>
        <v>92.995834481749995</v>
      </c>
      <c r="G102" s="11">
        <f t="shared" si="2"/>
        <v>77.605300336857482</v>
      </c>
      <c r="H102" s="11">
        <f t="shared" si="2"/>
        <v>92.995834481749995</v>
      </c>
      <c r="I102" s="13"/>
      <c r="J102" s="13"/>
      <c r="K102" s="11">
        <f t="shared" si="3"/>
        <v>89.347236492977885</v>
      </c>
      <c r="L102" s="13"/>
      <c r="M102" s="13"/>
      <c r="N102" s="11">
        <f t="shared" si="4"/>
        <v>106.31231673125865</v>
      </c>
      <c r="O102" s="11">
        <f t="shared" si="4"/>
        <v>97.681400730192919</v>
      </c>
      <c r="R102" s="11">
        <f t="shared" si="5"/>
        <v>84.902347276548397</v>
      </c>
      <c r="S102" s="11">
        <f t="shared" si="5"/>
        <v>88.727183501667881</v>
      </c>
      <c r="T102" s="11">
        <f t="shared" si="5"/>
        <v>93.592986724314272</v>
      </c>
      <c r="W102" s="11">
        <f t="shared" si="6"/>
        <v>96.571711044981654</v>
      </c>
      <c r="Z102" s="11">
        <f t="shared" si="7"/>
        <v>83.355138432834593</v>
      </c>
      <c r="AA102" s="11">
        <f t="shared" si="8"/>
        <v>73.029554878333244</v>
      </c>
      <c r="AB102" s="11">
        <f t="shared" si="8"/>
        <v>73.560345557562343</v>
      </c>
      <c r="AE102" s="11">
        <f t="shared" si="9"/>
        <v>71.793948630997676</v>
      </c>
      <c r="AF102" s="11">
        <f t="shared" si="9"/>
        <v>103.80320181329385</v>
      </c>
      <c r="AG102" s="11">
        <f t="shared" si="10"/>
        <v>88.679345217190445</v>
      </c>
      <c r="AJ102" s="11">
        <f t="shared" si="11"/>
        <v>73.906672094797131</v>
      </c>
      <c r="AK102" s="11">
        <f t="shared" si="11"/>
        <v>87.760274855833885</v>
      </c>
      <c r="AL102" s="11">
        <f t="shared" si="11"/>
        <v>71.563697504302269</v>
      </c>
      <c r="AX102" s="11">
        <f t="shared" si="12"/>
        <v>103.70049192962087</v>
      </c>
    </row>
    <row r="103" spans="4:50" x14ac:dyDescent="0.35">
      <c r="D103" s="13" t="s">
        <v>18</v>
      </c>
      <c r="E103" s="13"/>
      <c r="F103" s="11">
        <f t="shared" si="2"/>
        <v>139.03144095810089</v>
      </c>
      <c r="G103" s="11">
        <f t="shared" si="2"/>
        <v>108.46482328491486</v>
      </c>
      <c r="H103" s="11">
        <f t="shared" si="2"/>
        <v>139.03144095810089</v>
      </c>
      <c r="I103" s="13"/>
      <c r="J103" s="13"/>
      <c r="K103" s="11">
        <f t="shared" si="3"/>
        <v>111.22740886542537</v>
      </c>
      <c r="L103" s="13"/>
      <c r="M103" s="13"/>
      <c r="N103" s="11">
        <f t="shared" si="4"/>
        <v>100.06154069236601</v>
      </c>
      <c r="O103" s="11">
        <f t="shared" si="4"/>
        <v>99.509769845857534</v>
      </c>
      <c r="R103" s="11">
        <f t="shared" si="5"/>
        <v>122.94884178062721</v>
      </c>
      <c r="S103" s="11">
        <f t="shared" si="5"/>
        <v>127.76034802881387</v>
      </c>
      <c r="T103" s="11">
        <f t="shared" si="5"/>
        <v>136.28760538489962</v>
      </c>
      <c r="W103" s="11">
        <f t="shared" si="6"/>
        <v>98.123383217149311</v>
      </c>
      <c r="Z103" s="11">
        <f t="shared" si="7"/>
        <v>139.43554155483588</v>
      </c>
      <c r="AA103" s="11">
        <f t="shared" si="8"/>
        <v>131.28993047318369</v>
      </c>
      <c r="AB103" s="11">
        <f t="shared" si="8"/>
        <v>134.75368640578233</v>
      </c>
      <c r="AE103" s="11">
        <f t="shared" si="9"/>
        <v>124.17745066502692</v>
      </c>
      <c r="AF103" s="11">
        <f t="shared" si="9"/>
        <v>105.6570124522283</v>
      </c>
      <c r="AG103" s="11">
        <f t="shared" si="10"/>
        <v>113.2939799284369</v>
      </c>
      <c r="AJ103" s="11">
        <f t="shared" si="11"/>
        <v>129.46203722199328</v>
      </c>
      <c r="AK103" s="11">
        <f t="shared" si="11"/>
        <v>161.11915243916334</v>
      </c>
      <c r="AL103" s="11">
        <f t="shared" si="11"/>
        <v>146.3123033543842</v>
      </c>
      <c r="AX103" s="11">
        <f t="shared" si="12"/>
        <v>126.04283411654373</v>
      </c>
    </row>
    <row r="104" spans="4:50" x14ac:dyDescent="0.35">
      <c r="D104" s="13" t="s">
        <v>19</v>
      </c>
      <c r="E104" s="13"/>
      <c r="F104" s="11">
        <f t="shared" si="2"/>
        <v>79.205215450527774</v>
      </c>
      <c r="G104" s="11">
        <f t="shared" si="2"/>
        <v>148.58533265866569</v>
      </c>
      <c r="H104" s="11">
        <f t="shared" si="2"/>
        <v>79.205215450527774</v>
      </c>
      <c r="I104" s="13"/>
      <c r="J104" s="13"/>
      <c r="K104" s="11">
        <f t="shared" si="3"/>
        <v>112.57503208542323</v>
      </c>
      <c r="L104" s="13"/>
      <c r="M104" s="13"/>
      <c r="N104" s="11">
        <f t="shared" si="4"/>
        <v>108.16439852056017</v>
      </c>
      <c r="O104" s="11">
        <f t="shared" si="4"/>
        <v>110.81241528814797</v>
      </c>
      <c r="R104" s="11">
        <f t="shared" si="5"/>
        <v>93.02907398395503</v>
      </c>
      <c r="S104" s="11">
        <f t="shared" si="5"/>
        <v>84.497623996392207</v>
      </c>
      <c r="T104" s="11">
        <f t="shared" si="5"/>
        <v>116.65880415948952</v>
      </c>
      <c r="W104" s="11">
        <f t="shared" si="6"/>
        <v>105.25707330770831</v>
      </c>
      <c r="Z104" s="11">
        <f t="shared" si="7"/>
        <v>94.628609863301421</v>
      </c>
      <c r="AA104" s="11">
        <f t="shared" si="8"/>
        <v>85.513921077229782</v>
      </c>
      <c r="AB104" s="11">
        <f t="shared" si="8"/>
        <v>87.838791755480344</v>
      </c>
      <c r="AE104" s="11">
        <f t="shared" si="9"/>
        <v>94.996578583954189</v>
      </c>
      <c r="AF104" s="11">
        <f t="shared" si="9"/>
        <v>100.52438834629463</v>
      </c>
      <c r="AG104" s="11">
        <f t="shared" si="10"/>
        <v>93.784602786930463</v>
      </c>
      <c r="AJ104" s="11">
        <f t="shared" si="11"/>
        <v>93.898418961153865</v>
      </c>
      <c r="AK104" s="11">
        <f t="shared" si="11"/>
        <v>99.134966227425906</v>
      </c>
      <c r="AL104" s="11">
        <f t="shared" si="11"/>
        <v>86.695715658074135</v>
      </c>
      <c r="AX104" s="11">
        <f t="shared" si="12"/>
        <v>97.114627899453268</v>
      </c>
    </row>
    <row r="105" spans="4:50" x14ac:dyDescent="0.35">
      <c r="D105" s="13" t="s">
        <v>20</v>
      </c>
      <c r="E105" s="13"/>
      <c r="F105" s="11">
        <f t="shared" si="2"/>
        <v>86.49651769807916</v>
      </c>
      <c r="G105" s="11">
        <f t="shared" si="2"/>
        <v>113.15036730073234</v>
      </c>
      <c r="H105" s="11">
        <f t="shared" si="2"/>
        <v>86.49651769807916</v>
      </c>
      <c r="I105" s="13"/>
      <c r="J105" s="13"/>
      <c r="K105" s="11">
        <f t="shared" si="3"/>
        <v>106.39532020499577</v>
      </c>
      <c r="L105" s="13"/>
      <c r="M105" s="13"/>
      <c r="N105" s="11">
        <f t="shared" si="4"/>
        <v>74.132395642144687</v>
      </c>
      <c r="O105" s="11">
        <f t="shared" si="4"/>
        <v>70.255863995223478</v>
      </c>
      <c r="R105" s="11">
        <f t="shared" si="5"/>
        <v>114.86063567130773</v>
      </c>
      <c r="S105" s="11">
        <f t="shared" si="5"/>
        <v>128.04597174738865</v>
      </c>
      <c r="T105" s="11">
        <f t="shared" si="5"/>
        <v>87.744896884722664</v>
      </c>
      <c r="W105" s="11">
        <f t="shared" si="6"/>
        <v>101.7759103754768</v>
      </c>
      <c r="Z105" s="11">
        <f t="shared" si="7"/>
        <v>131.69745351384017</v>
      </c>
      <c r="AA105" s="11">
        <f t="shared" si="8"/>
        <v>106.32119807539065</v>
      </c>
      <c r="AB105" s="11">
        <f t="shared" si="8"/>
        <v>108.23657203822033</v>
      </c>
      <c r="AE105" s="11">
        <f t="shared" si="9"/>
        <v>123.86723533599923</v>
      </c>
      <c r="AF105" s="11">
        <f t="shared" si="9"/>
        <v>104.31275983221391</v>
      </c>
      <c r="AG105" s="11">
        <f t="shared" si="10"/>
        <v>114.75262494836261</v>
      </c>
      <c r="AJ105" s="11">
        <f t="shared" si="11"/>
        <v>138.59178576212159</v>
      </c>
      <c r="AK105" s="11">
        <f t="shared" si="11"/>
        <v>129.05267386765212</v>
      </c>
      <c r="AL105" s="11">
        <f t="shared" si="11"/>
        <v>130.33179801836678</v>
      </c>
      <c r="AX105" s="11">
        <f t="shared" si="12"/>
        <v>125.29027028981126</v>
      </c>
    </row>
    <row r="106" spans="4:50" x14ac:dyDescent="0.35">
      <c r="D106" s="13" t="s">
        <v>21</v>
      </c>
      <c r="E106" s="13"/>
      <c r="F106" s="11">
        <f t="shared" si="2"/>
        <v>67.982721121594366</v>
      </c>
      <c r="G106" s="11">
        <f t="shared" si="2"/>
        <v>75.334895885846549</v>
      </c>
      <c r="H106" s="11">
        <f t="shared" si="2"/>
        <v>67.982721121594366</v>
      </c>
      <c r="I106" s="13"/>
      <c r="J106" s="13"/>
      <c r="K106" s="11">
        <f t="shared" si="3"/>
        <v>63.91986366560571</v>
      </c>
      <c r="L106" s="13"/>
      <c r="M106" s="13"/>
      <c r="N106" s="11">
        <f t="shared" si="4"/>
        <v>62.325374235347496</v>
      </c>
      <c r="O106" s="11">
        <f t="shared" si="4"/>
        <v>70.754510117677469</v>
      </c>
      <c r="R106" s="11">
        <f t="shared" si="5"/>
        <v>84.622156994887476</v>
      </c>
      <c r="S106" s="11">
        <f t="shared" si="5"/>
        <v>89.487619156278356</v>
      </c>
      <c r="T106" s="11">
        <f t="shared" si="5"/>
        <v>65.060898780949174</v>
      </c>
      <c r="W106" s="11">
        <f t="shared" si="6"/>
        <v>65.060357895237999</v>
      </c>
      <c r="Z106" s="11">
        <f t="shared" si="7"/>
        <v>45.380423487517547</v>
      </c>
      <c r="AA106" s="11">
        <f t="shared" si="8"/>
        <v>137.53211357263197</v>
      </c>
      <c r="AB106" s="11">
        <f t="shared" si="8"/>
        <v>138.8332424623303</v>
      </c>
      <c r="AE106" s="11">
        <f t="shared" si="9"/>
        <v>104.77441311135976</v>
      </c>
      <c r="AF106" s="11">
        <f t="shared" si="9"/>
        <v>91.168172153883404</v>
      </c>
      <c r="AG106" s="11">
        <f t="shared" si="10"/>
        <v>59.324114191185444</v>
      </c>
      <c r="AJ106" s="11">
        <f t="shared" si="11"/>
        <v>61.994887812377783</v>
      </c>
      <c r="AK106" s="11">
        <f t="shared" si="11"/>
        <v>62.475837906438812</v>
      </c>
      <c r="AL106" s="11">
        <f t="shared" si="11"/>
        <v>51.735628995328504</v>
      </c>
      <c r="AX106" s="11">
        <f t="shared" si="12"/>
        <v>39.918859102879019</v>
      </c>
    </row>
    <row r="107" spans="4:50" x14ac:dyDescent="0.35">
      <c r="D107" s="13" t="s">
        <v>22</v>
      </c>
      <c r="E107" s="13"/>
      <c r="F107" s="11">
        <f t="shared" si="2"/>
        <v>96.069188574531438</v>
      </c>
      <c r="G107" s="11">
        <f t="shared" si="2"/>
        <v>151.41905453940285</v>
      </c>
      <c r="H107" s="11">
        <f t="shared" si="2"/>
        <v>96.069188574531438</v>
      </c>
      <c r="I107" s="13"/>
      <c r="J107" s="13"/>
      <c r="K107" s="11">
        <f t="shared" si="3"/>
        <v>113.11533318491647</v>
      </c>
      <c r="L107" s="13"/>
      <c r="M107" s="13"/>
      <c r="N107" s="11">
        <f t="shared" si="4"/>
        <v>129.231828873865</v>
      </c>
      <c r="O107" s="11">
        <f t="shared" si="4"/>
        <v>137.07444440405811</v>
      </c>
      <c r="R107" s="11">
        <f t="shared" si="5"/>
        <v>103.95592250277531</v>
      </c>
      <c r="S107" s="11">
        <f t="shared" si="5"/>
        <v>73.205849502551985</v>
      </c>
      <c r="T107" s="11">
        <f t="shared" si="5"/>
        <v>125.32527726168888</v>
      </c>
      <c r="W107" s="11">
        <f t="shared" si="6"/>
        <v>155.47229671425498</v>
      </c>
      <c r="Z107" s="11">
        <f t="shared" si="7"/>
        <v>103.96986736751498</v>
      </c>
      <c r="AA107" s="11">
        <f t="shared" si="8"/>
        <v>70.948827178517163</v>
      </c>
      <c r="AB107" s="11">
        <f t="shared" si="8"/>
        <v>75.600123585836343</v>
      </c>
      <c r="AE107" s="11">
        <f t="shared" si="9"/>
        <v>123.41987408769504</v>
      </c>
      <c r="AF107" s="11">
        <f t="shared" si="9"/>
        <v>118.75840636750775</v>
      </c>
      <c r="AG107" s="11">
        <f t="shared" si="10"/>
        <v>147.02514601421905</v>
      </c>
      <c r="AJ107" s="11">
        <f t="shared" si="11"/>
        <v>86.281780240996383</v>
      </c>
      <c r="AK107" s="11">
        <f t="shared" si="11"/>
        <v>109.2806819569949</v>
      </c>
      <c r="AL107" s="11">
        <f t="shared" si="11"/>
        <v>107.36810012107112</v>
      </c>
      <c r="AX107" s="11">
        <f t="shared" si="12"/>
        <v>87.767659890758978</v>
      </c>
    </row>
    <row r="108" spans="4:50" x14ac:dyDescent="0.35">
      <c r="D108" s="13" t="s">
        <v>23</v>
      </c>
      <c r="E108" s="13"/>
      <c r="F108" s="11">
        <f t="shared" si="2"/>
        <v>84.583497917086888</v>
      </c>
      <c r="G108" s="11">
        <f t="shared" si="2"/>
        <v>93.768436983346859</v>
      </c>
      <c r="H108" s="11">
        <f t="shared" si="2"/>
        <v>84.583497917086888</v>
      </c>
      <c r="I108" s="13"/>
      <c r="J108" s="13"/>
      <c r="K108" s="11">
        <f t="shared" si="3"/>
        <v>82.854668032216509</v>
      </c>
      <c r="L108" s="13"/>
      <c r="M108" s="13"/>
      <c r="N108" s="11">
        <f t="shared" si="4"/>
        <v>111.40554165183784</v>
      </c>
      <c r="O108" s="11">
        <f t="shared" si="4"/>
        <v>110.14755379154266</v>
      </c>
      <c r="R108" s="11">
        <f t="shared" si="5"/>
        <v>100.46451624616508</v>
      </c>
      <c r="S108" s="11">
        <f t="shared" si="5"/>
        <v>72.663826744520378</v>
      </c>
      <c r="T108" s="11">
        <f t="shared" si="5"/>
        <v>104.58883298827121</v>
      </c>
      <c r="W108" s="11">
        <f t="shared" si="6"/>
        <v>99.128258543317301</v>
      </c>
      <c r="Z108" s="11">
        <f t="shared" si="7"/>
        <v>88.616943597238091</v>
      </c>
      <c r="AA108" s="11">
        <f t="shared" si="8"/>
        <v>95.917559576310211</v>
      </c>
      <c r="AB108" s="11">
        <f t="shared" si="8"/>
        <v>102.11723795339833</v>
      </c>
      <c r="AE108" s="11">
        <f t="shared" si="9"/>
        <v>89.224340698716674</v>
      </c>
      <c r="AF108" s="11">
        <f t="shared" si="9"/>
        <v>91.014319387663122</v>
      </c>
      <c r="AG108" s="11">
        <f t="shared" si="10"/>
        <v>88.314683962209031</v>
      </c>
      <c r="AJ108" s="11">
        <f t="shared" si="11"/>
        <v>56.753560255969518</v>
      </c>
      <c r="AK108" s="11">
        <f t="shared" si="11"/>
        <v>69.766143883562464</v>
      </c>
      <c r="AL108" s="11">
        <f t="shared" si="11"/>
        <v>79.288843973024655</v>
      </c>
      <c r="AX108" s="11">
        <f t="shared" si="12"/>
        <v>89.638125869342772</v>
      </c>
    </row>
    <row r="109" spans="4:50" x14ac:dyDescent="0.35">
      <c r="D109" s="13" t="s">
        <v>24</v>
      </c>
      <c r="E109" s="13"/>
      <c r="F109" s="11">
        <f t="shared" si="2"/>
        <v>116.81343142781003</v>
      </c>
      <c r="G109" s="11">
        <f t="shared" si="2"/>
        <v>99.548080229378428</v>
      </c>
      <c r="H109" s="11">
        <f t="shared" si="2"/>
        <v>116.81343142781003</v>
      </c>
      <c r="I109" s="13"/>
      <c r="J109" s="13"/>
      <c r="K109" s="11">
        <f t="shared" si="3"/>
        <v>102.68557684222139</v>
      </c>
      <c r="L109" s="13"/>
      <c r="M109" s="13"/>
      <c r="N109" s="11">
        <f t="shared" si="4"/>
        <v>83.161294364989615</v>
      </c>
      <c r="O109" s="11">
        <f t="shared" si="4"/>
        <v>82.722017056573222</v>
      </c>
      <c r="R109" s="11">
        <f t="shared" si="5"/>
        <v>97.149238681931479</v>
      </c>
      <c r="S109" s="11">
        <f t="shared" si="5"/>
        <v>78.820789477479281</v>
      </c>
      <c r="T109" s="11">
        <f t="shared" si="5"/>
        <v>85.132637954806</v>
      </c>
      <c r="W109" s="11">
        <f t="shared" si="6"/>
        <v>80.978468651072433</v>
      </c>
      <c r="Z109" s="11">
        <f t="shared" si="7"/>
        <v>73.639576723515859</v>
      </c>
      <c r="AA109" s="11">
        <f t="shared" si="8"/>
        <v>122.96701967391935</v>
      </c>
      <c r="AB109" s="11">
        <f t="shared" si="8"/>
        <v>128.63435232096032</v>
      </c>
      <c r="AE109" s="11">
        <f t="shared" si="9"/>
        <v>106.21970957181271</v>
      </c>
      <c r="AF109" s="11">
        <f t="shared" si="9"/>
        <v>102.31252893164896</v>
      </c>
      <c r="AG109" s="11">
        <f t="shared" si="10"/>
        <v>96.154900944309745</v>
      </c>
      <c r="AJ109" s="11">
        <f t="shared" si="11"/>
        <v>80.348683642789183</v>
      </c>
      <c r="AK109" s="11">
        <f t="shared" si="11"/>
        <v>88.482464343044342</v>
      </c>
      <c r="AL109" s="11">
        <f t="shared" si="11"/>
        <v>81.178246052686944</v>
      </c>
      <c r="AX109" s="11">
        <f t="shared" si="12"/>
        <v>103.15539337243798</v>
      </c>
    </row>
    <row r="110" spans="4:50" x14ac:dyDescent="0.35">
      <c r="D110" s="13" t="s">
        <v>25</v>
      </c>
      <c r="E110" s="13"/>
      <c r="F110" s="11">
        <f t="shared" si="2"/>
        <v>85.101024729332266</v>
      </c>
      <c r="G110" s="11">
        <f t="shared" si="2"/>
        <v>57.991190388785334</v>
      </c>
      <c r="H110" s="11">
        <f t="shared" si="2"/>
        <v>85.101024729332266</v>
      </c>
      <c r="I110" s="13"/>
      <c r="J110" s="13"/>
      <c r="K110" s="11">
        <f t="shared" si="3"/>
        <v>101.01147155524227</v>
      </c>
      <c r="L110" s="13"/>
      <c r="M110" s="13"/>
      <c r="N110" s="11">
        <f t="shared" si="4"/>
        <v>75.752967207783527</v>
      </c>
      <c r="O110" s="11">
        <f t="shared" si="4"/>
        <v>84.384170798086529</v>
      </c>
      <c r="R110" s="11">
        <f t="shared" si="5"/>
        <v>88.540750069121941</v>
      </c>
      <c r="S110" s="11">
        <f t="shared" si="5"/>
        <v>105.83627293335196</v>
      </c>
      <c r="T110" s="11">
        <f t="shared" si="5"/>
        <v>70.432287873386201</v>
      </c>
      <c r="W110" s="11">
        <f t="shared" si="6"/>
        <v>71.058952573528671</v>
      </c>
      <c r="Z110" s="11">
        <f t="shared" si="7"/>
        <v>86.64169971969514</v>
      </c>
      <c r="AA110" s="11">
        <f t="shared" si="8"/>
        <v>75.110282578149338</v>
      </c>
      <c r="AB110" s="11">
        <f t="shared" si="8"/>
        <v>69.480789501014343</v>
      </c>
      <c r="AE110" s="11">
        <f t="shared" si="9"/>
        <v>101.02760164038531</v>
      </c>
      <c r="AF110" s="11">
        <f t="shared" si="9"/>
        <v>103.71991829534429</v>
      </c>
      <c r="AG110" s="11">
        <f t="shared" si="10"/>
        <v>76.280862547821883</v>
      </c>
      <c r="AJ110" s="11">
        <f t="shared" si="11"/>
        <v>101.19567520527953</v>
      </c>
      <c r="AK110" s="11">
        <f t="shared" si="11"/>
        <v>76.734202218202313</v>
      </c>
      <c r="AL110" s="11">
        <f t="shared" si="11"/>
        <v>100.95750006111734</v>
      </c>
      <c r="AX110" s="11">
        <f t="shared" si="12"/>
        <v>71.251686750163543</v>
      </c>
    </row>
    <row r="111" spans="4:50" x14ac:dyDescent="0.35">
      <c r="D111" s="13" t="s">
        <v>26</v>
      </c>
      <c r="E111" s="13"/>
      <c r="F111" s="11">
        <f t="shared" si="2"/>
        <v>126.68355814717165</v>
      </c>
      <c r="G111" s="11">
        <f t="shared" si="2"/>
        <v>109.18327883827855</v>
      </c>
      <c r="H111" s="11">
        <f t="shared" si="2"/>
        <v>126.68355814717165</v>
      </c>
      <c r="I111" s="13"/>
      <c r="J111" s="13"/>
      <c r="K111" s="11">
        <f t="shared" si="3"/>
        <v>92.0319869750615</v>
      </c>
      <c r="L111" s="13"/>
      <c r="M111" s="13"/>
      <c r="N111" s="11">
        <f t="shared" si="4"/>
        <v>99.830030468703328</v>
      </c>
      <c r="O111" s="11">
        <f t="shared" si="4"/>
        <v>102.33543120643016</v>
      </c>
      <c r="R111" s="11">
        <f t="shared" si="5"/>
        <v>84.476559820149248</v>
      </c>
      <c r="S111" s="11">
        <f t="shared" si="5"/>
        <v>56.013481615332523</v>
      </c>
      <c r="T111" s="11">
        <f t="shared" si="5"/>
        <v>123.33781360133871</v>
      </c>
      <c r="W111" s="11">
        <f t="shared" si="6"/>
        <v>96.974439277857982</v>
      </c>
      <c r="Z111" s="11">
        <f t="shared" si="7"/>
        <v>89.438521284380755</v>
      </c>
      <c r="AA111" s="11">
        <f t="shared" si="8"/>
        <v>83.433193377413687</v>
      </c>
      <c r="AB111" s="11">
        <f t="shared" si="8"/>
        <v>81.719457670658343</v>
      </c>
      <c r="AE111" s="11">
        <f t="shared" si="9"/>
        <v>74.938446406602651</v>
      </c>
      <c r="AF111" s="11">
        <f t="shared" si="9"/>
        <v>99.311051729843612</v>
      </c>
      <c r="AG111" s="11">
        <f t="shared" si="10"/>
        <v>100.89549725906832</v>
      </c>
      <c r="AJ111" s="11">
        <f t="shared" si="11"/>
        <v>77.070054565021749</v>
      </c>
      <c r="AK111" s="11">
        <f t="shared" si="11"/>
        <v>82.745392002692569</v>
      </c>
      <c r="AL111" s="11">
        <f t="shared" si="11"/>
        <v>79.374070592865792</v>
      </c>
      <c r="AX111" s="11">
        <f t="shared" si="12"/>
        <v>92.989704703974382</v>
      </c>
    </row>
    <row r="112" spans="4:50" x14ac:dyDescent="0.35">
      <c r="D112" s="13" t="s">
        <v>27</v>
      </c>
      <c r="E112" s="13"/>
      <c r="F112" s="11">
        <f t="shared" si="2"/>
        <v>94.840515251098751</v>
      </c>
      <c r="G112" s="11">
        <f t="shared" si="2"/>
        <v>94.296429839321945</v>
      </c>
      <c r="H112" s="11">
        <f t="shared" si="2"/>
        <v>94.840515251098751</v>
      </c>
      <c r="I112" s="13"/>
      <c r="J112" s="13"/>
      <c r="K112" s="11">
        <f t="shared" si="3"/>
        <v>110.91532263062631</v>
      </c>
      <c r="L112" s="13"/>
      <c r="M112" s="13"/>
      <c r="N112" s="11">
        <f t="shared" si="4"/>
        <v>109.55345986253633</v>
      </c>
      <c r="O112" s="11">
        <f t="shared" si="4"/>
        <v>111.97592290720729</v>
      </c>
      <c r="R112" s="11">
        <f t="shared" si="5"/>
        <v>103.89530471879736</v>
      </c>
      <c r="S112" s="11">
        <f t="shared" si="5"/>
        <v>99.382531207959829</v>
      </c>
      <c r="T112" s="11">
        <f t="shared" si="5"/>
        <v>120.22675825210584</v>
      </c>
      <c r="W112" s="11">
        <f t="shared" si="6"/>
        <v>105.56666111038383</v>
      </c>
      <c r="Z112" s="11">
        <f t="shared" si="7"/>
        <v>104.0921300529844</v>
      </c>
      <c r="AA112" s="11">
        <f t="shared" si="8"/>
        <v>79.271737977781513</v>
      </c>
      <c r="AB112" s="11">
        <f t="shared" si="8"/>
        <v>83.759235698932343</v>
      </c>
      <c r="AE112" s="11">
        <f t="shared" si="9"/>
        <v>97.804088059997767</v>
      </c>
      <c r="AF112" s="11">
        <f t="shared" si="9"/>
        <v>109.59986697792453</v>
      </c>
      <c r="AG112" s="11">
        <f t="shared" si="10"/>
        <v>108.00639173120618</v>
      </c>
      <c r="AJ112" s="11">
        <f t="shared" si="11"/>
        <v>98.845775284047235</v>
      </c>
      <c r="AK112" s="11">
        <f t="shared" si="11"/>
        <v>110.96896396357097</v>
      </c>
      <c r="AL112" s="11">
        <f t="shared" si="11"/>
        <v>82.178704806493741</v>
      </c>
      <c r="AX112" s="11">
        <f t="shared" si="12"/>
        <v>101.01253314380922</v>
      </c>
    </row>
    <row r="113" spans="4:50" x14ac:dyDescent="0.35">
      <c r="D113" s="13" t="s">
        <v>28</v>
      </c>
      <c r="E113" s="13"/>
      <c r="F113" s="11">
        <f t="shared" si="2"/>
        <v>71.167854615211894</v>
      </c>
      <c r="G113" s="11">
        <f t="shared" si="2"/>
        <v>80.099665670566139</v>
      </c>
      <c r="H113" s="11">
        <f t="shared" si="2"/>
        <v>71.167854615211894</v>
      </c>
      <c r="I113" s="13"/>
      <c r="J113" s="13"/>
      <c r="K113" s="11">
        <f t="shared" si="3"/>
        <v>120.9322267279066</v>
      </c>
      <c r="L113" s="13"/>
      <c r="M113" s="13"/>
      <c r="N113" s="11">
        <f t="shared" si="4"/>
        <v>129.46333909752769</v>
      </c>
      <c r="O113" s="11">
        <f t="shared" si="4"/>
        <v>136.74201365575544</v>
      </c>
      <c r="R113" s="11">
        <f t="shared" si="5"/>
        <v>111.65417752452373</v>
      </c>
      <c r="S113" s="11">
        <f t="shared" si="5"/>
        <v>86.095833785718057</v>
      </c>
      <c r="T113" s="11">
        <f t="shared" si="5"/>
        <v>132.47036012048341</v>
      </c>
      <c r="W113" s="11">
        <f t="shared" si="6"/>
        <v>118.69886424400795</v>
      </c>
      <c r="Z113" s="11">
        <f t="shared" si="7"/>
        <v>110.86455583631805</v>
      </c>
      <c r="AA113" s="11">
        <f t="shared" si="8"/>
        <v>95.917559576310211</v>
      </c>
      <c r="AB113" s="11">
        <f t="shared" si="8"/>
        <v>98.03768189685033</v>
      </c>
      <c r="AE113" s="11">
        <f t="shared" si="9"/>
        <v>109.17355263749337</v>
      </c>
      <c r="AF113" s="11">
        <f t="shared" si="9"/>
        <v>116.97094861627872</v>
      </c>
      <c r="AG113" s="11">
        <f t="shared" si="10"/>
        <v>114.57029432087188</v>
      </c>
      <c r="AJ113" s="11">
        <f t="shared" si="11"/>
        <v>114.54745215826377</v>
      </c>
      <c r="AK113" s="11">
        <f t="shared" si="11"/>
        <v>122.12251658600898</v>
      </c>
      <c r="AL113" s="11">
        <f t="shared" si="11"/>
        <v>127.91778581234408</v>
      </c>
      <c r="AX113" s="11">
        <f t="shared" si="12"/>
        <v>96.052008169570357</v>
      </c>
    </row>
    <row r="114" spans="4:50" x14ac:dyDescent="0.35">
      <c r="D114" s="13" t="s">
        <v>29</v>
      </c>
      <c r="E114" s="13"/>
      <c r="F114" s="11">
        <f t="shared" si="2"/>
        <v>150.77729015460258</v>
      </c>
      <c r="G114" s="11">
        <f t="shared" si="2"/>
        <v>95.902966772598205</v>
      </c>
      <c r="H114" s="11">
        <f t="shared" si="2"/>
        <v>150.77729015460258</v>
      </c>
      <c r="I114" s="13"/>
      <c r="J114" s="13"/>
      <c r="K114" s="11">
        <f t="shared" si="3"/>
        <v>81.322739643009939</v>
      </c>
      <c r="L114" s="13"/>
      <c r="M114" s="13"/>
      <c r="N114" s="11">
        <f t="shared" si="4"/>
        <v>83.392804588652297</v>
      </c>
      <c r="O114" s="11">
        <f t="shared" si="4"/>
        <v>84.882816920540506</v>
      </c>
      <c r="R114" s="11">
        <f t="shared" si="5"/>
        <v>92.763449780500764</v>
      </c>
      <c r="S114" s="11">
        <f t="shared" si="5"/>
        <v>127.84568171584819</v>
      </c>
      <c r="T114" s="11">
        <f t="shared" si="5"/>
        <v>68.063540070925413</v>
      </c>
      <c r="W114" s="11">
        <f t="shared" si="6"/>
        <v>83.088655216776303</v>
      </c>
      <c r="Z114" s="11">
        <f t="shared" si="7"/>
        <v>90.70680874240864</v>
      </c>
      <c r="AA114" s="11">
        <f t="shared" si="8"/>
        <v>133.37065817299978</v>
      </c>
      <c r="AB114" s="11">
        <f t="shared" si="8"/>
        <v>126.59457429268633</v>
      </c>
      <c r="AE114" s="11">
        <f t="shared" si="9"/>
        <v>105.7151152712547</v>
      </c>
      <c r="AF114" s="11">
        <f t="shared" si="9"/>
        <v>67.473529673707304</v>
      </c>
      <c r="AG114" s="11">
        <f t="shared" si="10"/>
        <v>83.027095764978299</v>
      </c>
      <c r="AJ114" s="11">
        <f t="shared" si="11"/>
        <v>64.419218298091323</v>
      </c>
      <c r="AK114" s="11">
        <f t="shared" si="11"/>
        <v>91.246935219500699</v>
      </c>
      <c r="AL114" s="11">
        <f t="shared" si="11"/>
        <v>87.193930973065861</v>
      </c>
      <c r="AX114" s="11">
        <f t="shared" si="12"/>
        <v>100.83565373513336</v>
      </c>
    </row>
    <row r="115" spans="4:50" x14ac:dyDescent="0.35">
      <c r="D115" s="13" t="s">
        <v>30</v>
      </c>
      <c r="E115" s="13"/>
      <c r="F115" s="11">
        <f t="shared" si="2"/>
        <v>85.3863744187137</v>
      </c>
      <c r="G115" s="11">
        <f t="shared" si="2"/>
        <v>119.03806363593939</v>
      </c>
      <c r="H115" s="11">
        <f t="shared" si="2"/>
        <v>85.3863744187137</v>
      </c>
      <c r="I115" s="13"/>
      <c r="J115" s="13"/>
      <c r="K115" s="11">
        <f t="shared" si="3"/>
        <v>97.493303497661586</v>
      </c>
      <c r="L115" s="13"/>
      <c r="M115" s="13"/>
      <c r="N115" s="11">
        <f t="shared" si="4"/>
        <v>114.8781950067782</v>
      </c>
      <c r="O115" s="11">
        <f t="shared" si="4"/>
        <v>110.14755379154266</v>
      </c>
      <c r="R115" s="11">
        <f t="shared" si="5"/>
        <v>107.85292724974626</v>
      </c>
      <c r="S115" s="11">
        <f t="shared" si="5"/>
        <v>93.287243239895631</v>
      </c>
      <c r="T115" s="11">
        <f t="shared" si="5"/>
        <v>110.25174733313816</v>
      </c>
      <c r="W115" s="11">
        <f t="shared" si="6"/>
        <v>106.99449197147659</v>
      </c>
      <c r="Z115" s="11">
        <f t="shared" si="7"/>
        <v>105.50334960539817</v>
      </c>
      <c r="AA115" s="11">
        <f t="shared" si="8"/>
        <v>85.513921077229782</v>
      </c>
      <c r="AB115" s="11">
        <f t="shared" si="8"/>
        <v>81.719457670658343</v>
      </c>
      <c r="AE115" s="11">
        <f t="shared" si="9"/>
        <v>61.863725172655421</v>
      </c>
      <c r="AF115" s="11">
        <f t="shared" si="9"/>
        <v>102.73519063922329</v>
      </c>
      <c r="AG115" s="11">
        <f t="shared" si="10"/>
        <v>97.978207219216884</v>
      </c>
      <c r="AJ115" s="11">
        <f t="shared" si="11"/>
        <v>110.6032889482955</v>
      </c>
      <c r="AK115" s="11">
        <f t="shared" si="11"/>
        <v>117.39481846672892</v>
      </c>
      <c r="AL115" s="11">
        <f t="shared" si="11"/>
        <v>95.86266544740505</v>
      </c>
      <c r="AX115" s="11">
        <f t="shared" si="12"/>
        <v>104.66258406392069</v>
      </c>
    </row>
    <row r="116" spans="4:50" x14ac:dyDescent="0.35">
      <c r="D116" s="13" t="s">
        <v>31</v>
      </c>
      <c r="E116" s="13"/>
      <c r="F116" s="11">
        <f t="shared" si="2"/>
        <v>74.022274096934524</v>
      </c>
      <c r="G116" s="11">
        <f t="shared" si="2"/>
        <v>80.342365545487823</v>
      </c>
      <c r="H116" s="11">
        <f t="shared" si="2"/>
        <v>74.022274096934524</v>
      </c>
      <c r="I116" s="13"/>
      <c r="J116" s="13"/>
      <c r="K116" s="11">
        <f t="shared" si="3"/>
        <v>84.448224064209697</v>
      </c>
      <c r="L116" s="13"/>
      <c r="M116" s="13"/>
      <c r="N116" s="11">
        <f t="shared" si="4"/>
        <v>79.225620562723876</v>
      </c>
      <c r="O116" s="11">
        <f t="shared" si="4"/>
        <v>74.743679097309382</v>
      </c>
      <c r="R116" s="11">
        <f t="shared" si="5"/>
        <v>73.021134402213818</v>
      </c>
      <c r="S116" s="11">
        <f t="shared" si="5"/>
        <v>99.846573968540042</v>
      </c>
      <c r="T116" s="11">
        <f t="shared" si="5"/>
        <v>83.577530786061132</v>
      </c>
      <c r="W116" s="11">
        <f t="shared" si="6"/>
        <v>76.532816843817344</v>
      </c>
      <c r="Z116" s="11">
        <f t="shared" si="7"/>
        <v>48.377425145830358</v>
      </c>
      <c r="AA116" s="11">
        <f t="shared" si="8"/>
        <v>133.37065817299978</v>
      </c>
      <c r="AB116" s="11">
        <f t="shared" si="8"/>
        <v>130.67413034923433</v>
      </c>
      <c r="AE116" s="11">
        <f t="shared" si="9"/>
        <v>88.403495975028534</v>
      </c>
      <c r="AF116" s="11">
        <f t="shared" si="9"/>
        <v>83.125645650835722</v>
      </c>
      <c r="AG116" s="11">
        <f t="shared" si="10"/>
        <v>72.63424999800759</v>
      </c>
      <c r="AJ116" s="11">
        <f t="shared" si="11"/>
        <v>55.127040383434121</v>
      </c>
      <c r="AK116" s="11">
        <f t="shared" si="11"/>
        <v>55.488149073210977</v>
      </c>
      <c r="AL116" s="11">
        <f t="shared" si="11"/>
        <v>52.264002237366029</v>
      </c>
      <c r="AX116" s="11">
        <f t="shared" si="12"/>
        <v>110.28233571439915</v>
      </c>
    </row>
    <row r="117" spans="4:50" x14ac:dyDescent="0.35">
      <c r="D117" s="13" t="s">
        <v>32</v>
      </c>
      <c r="E117" s="13"/>
      <c r="F117" s="11">
        <f t="shared" ref="F117:H136" si="13">100+(F$91-F27)/F$92*20</f>
        <v>104.72970128651636</v>
      </c>
      <c r="G117" s="11">
        <f t="shared" si="13"/>
        <v>134.65818908365711</v>
      </c>
      <c r="H117" s="11">
        <f t="shared" si="13"/>
        <v>104.72970128651636</v>
      </c>
      <c r="I117" s="13"/>
      <c r="J117" s="13"/>
      <c r="K117" s="11">
        <f t="shared" si="3"/>
        <v>90.126633587844807</v>
      </c>
      <c r="L117" s="13"/>
      <c r="M117" s="13"/>
      <c r="N117" s="11">
        <f t="shared" ref="N117:O136" si="14">100-(N$91-N27)/N$92*20</f>
        <v>113.95215411212743</v>
      </c>
      <c r="O117" s="11">
        <f t="shared" si="14"/>
        <v>122.94613760119508</v>
      </c>
      <c r="R117" s="11">
        <f t="shared" ref="R117:T136" si="15">100+(R$91-R27)/R$92*20</f>
        <v>92.222469452344995</v>
      </c>
      <c r="S117" s="11">
        <f t="shared" si="15"/>
        <v>73.096078756596654</v>
      </c>
      <c r="T117" s="11">
        <f t="shared" si="15"/>
        <v>110.81728950261729</v>
      </c>
      <c r="W117" s="11">
        <f t="shared" si="6"/>
        <v>119.31891525331214</v>
      </c>
      <c r="Z117" s="11">
        <f t="shared" si="7"/>
        <v>91.87375346217344</v>
      </c>
      <c r="AA117" s="11">
        <f t="shared" ref="AA117:AB136" si="16">100-(AA$91-AA27)/AA$92*20</f>
        <v>93.836831876494131</v>
      </c>
      <c r="AB117" s="11">
        <f t="shared" si="16"/>
        <v>91.918347812028344</v>
      </c>
      <c r="AE117" s="11">
        <f t="shared" ref="AE117:AF136" si="17">100+(AE$91-AE27)/AE$92*20</f>
        <v>97.385933152793427</v>
      </c>
      <c r="AF117" s="11">
        <f t="shared" si="17"/>
        <v>112.15703636110163</v>
      </c>
      <c r="AG117" s="11">
        <f t="shared" si="10"/>
        <v>114.02330243839974</v>
      </c>
      <c r="AJ117" s="11">
        <f t="shared" ref="AJ117:AL136" si="18">100+(AJ$91-AJ27)/AJ$92*20</f>
        <v>117.77519196717998</v>
      </c>
      <c r="AK117" s="11">
        <f t="shared" si="18"/>
        <v>107.43937666624485</v>
      </c>
      <c r="AL117" s="11">
        <f t="shared" si="18"/>
        <v>124.3260774042877</v>
      </c>
      <c r="AX117" s="11">
        <f t="shared" si="12"/>
        <v>87.152372584822658</v>
      </c>
    </row>
    <row r="118" spans="4:50" x14ac:dyDescent="0.35">
      <c r="D118" s="13" t="s">
        <v>33</v>
      </c>
      <c r="E118" s="13"/>
      <c r="F118" s="11">
        <f t="shared" si="13"/>
        <v>114.99056648717</v>
      </c>
      <c r="G118" s="11">
        <f t="shared" si="13"/>
        <v>90.526060688716782</v>
      </c>
      <c r="H118" s="11">
        <f t="shared" si="13"/>
        <v>114.99056648717</v>
      </c>
      <c r="I118" s="13"/>
      <c r="J118" s="13"/>
      <c r="K118" s="11">
        <f t="shared" si="3"/>
        <v>122.59878262864436</v>
      </c>
      <c r="L118" s="13"/>
      <c r="M118" s="13"/>
      <c r="N118" s="11">
        <f t="shared" si="14"/>
        <v>84.318845483303079</v>
      </c>
      <c r="O118" s="11">
        <f t="shared" si="14"/>
        <v>83.719309301481189</v>
      </c>
      <c r="R118" s="11">
        <f t="shared" si="15"/>
        <v>121.93712269708257</v>
      </c>
      <c r="S118" s="11">
        <f t="shared" si="15"/>
        <v>122.66933170678149</v>
      </c>
      <c r="T118" s="11">
        <f t="shared" si="15"/>
        <v>77.217952895392671</v>
      </c>
      <c r="W118" s="11">
        <f t="shared" si="6"/>
        <v>91.688370017644445</v>
      </c>
      <c r="Z118" s="11">
        <f t="shared" si="7"/>
        <v>127.66302916818174</v>
      </c>
      <c r="AA118" s="11">
        <f t="shared" si="16"/>
        <v>102.15974267575848</v>
      </c>
      <c r="AB118" s="11">
        <f t="shared" si="16"/>
        <v>100.07745992512433</v>
      </c>
      <c r="AE118" s="11">
        <f t="shared" si="17"/>
        <v>120.5105772003206</v>
      </c>
      <c r="AF118" s="11">
        <f t="shared" si="17"/>
        <v>108.66440263330834</v>
      </c>
      <c r="AG118" s="11">
        <f t="shared" si="10"/>
        <v>101.80715039652189</v>
      </c>
      <c r="AJ118" s="11">
        <f t="shared" si="18"/>
        <v>120.55044915200591</v>
      </c>
      <c r="AK118" s="11">
        <f t="shared" si="18"/>
        <v>92.477093421679626</v>
      </c>
      <c r="AL118" s="11">
        <f t="shared" si="18"/>
        <v>106.98405031549343</v>
      </c>
      <c r="AX118" s="11">
        <f t="shared" si="12"/>
        <v>111.23370409189042</v>
      </c>
    </row>
    <row r="119" spans="4:50" x14ac:dyDescent="0.35">
      <c r="D119" s="13" t="s">
        <v>34</v>
      </c>
      <c r="E119" s="13"/>
      <c r="F119" s="11">
        <f t="shared" si="13"/>
        <v>104.95418267609678</v>
      </c>
      <c r="G119" s="11">
        <f t="shared" si="13"/>
        <v>96.241749488122949</v>
      </c>
      <c r="H119" s="11">
        <f t="shared" si="13"/>
        <v>104.95418267609678</v>
      </c>
      <c r="I119" s="13"/>
      <c r="J119" s="13"/>
      <c r="K119" s="11">
        <f t="shared" si="3"/>
        <v>125.09594915833662</v>
      </c>
      <c r="L119" s="13"/>
      <c r="M119" s="13"/>
      <c r="N119" s="11">
        <f t="shared" si="14"/>
        <v>93.579254429810689</v>
      </c>
      <c r="O119" s="11">
        <f t="shared" si="14"/>
        <v>101.00570821321952</v>
      </c>
      <c r="R119" s="11">
        <f t="shared" si="15"/>
        <v>129.71963198604737</v>
      </c>
      <c r="S119" s="11">
        <f t="shared" si="15"/>
        <v>76.023120449475925</v>
      </c>
      <c r="T119" s="11">
        <f t="shared" si="15"/>
        <v>101.55935577812639</v>
      </c>
      <c r="W119" s="11">
        <f t="shared" si="6"/>
        <v>108.9483253716668</v>
      </c>
      <c r="Z119" s="11">
        <f t="shared" si="7"/>
        <v>107.06670853435151</v>
      </c>
      <c r="AA119" s="11">
        <f t="shared" si="16"/>
        <v>75.110282578149338</v>
      </c>
      <c r="AB119" s="11">
        <f t="shared" si="16"/>
        <v>75.600123585836343</v>
      </c>
      <c r="AE119" s="11">
        <f t="shared" si="17"/>
        <v>78.281410450382026</v>
      </c>
      <c r="AF119" s="11">
        <f t="shared" si="17"/>
        <v>92.484157372631046</v>
      </c>
      <c r="AG119" s="11">
        <f t="shared" si="10"/>
        <v>102.1718116515033</v>
      </c>
      <c r="AJ119" s="11">
        <f t="shared" si="18"/>
        <v>85.68109319548131</v>
      </c>
      <c r="AK119" s="11">
        <f t="shared" si="18"/>
        <v>93.923541876373378</v>
      </c>
      <c r="AL119" s="11">
        <f t="shared" si="18"/>
        <v>90.116546813414189</v>
      </c>
      <c r="AX119" s="11">
        <f t="shared" si="12"/>
        <v>98.460801819841578</v>
      </c>
    </row>
    <row r="120" spans="4:50" x14ac:dyDescent="0.35">
      <c r="D120" s="13" t="s">
        <v>35</v>
      </c>
      <c r="E120" s="13"/>
      <c r="F120" s="11">
        <f t="shared" si="13"/>
        <v>54.013581330123927</v>
      </c>
      <c r="G120" s="11">
        <f t="shared" si="13"/>
        <v>106.90035498811638</v>
      </c>
      <c r="H120" s="11">
        <f t="shared" si="13"/>
        <v>54.013581330123927</v>
      </c>
      <c r="I120" s="13"/>
      <c r="J120" s="13"/>
      <c r="K120" s="11">
        <f t="shared" si="3"/>
        <v>69.263991373719378</v>
      </c>
      <c r="L120" s="13"/>
      <c r="M120" s="13"/>
      <c r="N120" s="11">
        <f t="shared" si="14"/>
        <v>91.958682864171848</v>
      </c>
      <c r="O120" s="11">
        <f t="shared" si="14"/>
        <v>95.02195474377163</v>
      </c>
      <c r="R120" s="11">
        <f t="shared" si="15"/>
        <v>69.317025239389253</v>
      </c>
      <c r="S120" s="11">
        <f t="shared" si="15"/>
        <v>91.660283969486244</v>
      </c>
      <c r="T120" s="11">
        <f t="shared" si="15"/>
        <v>103.96266151767041</v>
      </c>
      <c r="W120" s="11">
        <f t="shared" si="6"/>
        <v>95.306767653184124</v>
      </c>
      <c r="Z120" s="11">
        <f t="shared" si="7"/>
        <v>107.62152557732699</v>
      </c>
      <c r="AA120" s="11">
        <f t="shared" si="16"/>
        <v>73.029554878333244</v>
      </c>
      <c r="AB120" s="11">
        <f t="shared" si="16"/>
        <v>67.441011472740342</v>
      </c>
      <c r="AE120" s="11">
        <f t="shared" si="17"/>
        <v>128.1805453076675</v>
      </c>
      <c r="AF120" s="11">
        <f t="shared" si="17"/>
        <v>123.04883989674285</v>
      </c>
      <c r="AG120" s="11">
        <f t="shared" si="10"/>
        <v>110.19435926109475</v>
      </c>
      <c r="AJ120" s="11">
        <f t="shared" si="18"/>
        <v>100.65615100585754</v>
      </c>
      <c r="AK120" s="11">
        <f t="shared" si="18"/>
        <v>127.61917444666551</v>
      </c>
      <c r="AL120" s="11">
        <f t="shared" si="18"/>
        <v>106.60084853598384</v>
      </c>
      <c r="AX120" s="11">
        <f t="shared" si="12"/>
        <v>107.92928733265549</v>
      </c>
    </row>
    <row r="121" spans="4:50" x14ac:dyDescent="0.35">
      <c r="D121" s="13" t="s">
        <v>36</v>
      </c>
      <c r="E121" s="13"/>
      <c r="F121" s="11">
        <f t="shared" si="13"/>
        <v>115.18780903131265</v>
      </c>
      <c r="G121" s="11">
        <f t="shared" si="13"/>
        <v>97.370210736017398</v>
      </c>
      <c r="H121" s="11">
        <f t="shared" si="13"/>
        <v>115.18780903131265</v>
      </c>
      <c r="I121" s="13"/>
      <c r="J121" s="13"/>
      <c r="K121" s="11">
        <f t="shared" si="3"/>
        <v>77.394314441534959</v>
      </c>
      <c r="L121" s="13"/>
      <c r="M121" s="13"/>
      <c r="N121" s="11">
        <f t="shared" si="14"/>
        <v>91.495662416846457</v>
      </c>
      <c r="O121" s="11">
        <f t="shared" si="14"/>
        <v>87.209832158659125</v>
      </c>
      <c r="R121" s="11">
        <f t="shared" si="15"/>
        <v>86.843960976366702</v>
      </c>
      <c r="S121" s="11">
        <f t="shared" si="15"/>
        <v>106.18104692726351</v>
      </c>
      <c r="T121" s="11">
        <f t="shared" si="15"/>
        <v>77.796874797149599</v>
      </c>
      <c r="W121" s="11">
        <f t="shared" si="6"/>
        <v>92.522407790509106</v>
      </c>
      <c r="Z121" s="11">
        <f t="shared" si="7"/>
        <v>87.730914935019598</v>
      </c>
      <c r="AA121" s="11">
        <f t="shared" si="16"/>
        <v>87.594648777045862</v>
      </c>
      <c r="AB121" s="11">
        <f t="shared" si="16"/>
        <v>83.759235698932343</v>
      </c>
      <c r="AE121" s="11">
        <f t="shared" si="17"/>
        <v>87.040072614670706</v>
      </c>
      <c r="AF121" s="11">
        <f t="shared" si="17"/>
        <v>96.682219615646019</v>
      </c>
      <c r="AG121" s="11">
        <f t="shared" si="10"/>
        <v>89.408667727153301</v>
      </c>
      <c r="AJ121" s="11">
        <f t="shared" si="18"/>
        <v>78.063018623249917</v>
      </c>
      <c r="AK121" s="11">
        <f t="shared" si="18"/>
        <v>105.64354081348932</v>
      </c>
      <c r="AL121" s="11">
        <f t="shared" si="18"/>
        <v>97.593963667001347</v>
      </c>
      <c r="AX121" s="11">
        <f t="shared" si="12"/>
        <v>104.82627199244098</v>
      </c>
    </row>
    <row r="122" spans="4:50" x14ac:dyDescent="0.35">
      <c r="D122" s="13" t="s">
        <v>37</v>
      </c>
      <c r="E122" s="13"/>
      <c r="F122" s="11">
        <f t="shared" si="13"/>
        <v>46.155427570451415</v>
      </c>
      <c r="G122" s="11">
        <f t="shared" si="13"/>
        <v>101.11834237329521</v>
      </c>
      <c r="H122" s="11">
        <f t="shared" si="13"/>
        <v>46.155427570451415</v>
      </c>
      <c r="I122" s="13"/>
      <c r="J122" s="13"/>
      <c r="K122" s="11">
        <f t="shared" si="3"/>
        <v>55.656896726011141</v>
      </c>
      <c r="L122" s="13"/>
      <c r="M122" s="13"/>
      <c r="N122" s="11">
        <f t="shared" si="14"/>
        <v>69.039170721565526</v>
      </c>
      <c r="O122" s="11">
        <f t="shared" si="14"/>
        <v>85.215247668843176</v>
      </c>
      <c r="R122" s="11">
        <f t="shared" si="15"/>
        <v>59.098317107795083</v>
      </c>
      <c r="S122" s="11">
        <f t="shared" si="15"/>
        <v>94.982512227755578</v>
      </c>
      <c r="T122" s="11">
        <f t="shared" si="15"/>
        <v>91.352684351720313</v>
      </c>
      <c r="W122" s="11">
        <f t="shared" si="6"/>
        <v>65.776916913264046</v>
      </c>
      <c r="Z122" s="11">
        <f t="shared" si="7"/>
        <v>78.157157897782213</v>
      </c>
      <c r="AA122" s="11">
        <f t="shared" si="16"/>
        <v>143.77429667208023</v>
      </c>
      <c r="AB122" s="11">
        <f t="shared" si="16"/>
        <v>144.95257654715232</v>
      </c>
      <c r="AE122" s="11">
        <f t="shared" si="17"/>
        <v>81.501620199823535</v>
      </c>
      <c r="AF122" s="11">
        <f t="shared" si="17"/>
        <v>72.712989405797273</v>
      </c>
      <c r="AG122" s="11">
        <f t="shared" si="10"/>
        <v>54.765848503917589</v>
      </c>
      <c r="AJ122" s="11">
        <f t="shared" si="18"/>
        <v>112.67678177998647</v>
      </c>
      <c r="AK122" s="11">
        <f t="shared" si="18"/>
        <v>37.406390393387071</v>
      </c>
      <c r="AL122" s="11">
        <f t="shared" si="18"/>
        <v>86.892298700978856</v>
      </c>
      <c r="AX122" s="11">
        <f t="shared" si="12"/>
        <v>26.838526234537653</v>
      </c>
    </row>
    <row r="123" spans="4:50" x14ac:dyDescent="0.35">
      <c r="D123" s="13" t="s">
        <v>38</v>
      </c>
      <c r="E123" s="13"/>
      <c r="F123" s="11">
        <f t="shared" si="13"/>
        <v>106.14500739314673</v>
      </c>
      <c r="G123" s="11">
        <f t="shared" si="13"/>
        <v>106.19606011540922</v>
      </c>
      <c r="H123" s="11">
        <f t="shared" si="13"/>
        <v>106.14500739314673</v>
      </c>
      <c r="I123" s="13"/>
      <c r="J123" s="13"/>
      <c r="K123" s="11">
        <f t="shared" si="3"/>
        <v>97.98107666099844</v>
      </c>
      <c r="L123" s="13"/>
      <c r="M123" s="13"/>
      <c r="N123" s="11">
        <f t="shared" si="14"/>
        <v>89.180560180219558</v>
      </c>
      <c r="O123" s="11">
        <f t="shared" si="14"/>
        <v>86.212539913751144</v>
      </c>
      <c r="R123" s="11">
        <f t="shared" si="15"/>
        <v>87.666912591378988</v>
      </c>
      <c r="S123" s="11">
        <f t="shared" si="15"/>
        <v>110.38455964027651</v>
      </c>
      <c r="T123" s="11">
        <f t="shared" si="15"/>
        <v>94.661683283051516</v>
      </c>
      <c r="W123" s="11">
        <f t="shared" si="6"/>
        <v>88.386551755964845</v>
      </c>
      <c r="Z123" s="11">
        <f t="shared" si="7"/>
        <v>106.31465522265508</v>
      </c>
      <c r="AA123" s="11">
        <f t="shared" si="16"/>
        <v>87.594648777045862</v>
      </c>
      <c r="AB123" s="11">
        <f t="shared" si="16"/>
        <v>85.799013727206329</v>
      </c>
      <c r="AE123" s="11">
        <f t="shared" si="17"/>
        <v>103.92049945028445</v>
      </c>
      <c r="AF123" s="11">
        <f t="shared" si="17"/>
        <v>98.845984273802159</v>
      </c>
      <c r="AG123" s="11">
        <f t="shared" si="10"/>
        <v>88.497014589699731</v>
      </c>
      <c r="AJ123" s="11">
        <f t="shared" si="18"/>
        <v>102.80886057560937</v>
      </c>
      <c r="AK123" s="11">
        <f t="shared" si="18"/>
        <v>122.4813053373102</v>
      </c>
      <c r="AL123" s="11">
        <f t="shared" si="18"/>
        <v>98.770016818528106</v>
      </c>
      <c r="AX123" s="11">
        <f t="shared" si="12"/>
        <v>102.08135110237259</v>
      </c>
    </row>
    <row r="124" spans="4:50" x14ac:dyDescent="0.35">
      <c r="D124" s="13" t="s">
        <v>39</v>
      </c>
      <c r="E124" s="13"/>
      <c r="F124" s="11">
        <f t="shared" si="13"/>
        <v>72.587424878149932</v>
      </c>
      <c r="G124" s="11">
        <f t="shared" si="13"/>
        <v>93.207889987439714</v>
      </c>
      <c r="H124" s="11">
        <f t="shared" si="13"/>
        <v>72.587424878149932</v>
      </c>
      <c r="I124" s="13"/>
      <c r="J124" s="13"/>
      <c r="K124" s="11">
        <f t="shared" si="3"/>
        <v>72.400356925598643</v>
      </c>
      <c r="L124" s="13"/>
      <c r="M124" s="13"/>
      <c r="N124" s="11">
        <f t="shared" si="14"/>
        <v>101.91362248166752</v>
      </c>
      <c r="O124" s="11">
        <f t="shared" si="14"/>
        <v>100.83949283906817</v>
      </c>
      <c r="R124" s="11">
        <f t="shared" si="15"/>
        <v>85.156013302260945</v>
      </c>
      <c r="S124" s="11">
        <f t="shared" si="15"/>
        <v>100.61316937767194</v>
      </c>
      <c r="T124" s="11">
        <f t="shared" si="15"/>
        <v>104.8961080969824</v>
      </c>
      <c r="W124" s="11">
        <f t="shared" si="6"/>
        <v>90.54684552508256</v>
      </c>
      <c r="Z124" s="11">
        <f t="shared" si="7"/>
        <v>104.84581186356516</v>
      </c>
      <c r="AA124" s="11">
        <f t="shared" si="16"/>
        <v>102.15974267575848</v>
      </c>
      <c r="AB124" s="11">
        <f t="shared" si="16"/>
        <v>98.03768189685033</v>
      </c>
      <c r="AE124" s="11">
        <f t="shared" si="17"/>
        <v>76.78082227310918</v>
      </c>
      <c r="AF124" s="11">
        <f t="shared" si="17"/>
        <v>86.461871543982852</v>
      </c>
      <c r="AG124" s="11">
        <f t="shared" si="10"/>
        <v>80.839128235089746</v>
      </c>
      <c r="AJ124" s="11">
        <f t="shared" si="18"/>
        <v>94.046623382578687</v>
      </c>
      <c r="AK124" s="11">
        <f t="shared" si="18"/>
        <v>89.022657822261209</v>
      </c>
      <c r="AL124" s="11">
        <f t="shared" si="18"/>
        <v>94.338232586788848</v>
      </c>
      <c r="AX124" s="11">
        <f t="shared" si="12"/>
        <v>79.69184321148731</v>
      </c>
    </row>
    <row r="125" spans="4:50" x14ac:dyDescent="0.35">
      <c r="D125" s="13" t="s">
        <v>40</v>
      </c>
      <c r="E125" s="13"/>
      <c r="F125" s="11">
        <f t="shared" si="13"/>
        <v>150.77729015460258</v>
      </c>
      <c r="G125" s="11">
        <f t="shared" si="13"/>
        <v>106.24674239467417</v>
      </c>
      <c r="H125" s="11">
        <f t="shared" si="13"/>
        <v>150.77729015460258</v>
      </c>
      <c r="I125" s="13"/>
      <c r="J125" s="13"/>
      <c r="K125" s="11">
        <f t="shared" si="3"/>
        <v>82.633915889891028</v>
      </c>
      <c r="L125" s="13"/>
      <c r="M125" s="13"/>
      <c r="N125" s="11">
        <f t="shared" si="14"/>
        <v>120.43444037468274</v>
      </c>
      <c r="O125" s="11">
        <f t="shared" si="14"/>
        <v>112.97321515211527</v>
      </c>
      <c r="R125" s="11">
        <f t="shared" si="15"/>
        <v>100.85773675041656</v>
      </c>
      <c r="S125" s="11">
        <f t="shared" si="15"/>
        <v>124.85148266075187</v>
      </c>
      <c r="T125" s="11">
        <f t="shared" si="15"/>
        <v>97.985285236468798</v>
      </c>
      <c r="W125" s="11">
        <f t="shared" si="6"/>
        <v>113.01547843758757</v>
      </c>
      <c r="Z125" s="11">
        <f t="shared" si="7"/>
        <v>87.300803325840008</v>
      </c>
      <c r="AA125" s="11">
        <f t="shared" si="16"/>
        <v>75.110282578149338</v>
      </c>
      <c r="AB125" s="11">
        <f t="shared" si="16"/>
        <v>83.759235698932343</v>
      </c>
      <c r="AE125" s="11">
        <f t="shared" si="17"/>
        <v>122.93347791233178</v>
      </c>
      <c r="AF125" s="11">
        <f t="shared" si="17"/>
        <v>109.81082347210055</v>
      </c>
      <c r="AG125" s="11">
        <f t="shared" si="10"/>
        <v>114.75262494836261</v>
      </c>
      <c r="AJ125" s="11">
        <f t="shared" si="18"/>
        <v>107.44187660068388</v>
      </c>
      <c r="AK125" s="11">
        <f t="shared" si="18"/>
        <v>96.524996835338399</v>
      </c>
      <c r="AL125" s="11">
        <f t="shared" si="18"/>
        <v>90.620910317399449</v>
      </c>
      <c r="AX125" s="11">
        <f t="shared" si="12"/>
        <v>121.68000864884587</v>
      </c>
    </row>
    <row r="126" spans="4:50" x14ac:dyDescent="0.35">
      <c r="D126" s="13" t="s">
        <v>41</v>
      </c>
      <c r="E126" s="13"/>
      <c r="F126" s="11">
        <f t="shared" si="13"/>
        <v>80.975571637901368</v>
      </c>
      <c r="G126" s="11">
        <f t="shared" si="13"/>
        <v>109.1729745521363</v>
      </c>
      <c r="H126" s="11">
        <f t="shared" si="13"/>
        <v>80.975571637901368</v>
      </c>
      <c r="I126" s="13"/>
      <c r="J126" s="13"/>
      <c r="K126" s="11">
        <f t="shared" si="3"/>
        <v>106.51583113460114</v>
      </c>
      <c r="L126" s="13"/>
      <c r="M126" s="13"/>
      <c r="N126" s="11">
        <f t="shared" si="14"/>
        <v>125.29615507159926</v>
      </c>
      <c r="O126" s="11">
        <f t="shared" si="14"/>
        <v>124.60829134270838</v>
      </c>
      <c r="R126" s="11">
        <f t="shared" si="15"/>
        <v>111.98237861767107</v>
      </c>
      <c r="S126" s="11">
        <f t="shared" si="15"/>
        <v>88.72094652746587</v>
      </c>
      <c r="T126" s="11">
        <f t="shared" si="15"/>
        <v>104.3556433685725</v>
      </c>
      <c r="W126" s="11">
        <f t="shared" si="6"/>
        <v>137.63904201715789</v>
      </c>
      <c r="Z126" s="11">
        <f t="shared" si="7"/>
        <v>112.42854111099612</v>
      </c>
      <c r="AA126" s="11">
        <f t="shared" si="16"/>
        <v>108.40192577520673</v>
      </c>
      <c r="AB126" s="11">
        <f t="shared" si="16"/>
        <v>108.23657203822033</v>
      </c>
      <c r="AE126" s="11">
        <f t="shared" si="17"/>
        <v>95.843782008242414</v>
      </c>
      <c r="AF126" s="11">
        <f t="shared" si="17"/>
        <v>122.37779503665493</v>
      </c>
      <c r="AG126" s="11">
        <f t="shared" si="10"/>
        <v>124.05148695038903</v>
      </c>
      <c r="AJ126" s="11">
        <f t="shared" si="18"/>
        <v>70.934146644037114</v>
      </c>
      <c r="AK126" s="11">
        <f t="shared" si="18"/>
        <v>81.29527761151553</v>
      </c>
      <c r="AL126" s="11">
        <f t="shared" si="18"/>
        <v>98.377062739235683</v>
      </c>
      <c r="AX126" s="11">
        <f t="shared" si="12"/>
        <v>77.764507677632764</v>
      </c>
    </row>
    <row r="127" spans="4:50" x14ac:dyDescent="0.35">
      <c r="D127" s="13" t="s">
        <v>42</v>
      </c>
      <c r="E127" s="13"/>
      <c r="F127" s="11">
        <f t="shared" si="13"/>
        <v>121.58555113649854</v>
      </c>
      <c r="G127" s="11">
        <f t="shared" si="13"/>
        <v>99.583651612378446</v>
      </c>
      <c r="H127" s="11">
        <f t="shared" si="13"/>
        <v>121.58555113649854</v>
      </c>
      <c r="I127" s="13"/>
      <c r="J127" s="13"/>
      <c r="K127" s="11">
        <f t="shared" si="3"/>
        <v>111.349075313333</v>
      </c>
      <c r="L127" s="13"/>
      <c r="M127" s="13"/>
      <c r="N127" s="11">
        <f t="shared" si="14"/>
        <v>91.727172640509167</v>
      </c>
      <c r="O127" s="11">
        <f t="shared" si="14"/>
        <v>87.04361678450779</v>
      </c>
      <c r="R127" s="11">
        <f t="shared" si="15"/>
        <v>91.209077496063088</v>
      </c>
      <c r="S127" s="11">
        <f t="shared" si="15"/>
        <v>113.71960042554939</v>
      </c>
      <c r="T127" s="11">
        <f t="shared" si="15"/>
        <v>101.51180038683044</v>
      </c>
      <c r="W127" s="11">
        <f t="shared" si="6"/>
        <v>81.745667167173139</v>
      </c>
      <c r="Z127" s="11">
        <f t="shared" si="7"/>
        <v>97.065094732543585</v>
      </c>
      <c r="AA127" s="11">
        <f t="shared" si="16"/>
        <v>100.07901497594239</v>
      </c>
      <c r="AB127" s="11">
        <f t="shared" si="16"/>
        <v>100.07745992512433</v>
      </c>
      <c r="AE127" s="11">
        <f t="shared" si="17"/>
        <v>114.19387859002592</v>
      </c>
      <c r="AF127" s="11">
        <f t="shared" si="17"/>
        <v>90.938742080080516</v>
      </c>
      <c r="AG127" s="11">
        <f t="shared" si="10"/>
        <v>99.801513494124023</v>
      </c>
      <c r="AJ127" s="11">
        <f t="shared" si="18"/>
        <v>101.99610151797211</v>
      </c>
      <c r="AK127" s="11">
        <f t="shared" si="18"/>
        <v>103.73092714533828</v>
      </c>
      <c r="AL127" s="11">
        <f t="shared" si="18"/>
        <v>102.62742239403698</v>
      </c>
      <c r="AX127" s="11">
        <f t="shared" si="12"/>
        <v>93.654597424393856</v>
      </c>
    </row>
    <row r="128" spans="4:50" x14ac:dyDescent="0.35">
      <c r="D128" s="13" t="s">
        <v>43</v>
      </c>
      <c r="E128" s="13"/>
      <c r="F128" s="11">
        <f t="shared" si="13"/>
        <v>108.48776187116304</v>
      </c>
      <c r="G128" s="11">
        <f t="shared" si="13"/>
        <v>105.29652678634697</v>
      </c>
      <c r="H128" s="11">
        <f t="shared" si="13"/>
        <v>108.48776187116304</v>
      </c>
      <c r="I128" s="13"/>
      <c r="J128" s="13"/>
      <c r="K128" s="11">
        <f t="shared" si="3"/>
        <v>122.73079578001671</v>
      </c>
      <c r="L128" s="13"/>
      <c r="M128" s="13"/>
      <c r="N128" s="11">
        <f t="shared" si="14"/>
        <v>107.4698678495721</v>
      </c>
      <c r="O128" s="11">
        <f t="shared" si="14"/>
        <v>111.4772767847533</v>
      </c>
      <c r="R128" s="11">
        <f t="shared" si="15"/>
        <v>114.55764852314346</v>
      </c>
      <c r="S128" s="11">
        <f t="shared" si="15"/>
        <v>109.29932018915177</v>
      </c>
      <c r="T128" s="11">
        <f t="shared" si="15"/>
        <v>110.56995559451062</v>
      </c>
      <c r="W128" s="11">
        <f t="shared" si="6"/>
        <v>116.44962234930173</v>
      </c>
      <c r="Z128" s="11">
        <f t="shared" si="7"/>
        <v>116.16719874197464</v>
      </c>
      <c r="AA128" s="11">
        <f t="shared" si="16"/>
        <v>85.513921077229782</v>
      </c>
      <c r="AB128" s="11">
        <f t="shared" si="16"/>
        <v>85.799013727206329</v>
      </c>
      <c r="AE128" s="11">
        <f t="shared" si="17"/>
        <v>60.041308134121167</v>
      </c>
      <c r="AF128" s="11">
        <f t="shared" si="17"/>
        <v>102.58337345797814</v>
      </c>
      <c r="AG128" s="11">
        <f t="shared" si="10"/>
        <v>87.767692079736875</v>
      </c>
      <c r="AJ128" s="11">
        <f t="shared" si="18"/>
        <v>127.00599555365571</v>
      </c>
      <c r="AK128" s="11">
        <f t="shared" si="18"/>
        <v>128.58650865419483</v>
      </c>
      <c r="AL128" s="11">
        <f t="shared" si="18"/>
        <v>121.50480067907385</v>
      </c>
      <c r="AX128" s="11">
        <f t="shared" si="12"/>
        <v>94.843096128069234</v>
      </c>
    </row>
    <row r="129" spans="4:50" x14ac:dyDescent="0.35">
      <c r="D129" s="13" t="s">
        <v>44</v>
      </c>
      <c r="E129" s="13"/>
      <c r="F129" s="11">
        <f t="shared" si="13"/>
        <v>103.37266448204304</v>
      </c>
      <c r="G129" s="11">
        <f t="shared" si="13"/>
        <v>83.026959107798604</v>
      </c>
      <c r="H129" s="11">
        <f t="shared" si="13"/>
        <v>103.37266448204304</v>
      </c>
      <c r="I129" s="13"/>
      <c r="J129" s="13"/>
      <c r="K129" s="11">
        <f t="shared" ref="K129:K160" si="19">100+(K$91-K39)/K$92*20</f>
        <v>45.501961152867594</v>
      </c>
      <c r="L129" s="13"/>
      <c r="M129" s="13"/>
      <c r="N129" s="11">
        <f t="shared" si="14"/>
        <v>72.974844523831237</v>
      </c>
      <c r="O129" s="11">
        <f t="shared" si="14"/>
        <v>69.424787124466832</v>
      </c>
      <c r="R129" s="11">
        <f t="shared" si="15"/>
        <v>97.563322389902552</v>
      </c>
      <c r="S129" s="11">
        <f t="shared" si="15"/>
        <v>88.520175357915534</v>
      </c>
      <c r="T129" s="11">
        <f t="shared" si="15"/>
        <v>74.478854103482504</v>
      </c>
      <c r="W129" s="11">
        <f t="shared" ref="W129:W160" si="20">100-(W$91-W39)/W$92*20</f>
        <v>66.200117614024435</v>
      </c>
      <c r="Z129" s="11">
        <f t="shared" ref="Z129:Z160" si="21">100+(Z$91-Z39)/Z$92*20</f>
        <v>73.359224377121819</v>
      </c>
      <c r="AA129" s="11">
        <f t="shared" si="16"/>
        <v>87.594648777045862</v>
      </c>
      <c r="AB129" s="11">
        <f t="shared" si="16"/>
        <v>85.799013727206329</v>
      </c>
      <c r="AE129" s="11">
        <f t="shared" si="17"/>
        <v>100.80277653912549</v>
      </c>
      <c r="AF129" s="11">
        <f t="shared" si="17"/>
        <v>96.329951622454743</v>
      </c>
      <c r="AG129" s="11">
        <f t="shared" ref="AG129:AG160" si="22">100-(AG$91-AG39)/AG$92*20</f>
        <v>63.700049250962593</v>
      </c>
      <c r="AJ129" s="11">
        <f t="shared" si="18"/>
        <v>104.1087407972899</v>
      </c>
      <c r="AK129" s="11">
        <f t="shared" si="18"/>
        <v>80.722031575941159</v>
      </c>
      <c r="AL129" s="11">
        <f t="shared" si="18"/>
        <v>86.125365125667102</v>
      </c>
      <c r="AX129" s="11">
        <f t="shared" si="12"/>
        <v>44.875988154276705</v>
      </c>
    </row>
    <row r="130" spans="4:50" x14ac:dyDescent="0.35">
      <c r="D130" s="13" t="s">
        <v>45</v>
      </c>
      <c r="E130" s="13"/>
      <c r="F130" s="11">
        <f t="shared" si="13"/>
        <v>120.45484089742214</v>
      </c>
      <c r="G130" s="11">
        <f t="shared" si="13"/>
        <v>132.73930887564626</v>
      </c>
      <c r="H130" s="11">
        <f t="shared" si="13"/>
        <v>120.45484089742214</v>
      </c>
      <c r="I130" s="13"/>
      <c r="J130" s="13"/>
      <c r="K130" s="11">
        <f t="shared" si="19"/>
        <v>127.56203706035799</v>
      </c>
      <c r="L130" s="13"/>
      <c r="M130" s="13"/>
      <c r="N130" s="11">
        <f t="shared" si="14"/>
        <v>122.98105283497236</v>
      </c>
      <c r="O130" s="11">
        <f t="shared" si="14"/>
        <v>127.43395270328097</v>
      </c>
      <c r="R130" s="11">
        <f t="shared" si="15"/>
        <v>138.12619913480864</v>
      </c>
      <c r="S130" s="11">
        <f t="shared" si="15"/>
        <v>102.27849494938681</v>
      </c>
      <c r="T130" s="11">
        <f t="shared" si="15"/>
        <v>126.63626165807372</v>
      </c>
      <c r="W130" s="11">
        <f t="shared" si="20"/>
        <v>121.40473795320401</v>
      </c>
      <c r="Z130" s="11">
        <f t="shared" si="21"/>
        <v>118.40275190271993</v>
      </c>
      <c r="AA130" s="11">
        <f t="shared" si="16"/>
        <v>87.594648777045862</v>
      </c>
      <c r="AB130" s="11">
        <f t="shared" si="16"/>
        <v>89.87856978375433</v>
      </c>
      <c r="AE130" s="11">
        <f t="shared" si="17"/>
        <v>110.86441052914262</v>
      </c>
      <c r="AF130" s="11">
        <f t="shared" si="17"/>
        <v>95.802353711723896</v>
      </c>
      <c r="AG130" s="11">
        <f t="shared" si="22"/>
        <v>120.22254377308404</v>
      </c>
      <c r="AJ130" s="11">
        <f t="shared" si="18"/>
        <v>122.52024897656256</v>
      </c>
      <c r="AK130" s="11">
        <f t="shared" si="18"/>
        <v>131.60274658784309</v>
      </c>
      <c r="AL130" s="11">
        <f t="shared" si="18"/>
        <v>122.23293706177135</v>
      </c>
      <c r="AX130" s="11">
        <f t="shared" si="12"/>
        <v>103.84049243846974</v>
      </c>
    </row>
    <row r="131" spans="4:50" x14ac:dyDescent="0.35">
      <c r="D131" s="13" t="s">
        <v>46</v>
      </c>
      <c r="E131" s="13"/>
      <c r="F131" s="11">
        <f t="shared" si="13"/>
        <v>86.041580599658744</v>
      </c>
      <c r="G131" s="11">
        <f t="shared" si="13"/>
        <v>92.362506607589665</v>
      </c>
      <c r="H131" s="11">
        <f t="shared" si="13"/>
        <v>86.041580599658744</v>
      </c>
      <c r="I131" s="13"/>
      <c r="J131" s="13"/>
      <c r="K131" s="11">
        <f t="shared" si="19"/>
        <v>103.20339348141671</v>
      </c>
      <c r="L131" s="13"/>
      <c r="M131" s="13"/>
      <c r="N131" s="11">
        <f t="shared" si="14"/>
        <v>97.746438455739096</v>
      </c>
      <c r="O131" s="11">
        <f t="shared" si="14"/>
        <v>100.00841596831152</v>
      </c>
      <c r="R131" s="11">
        <f t="shared" si="15"/>
        <v>118.13425043543054</v>
      </c>
      <c r="S131" s="11">
        <f t="shared" si="15"/>
        <v>107.97575110382975</v>
      </c>
      <c r="T131" s="11">
        <f t="shared" si="15"/>
        <v>114.93320097371907</v>
      </c>
      <c r="W131" s="11">
        <f t="shared" si="20"/>
        <v>81.087703183450088</v>
      </c>
      <c r="Z131" s="11">
        <f t="shared" si="21"/>
        <v>111.78027328588927</v>
      </c>
      <c r="AA131" s="11">
        <f t="shared" si="16"/>
        <v>137.53211357263197</v>
      </c>
      <c r="AB131" s="11">
        <f t="shared" si="16"/>
        <v>138.8332424623303</v>
      </c>
      <c r="AE131" s="11">
        <f t="shared" si="17"/>
        <v>110.86441052914262</v>
      </c>
      <c r="AF131" s="11">
        <f t="shared" si="17"/>
        <v>95.802353711723896</v>
      </c>
      <c r="AG131" s="11">
        <f t="shared" si="22"/>
        <v>103.99511792641046</v>
      </c>
      <c r="AJ131" s="11">
        <f t="shared" si="18"/>
        <v>108.68532449666978</v>
      </c>
      <c r="AK131" s="11">
        <f t="shared" si="18"/>
        <v>107.21126081217101</v>
      </c>
      <c r="AL131" s="11">
        <f t="shared" si="18"/>
        <v>98.7401238996286</v>
      </c>
      <c r="AX131" s="11">
        <f t="shared" si="12"/>
        <v>99.18048932036551</v>
      </c>
    </row>
    <row r="132" spans="4:50" x14ac:dyDescent="0.35">
      <c r="D132" s="13" t="s">
        <v>47</v>
      </c>
      <c r="E132" s="13"/>
      <c r="F132" s="11">
        <f t="shared" si="13"/>
        <v>99.392372722226327</v>
      </c>
      <c r="G132" s="11">
        <f t="shared" si="13"/>
        <v>82.70730410906485</v>
      </c>
      <c r="H132" s="11">
        <f t="shared" si="13"/>
        <v>99.392372722226327</v>
      </c>
      <c r="I132" s="13"/>
      <c r="J132" s="13"/>
      <c r="K132" s="11">
        <f t="shared" si="19"/>
        <v>90.944596106049289</v>
      </c>
      <c r="L132" s="13"/>
      <c r="M132" s="13"/>
      <c r="N132" s="11">
        <f t="shared" si="14"/>
        <v>84.087335259640398</v>
      </c>
      <c r="O132" s="11">
        <f t="shared" si="14"/>
        <v>89.038201274323754</v>
      </c>
      <c r="R132" s="11">
        <f t="shared" si="15"/>
        <v>73.728638716155814</v>
      </c>
      <c r="S132" s="11">
        <f t="shared" si="15"/>
        <v>97.317077011296732</v>
      </c>
      <c r="T132" s="11">
        <f t="shared" si="15"/>
        <v>92.474517561503646</v>
      </c>
      <c r="W132" s="11">
        <f t="shared" si="20"/>
        <v>84.343082813503102</v>
      </c>
      <c r="Z132" s="11">
        <f t="shared" si="21"/>
        <v>82.17717002831435</v>
      </c>
      <c r="AA132" s="11">
        <f t="shared" si="16"/>
        <v>125.04774737373543</v>
      </c>
      <c r="AB132" s="11">
        <f t="shared" si="16"/>
        <v>128.63435232096032</v>
      </c>
      <c r="AE132" s="11">
        <f t="shared" si="17"/>
        <v>105.89802897743614</v>
      </c>
      <c r="AF132" s="11">
        <f t="shared" si="17"/>
        <v>104.83522554881813</v>
      </c>
      <c r="AG132" s="11">
        <f t="shared" si="22"/>
        <v>75.004548155386885</v>
      </c>
      <c r="AJ132" s="11">
        <f t="shared" si="18"/>
        <v>82.260414938125166</v>
      </c>
      <c r="AK132" s="11">
        <f t="shared" si="18"/>
        <v>88.713713981531328</v>
      </c>
      <c r="AL132" s="11">
        <f t="shared" si="18"/>
        <v>114.20939142034646</v>
      </c>
      <c r="AX132" s="11">
        <f t="shared" si="12"/>
        <v>99.604776792636301</v>
      </c>
    </row>
    <row r="133" spans="4:50" x14ac:dyDescent="0.35">
      <c r="D133" s="13" t="s">
        <v>48</v>
      </c>
      <c r="E133" s="13"/>
      <c r="F133" s="11">
        <f t="shared" si="13"/>
        <v>101.58252891000211</v>
      </c>
      <c r="G133" s="11">
        <f t="shared" si="13"/>
        <v>111.95961139841147</v>
      </c>
      <c r="H133" s="11">
        <f t="shared" si="13"/>
        <v>101.58252891000211</v>
      </c>
      <c r="I133" s="13"/>
      <c r="J133" s="13"/>
      <c r="K133" s="11">
        <f t="shared" si="19"/>
        <v>89.210163134373602</v>
      </c>
      <c r="L133" s="13"/>
      <c r="M133" s="13"/>
      <c r="N133" s="11">
        <f t="shared" si="14"/>
        <v>100.98758158701678</v>
      </c>
      <c r="O133" s="11">
        <f t="shared" si="14"/>
        <v>91.863862634896378</v>
      </c>
      <c r="R133" s="11">
        <f t="shared" si="15"/>
        <v>52.454022796390618</v>
      </c>
      <c r="S133" s="11">
        <f t="shared" si="15"/>
        <v>77.877046181084083</v>
      </c>
      <c r="T133" s="11">
        <f t="shared" si="15"/>
        <v>103.56730954276483</v>
      </c>
      <c r="W133" s="11">
        <f t="shared" si="20"/>
        <v>87.040554396944344</v>
      </c>
      <c r="Z133" s="11">
        <f t="shared" si="21"/>
        <v>60.583713264153815</v>
      </c>
      <c r="AA133" s="11">
        <f t="shared" si="16"/>
        <v>85.513921077229782</v>
      </c>
      <c r="AB133" s="11">
        <f t="shared" si="16"/>
        <v>87.838791755480344</v>
      </c>
      <c r="AE133" s="11">
        <f t="shared" si="17"/>
        <v>40.689321298894257</v>
      </c>
      <c r="AF133" s="11">
        <f t="shared" si="17"/>
        <v>71.312721878241092</v>
      </c>
      <c r="AG133" s="11">
        <f t="shared" si="22"/>
        <v>75.004548155386885</v>
      </c>
      <c r="AJ133" s="11">
        <f t="shared" si="18"/>
        <v>86.370057316949826</v>
      </c>
      <c r="AK133" s="11">
        <f t="shared" si="18"/>
        <v>84.572683955595153</v>
      </c>
      <c r="AL133" s="11">
        <f t="shared" si="18"/>
        <v>88.312424355222305</v>
      </c>
      <c r="AX133" s="11">
        <f t="shared" si="12"/>
        <v>100.08988105208368</v>
      </c>
    </row>
    <row r="134" spans="4:50" x14ac:dyDescent="0.35">
      <c r="D134" s="13" t="s">
        <v>49</v>
      </c>
      <c r="E134" s="13"/>
      <c r="F134" s="11">
        <f t="shared" si="13"/>
        <v>50.999227859182874</v>
      </c>
      <c r="G134" s="11">
        <f t="shared" si="13"/>
        <v>90.890178373642783</v>
      </c>
      <c r="H134" s="11">
        <f t="shared" si="13"/>
        <v>50.999227859182874</v>
      </c>
      <c r="I134" s="13"/>
      <c r="J134" s="13"/>
      <c r="K134" s="11">
        <f t="shared" si="19"/>
        <v>92.384420057247439</v>
      </c>
      <c r="L134" s="13"/>
      <c r="M134" s="13"/>
      <c r="N134" s="11">
        <f t="shared" si="14"/>
        <v>122.74954261130965</v>
      </c>
      <c r="O134" s="11">
        <f t="shared" si="14"/>
        <v>118.1258917508065</v>
      </c>
      <c r="R134" s="11">
        <f t="shared" si="15"/>
        <v>78.406830506302811</v>
      </c>
      <c r="S134" s="11">
        <f t="shared" si="15"/>
        <v>59.011149616080246</v>
      </c>
      <c r="T134" s="11">
        <f t="shared" si="15"/>
        <v>115.0108798765433</v>
      </c>
      <c r="W134" s="11">
        <f t="shared" si="20"/>
        <v>131.23367883681246</v>
      </c>
      <c r="Z134" s="11">
        <f t="shared" si="21"/>
        <v>100.65956757768676</v>
      </c>
      <c r="AA134" s="11">
        <f t="shared" si="16"/>
        <v>100.07901497594239</v>
      </c>
      <c r="AB134" s="11">
        <f t="shared" si="16"/>
        <v>91.918347812028344</v>
      </c>
      <c r="AE134" s="11">
        <f t="shared" si="17"/>
        <v>111.804165390355</v>
      </c>
      <c r="AF134" s="11">
        <f t="shared" si="17"/>
        <v>107.28036015542065</v>
      </c>
      <c r="AG134" s="11">
        <f t="shared" si="22"/>
        <v>130.43305891256404</v>
      </c>
      <c r="AJ134" s="11">
        <f t="shared" si="18"/>
        <v>109.62452758189895</v>
      </c>
      <c r="AK134" s="11">
        <f t="shared" si="18"/>
        <v>113.80042687285928</v>
      </c>
      <c r="AL134" s="11">
        <f t="shared" si="18"/>
        <v>104.55615168260606</v>
      </c>
      <c r="AX134" s="11">
        <f t="shared" si="12"/>
        <v>97.024749621909436</v>
      </c>
    </row>
    <row r="135" spans="4:50" x14ac:dyDescent="0.35">
      <c r="D135" s="13" t="s">
        <v>50</v>
      </c>
      <c r="E135" s="13"/>
      <c r="F135" s="11">
        <f t="shared" si="13"/>
        <v>150.77729015460258</v>
      </c>
      <c r="G135" s="11">
        <f t="shared" si="13"/>
        <v>112.52844501485096</v>
      </c>
      <c r="H135" s="11">
        <f t="shared" si="13"/>
        <v>150.77729015460258</v>
      </c>
      <c r="I135" s="13"/>
      <c r="J135" s="13"/>
      <c r="K135" s="11">
        <f t="shared" si="19"/>
        <v>116.82404139587841</v>
      </c>
      <c r="L135" s="13"/>
      <c r="M135" s="13"/>
      <c r="N135" s="11">
        <f t="shared" si="14"/>
        <v>123.9070937296231</v>
      </c>
      <c r="O135" s="11">
        <f t="shared" si="14"/>
        <v>113.80429202287193</v>
      </c>
      <c r="R135" s="11">
        <f t="shared" si="15"/>
        <v>99.381728694584169</v>
      </c>
      <c r="S135" s="11">
        <f t="shared" si="15"/>
        <v>100.01850655737539</v>
      </c>
      <c r="T135" s="11">
        <f t="shared" si="15"/>
        <v>104.38997193881667</v>
      </c>
      <c r="W135" s="11">
        <f t="shared" si="20"/>
        <v>104.88348310956331</v>
      </c>
      <c r="Z135" s="11">
        <f t="shared" si="21"/>
        <v>140.05107655236776</v>
      </c>
      <c r="AA135" s="11">
        <f t="shared" si="16"/>
        <v>81.352465677597593</v>
      </c>
      <c r="AB135" s="11">
        <f t="shared" si="16"/>
        <v>81.719457670658343</v>
      </c>
      <c r="AE135" s="11">
        <f t="shared" si="17"/>
        <v>122.07098725525573</v>
      </c>
      <c r="AF135" s="11">
        <f t="shared" si="17"/>
        <v>117.94805019817225</v>
      </c>
      <c r="AG135" s="11">
        <f t="shared" si="22"/>
        <v>116.94059247825119</v>
      </c>
      <c r="AJ135" s="11">
        <f t="shared" si="18"/>
        <v>119.56138081645882</v>
      </c>
      <c r="AK135" s="11">
        <f t="shared" si="18"/>
        <v>123.75344442502373</v>
      </c>
      <c r="AL135" s="11">
        <f t="shared" si="18"/>
        <v>105.73522592700034</v>
      </c>
      <c r="AX135" s="11">
        <f t="shared" si="12"/>
        <v>115.79876235886827</v>
      </c>
    </row>
    <row r="136" spans="4:50" x14ac:dyDescent="0.35">
      <c r="D136" s="13" t="s">
        <v>51</v>
      </c>
      <c r="E136" s="13"/>
      <c r="F136" s="11">
        <f t="shared" si="13"/>
        <v>99.16579863324425</v>
      </c>
      <c r="G136" s="11">
        <f t="shared" si="13"/>
        <v>93.230485374177988</v>
      </c>
      <c r="H136" s="11">
        <f t="shared" si="13"/>
        <v>99.16579863324425</v>
      </c>
      <c r="I136" s="13"/>
      <c r="J136" s="13"/>
      <c r="K136" s="11">
        <f t="shared" si="19"/>
        <v>117.39241196079712</v>
      </c>
      <c r="L136" s="13"/>
      <c r="M136" s="13"/>
      <c r="N136" s="11">
        <f t="shared" si="14"/>
        <v>77.605048997085035</v>
      </c>
      <c r="O136" s="11">
        <f t="shared" si="14"/>
        <v>85.215247668843176</v>
      </c>
      <c r="R136" s="11">
        <f t="shared" si="15"/>
        <v>95.271423132511785</v>
      </c>
      <c r="S136" s="11">
        <f t="shared" si="15"/>
        <v>117.09056618222584</v>
      </c>
      <c r="T136" s="11">
        <f t="shared" si="15"/>
        <v>86.454479048239108</v>
      </c>
      <c r="W136" s="11">
        <f t="shared" si="20"/>
        <v>85.019704804615643</v>
      </c>
      <c r="Z136" s="11">
        <f t="shared" si="21"/>
        <v>100.92614031813649</v>
      </c>
      <c r="AA136" s="11">
        <f t="shared" si="16"/>
        <v>104.24047037557456</v>
      </c>
      <c r="AB136" s="11">
        <f t="shared" si="16"/>
        <v>102.11723795339833</v>
      </c>
      <c r="AE136" s="11">
        <f t="shared" si="17"/>
        <v>128.75804713331613</v>
      </c>
      <c r="AF136" s="11">
        <f t="shared" si="17"/>
        <v>117.12920207042853</v>
      </c>
      <c r="AG136" s="11">
        <f t="shared" si="22"/>
        <v>89.408667727153301</v>
      </c>
      <c r="AJ136" s="11">
        <f t="shared" si="18"/>
        <v>118.99652328897352</v>
      </c>
      <c r="AK136" s="11">
        <f t="shared" si="18"/>
        <v>116.33743230332752</v>
      </c>
      <c r="AL136" s="11">
        <f t="shared" si="18"/>
        <v>110.73926874979976</v>
      </c>
      <c r="AX136" s="11">
        <f t="shared" si="12"/>
        <v>94.438074850016818</v>
      </c>
    </row>
    <row r="137" spans="4:50" x14ac:dyDescent="0.35">
      <c r="D137" s="13" t="s">
        <v>52</v>
      </c>
      <c r="E137" s="13"/>
      <c r="F137" s="11">
        <f t="shared" ref="F137:H156" si="23">100+(F$91-F47)/F$92*20</f>
        <v>96.401691506882585</v>
      </c>
      <c r="G137" s="11">
        <f t="shared" si="23"/>
        <v>101.67958660533054</v>
      </c>
      <c r="H137" s="11">
        <f t="shared" si="23"/>
        <v>96.401691506882585</v>
      </c>
      <c r="I137" s="13"/>
      <c r="J137" s="13"/>
      <c r="K137" s="11">
        <f t="shared" si="19"/>
        <v>129.01062850667446</v>
      </c>
      <c r="L137" s="13"/>
      <c r="M137" s="13"/>
      <c r="N137" s="11">
        <f t="shared" ref="N137:O156" si="24">100-(N$91-N47)/N$92*20</f>
        <v>127.37974708456346</v>
      </c>
      <c r="O137" s="11">
        <f t="shared" si="24"/>
        <v>122.61370685289242</v>
      </c>
      <c r="R137" s="11">
        <f t="shared" ref="R137:T156" si="25">100+(R$91-R47)/R$92*20</f>
        <v>113.4136580001632</v>
      </c>
      <c r="S137" s="11">
        <f t="shared" si="25"/>
        <v>104.4191611149507</v>
      </c>
      <c r="T137" s="11">
        <f t="shared" si="25"/>
        <v>153.51260390928107</v>
      </c>
      <c r="W137" s="11">
        <f t="shared" si="20"/>
        <v>114.28639730293517</v>
      </c>
      <c r="Z137" s="11">
        <f t="shared" si="21"/>
        <v>128.41371078274096</v>
      </c>
      <c r="AA137" s="11">
        <f t="shared" ref="AA137:AB156" si="26">100-(AA$91-AA47)/AA$92*20</f>
        <v>106.32119807539065</v>
      </c>
      <c r="AB137" s="11">
        <f t="shared" si="26"/>
        <v>108.23657203822033</v>
      </c>
      <c r="AE137" s="11">
        <f t="shared" ref="AE137:AF156" si="27">100+(AE$91-AE47)/AE$92*20</f>
        <v>118.22854104234543</v>
      </c>
      <c r="AF137" s="11">
        <f t="shared" si="27"/>
        <v>125.54522363729441</v>
      </c>
      <c r="AG137" s="11">
        <f t="shared" si="22"/>
        <v>132.8033570699433</v>
      </c>
      <c r="AJ137" s="11">
        <f t="shared" ref="AJ137:AL156" si="28">100+(AJ$91-AJ47)/AJ$92*20</f>
        <v>112.70614439836565</v>
      </c>
      <c r="AK137" s="11">
        <f t="shared" si="28"/>
        <v>117.80883277731084</v>
      </c>
      <c r="AL137" s="11">
        <f t="shared" si="28"/>
        <v>123.86316117437943</v>
      </c>
      <c r="AX137" s="11">
        <f t="shared" si="12"/>
        <v>107.83154303120973</v>
      </c>
    </row>
    <row r="138" spans="4:50" x14ac:dyDescent="0.35">
      <c r="D138" s="13" t="s">
        <v>53</v>
      </c>
      <c r="E138" s="13"/>
      <c r="F138" s="11">
        <f t="shared" si="23"/>
        <v>77.127975021865296</v>
      </c>
      <c r="G138" s="11">
        <f t="shared" si="23"/>
        <v>105.85283483340399</v>
      </c>
      <c r="H138" s="11">
        <f t="shared" si="23"/>
        <v>77.127975021865296</v>
      </c>
      <c r="I138" s="13"/>
      <c r="J138" s="13"/>
      <c r="K138" s="11">
        <f t="shared" si="19"/>
        <v>97.463645194570532</v>
      </c>
      <c r="L138" s="13"/>
      <c r="M138" s="13"/>
      <c r="N138" s="11">
        <f t="shared" si="24"/>
        <v>76.215987655108904</v>
      </c>
      <c r="O138" s="11">
        <f t="shared" si="24"/>
        <v>77.569340457881992</v>
      </c>
      <c r="R138" s="11">
        <f t="shared" si="25"/>
        <v>121.67289149412056</v>
      </c>
      <c r="S138" s="11">
        <f t="shared" si="25"/>
        <v>136.09850537969885</v>
      </c>
      <c r="T138" s="11">
        <f t="shared" si="25"/>
        <v>60.019874392354154</v>
      </c>
      <c r="W138" s="11">
        <f t="shared" si="20"/>
        <v>79.255258387876438</v>
      </c>
      <c r="Z138" s="11">
        <f t="shared" si="21"/>
        <v>86.44051747290834</v>
      </c>
      <c r="AA138" s="11">
        <f t="shared" si="26"/>
        <v>135.45138587281588</v>
      </c>
      <c r="AB138" s="11">
        <f t="shared" si="26"/>
        <v>130.67413034923433</v>
      </c>
      <c r="AE138" s="11">
        <f t="shared" si="27"/>
        <v>99.913842859116187</v>
      </c>
      <c r="AF138" s="11">
        <f t="shared" si="27"/>
        <v>60.835429875738171</v>
      </c>
      <c r="AG138" s="11">
        <f t="shared" si="22"/>
        <v>86.12671643232045</v>
      </c>
      <c r="AJ138" s="11">
        <f t="shared" si="28"/>
        <v>95.123323217177798</v>
      </c>
      <c r="AK138" s="11">
        <f t="shared" si="28"/>
        <v>72.132801523572766</v>
      </c>
      <c r="AL138" s="11">
        <f t="shared" si="28"/>
        <v>74.978486473907324</v>
      </c>
      <c r="AX138" s="11">
        <f t="shared" si="12"/>
        <v>100.60084988624612</v>
      </c>
    </row>
    <row r="139" spans="4:50" x14ac:dyDescent="0.35">
      <c r="D139" s="13" t="s">
        <v>54</v>
      </c>
      <c r="E139" s="13"/>
      <c r="F139" s="11">
        <f t="shared" si="23"/>
        <v>85.738330454642664</v>
      </c>
      <c r="G139" s="11">
        <f t="shared" si="23"/>
        <v>69.828883883857117</v>
      </c>
      <c r="H139" s="11">
        <f t="shared" si="23"/>
        <v>85.738330454642664</v>
      </c>
      <c r="I139" s="13"/>
      <c r="J139" s="13"/>
      <c r="K139" s="11">
        <f t="shared" si="19"/>
        <v>124.29144361369376</v>
      </c>
      <c r="L139" s="13"/>
      <c r="M139" s="13"/>
      <c r="N139" s="11">
        <f t="shared" si="24"/>
        <v>97.746438455739096</v>
      </c>
      <c r="O139" s="11">
        <f t="shared" si="24"/>
        <v>82.722017056573222</v>
      </c>
      <c r="R139" s="11">
        <f t="shared" si="25"/>
        <v>106.75113382843546</v>
      </c>
      <c r="S139" s="11">
        <f t="shared" si="25"/>
        <v>114.37365112019991</v>
      </c>
      <c r="T139" s="11">
        <f t="shared" si="25"/>
        <v>84.508836608208668</v>
      </c>
      <c r="W139" s="11">
        <f t="shared" si="20"/>
        <v>89.820398681799801</v>
      </c>
      <c r="Z139" s="11">
        <f t="shared" si="21"/>
        <v>93.142354093063702</v>
      </c>
      <c r="AA139" s="11">
        <f t="shared" si="26"/>
        <v>110.48265347502283</v>
      </c>
      <c r="AB139" s="11">
        <f t="shared" si="26"/>
        <v>106.19679400994633</v>
      </c>
      <c r="AE139" s="11">
        <f t="shared" si="27"/>
        <v>108.27537975070933</v>
      </c>
      <c r="AF139" s="11">
        <f t="shared" si="27"/>
        <v>103.03176117405819</v>
      </c>
      <c r="AG139" s="11">
        <f t="shared" si="22"/>
        <v>74.27522564542403</v>
      </c>
      <c r="AJ139" s="11">
        <f t="shared" si="28"/>
        <v>80.556425837417279</v>
      </c>
      <c r="AK139" s="11">
        <f t="shared" si="28"/>
        <v>102.92465763104308</v>
      </c>
      <c r="AL139" s="11">
        <f t="shared" si="28"/>
        <v>88.510067430712112</v>
      </c>
      <c r="AX139" s="11">
        <f t="shared" si="12"/>
        <v>106.97321876635058</v>
      </c>
    </row>
    <row r="140" spans="4:50" x14ac:dyDescent="0.35">
      <c r="D140" s="13" t="s">
        <v>55</v>
      </c>
      <c r="E140" s="13"/>
      <c r="F140" s="11">
        <f t="shared" si="23"/>
        <v>99.503353296946727</v>
      </c>
      <c r="G140" s="11">
        <f t="shared" si="23"/>
        <v>92.975883123227291</v>
      </c>
      <c r="H140" s="11">
        <f t="shared" si="23"/>
        <v>99.503353296946727</v>
      </c>
      <c r="I140" s="13"/>
      <c r="J140" s="13"/>
      <c r="K140" s="11">
        <f t="shared" si="19"/>
        <v>115.48131468468634</v>
      </c>
      <c r="L140" s="13"/>
      <c r="M140" s="13"/>
      <c r="N140" s="11">
        <f t="shared" si="24"/>
        <v>63.019904906335555</v>
      </c>
      <c r="O140" s="11">
        <f t="shared" si="24"/>
        <v>59.618080049538349</v>
      </c>
      <c r="R140" s="11">
        <f t="shared" si="25"/>
        <v>93.027292978759448</v>
      </c>
      <c r="S140" s="11">
        <f t="shared" si="25"/>
        <v>121.45419093296752</v>
      </c>
      <c r="T140" s="11">
        <f t="shared" si="25"/>
        <v>45.343531373421399</v>
      </c>
      <c r="W140" s="11">
        <f t="shared" si="20"/>
        <v>89.262807834506845</v>
      </c>
      <c r="Z140" s="11">
        <f t="shared" si="21"/>
        <v>87.0049176054724</v>
      </c>
      <c r="AA140" s="11">
        <f t="shared" si="26"/>
        <v>110.48265347502283</v>
      </c>
      <c r="AB140" s="11">
        <f t="shared" si="26"/>
        <v>110.27635006649433</v>
      </c>
      <c r="AE140" s="11">
        <f t="shared" si="27"/>
        <v>42.002450695897309</v>
      </c>
      <c r="AF140" s="11">
        <f t="shared" si="27"/>
        <v>2.3110231842559585</v>
      </c>
      <c r="AG140" s="11">
        <f t="shared" si="22"/>
        <v>109.82969800611332</v>
      </c>
      <c r="AJ140" s="11">
        <f t="shared" si="28"/>
        <v>106.30571690733514</v>
      </c>
      <c r="AK140" s="11">
        <f t="shared" si="28"/>
        <v>75.716550076039283</v>
      </c>
      <c r="AL140" s="11">
        <f t="shared" si="28"/>
        <v>69.952765984742825</v>
      </c>
      <c r="AX140" s="11">
        <f t="shared" si="12"/>
        <v>136.31079434664613</v>
      </c>
    </row>
    <row r="141" spans="4:50" x14ac:dyDescent="0.35">
      <c r="D141" s="13" t="s">
        <v>56</v>
      </c>
      <c r="E141" s="13"/>
      <c r="F141" s="11">
        <f t="shared" si="23"/>
        <v>106.89336119960983</v>
      </c>
      <c r="G141" s="11">
        <f t="shared" si="23"/>
        <v>77.354603842270919</v>
      </c>
      <c r="H141" s="11">
        <f t="shared" si="23"/>
        <v>106.89336119960983</v>
      </c>
      <c r="I141" s="13"/>
      <c r="J141" s="13"/>
      <c r="K141" s="11">
        <f t="shared" si="19"/>
        <v>104.44374608568911</v>
      </c>
      <c r="L141" s="13"/>
      <c r="M141" s="13"/>
      <c r="N141" s="11">
        <f t="shared" si="24"/>
        <v>68.113129826914758</v>
      </c>
      <c r="O141" s="11">
        <f t="shared" si="24"/>
        <v>63.441033655018948</v>
      </c>
      <c r="R141" s="11">
        <f t="shared" si="25"/>
        <v>93.854506284775397</v>
      </c>
      <c r="S141" s="11">
        <f t="shared" si="25"/>
        <v>85.938305637301639</v>
      </c>
      <c r="T141" s="11">
        <f t="shared" si="25"/>
        <v>64.837801302168572</v>
      </c>
      <c r="W141" s="11">
        <f t="shared" si="20"/>
        <v>67.992366477587623</v>
      </c>
      <c r="Z141" s="11">
        <f t="shared" si="21"/>
        <v>70.858100629086408</v>
      </c>
      <c r="AA141" s="11">
        <f t="shared" si="26"/>
        <v>133.37065817299978</v>
      </c>
      <c r="AB141" s="11">
        <f t="shared" si="26"/>
        <v>130.67413034923433</v>
      </c>
      <c r="AE141" s="11">
        <f t="shared" si="27"/>
        <v>107.15551975509385</v>
      </c>
      <c r="AF141" s="11">
        <f t="shared" si="27"/>
        <v>103.5531030604019</v>
      </c>
      <c r="AG141" s="11">
        <f t="shared" si="22"/>
        <v>65.341024898379018</v>
      </c>
      <c r="AJ141" s="11">
        <f t="shared" si="28"/>
        <v>69.918041993083278</v>
      </c>
      <c r="AK141" s="11">
        <f t="shared" si="28"/>
        <v>89.862334660960713</v>
      </c>
      <c r="AL141" s="11">
        <f t="shared" si="28"/>
        <v>80.57763158997561</v>
      </c>
      <c r="AX141" s="11">
        <f t="shared" si="12"/>
        <v>73.054472613742618</v>
      </c>
    </row>
    <row r="142" spans="4:50" x14ac:dyDescent="0.35">
      <c r="D142" s="13" t="s">
        <v>101</v>
      </c>
      <c r="E142" s="13"/>
      <c r="F142" s="11">
        <f t="shared" si="23"/>
        <v>82.101376409563116</v>
      </c>
      <c r="G142" s="11">
        <f t="shared" si="23"/>
        <v>88.077311874439047</v>
      </c>
      <c r="H142" s="11">
        <f t="shared" si="23"/>
        <v>82.101376409563116</v>
      </c>
      <c r="I142" s="13"/>
      <c r="J142" s="13"/>
      <c r="K142" s="11">
        <f t="shared" si="19"/>
        <v>73.947451492522219</v>
      </c>
      <c r="L142" s="13"/>
      <c r="M142" s="13"/>
      <c r="N142" s="11">
        <f t="shared" si="24"/>
        <v>76.447497878771586</v>
      </c>
      <c r="O142" s="11">
        <f t="shared" si="24"/>
        <v>76.572048212974011</v>
      </c>
      <c r="R142" s="11">
        <f t="shared" si="25"/>
        <v>85.080129759463773</v>
      </c>
      <c r="S142" s="11">
        <f t="shared" si="25"/>
        <v>129.20148110785601</v>
      </c>
      <c r="T142" s="11">
        <f t="shared" si="25"/>
        <v>78.486810249005728</v>
      </c>
      <c r="W142" s="11">
        <f t="shared" si="20"/>
        <v>82.906346379722748</v>
      </c>
      <c r="Z142" s="11">
        <f t="shared" si="21"/>
        <v>113.27811645203468</v>
      </c>
      <c r="AA142" s="11">
        <f t="shared" si="26"/>
        <v>131.28993047318369</v>
      </c>
      <c r="AB142" s="11">
        <f t="shared" si="26"/>
        <v>126.59457429268633</v>
      </c>
      <c r="AE142" s="11">
        <f t="shared" si="27"/>
        <v>109.3969927622401</v>
      </c>
      <c r="AF142" s="11">
        <f t="shared" si="27"/>
        <v>89.348347561020077</v>
      </c>
      <c r="AG142" s="11">
        <f t="shared" si="22"/>
        <v>73.728233762951874</v>
      </c>
      <c r="AJ142" s="11">
        <f t="shared" si="28"/>
        <v>108.75936548888291</v>
      </c>
      <c r="AK142" s="11">
        <f t="shared" si="28"/>
        <v>82.434319553682059</v>
      </c>
      <c r="AL142" s="11">
        <f t="shared" si="28"/>
        <v>85.727004880190734</v>
      </c>
      <c r="AX142" s="11">
        <f t="shared" si="12"/>
        <v>94.064236841174349</v>
      </c>
    </row>
    <row r="143" spans="4:50" x14ac:dyDescent="0.35">
      <c r="D143" s="13" t="s">
        <v>57</v>
      </c>
      <c r="E143" s="13"/>
      <c r="F143" s="11">
        <f t="shared" si="23"/>
        <v>102.94282852537052</v>
      </c>
      <c r="G143" s="11">
        <f t="shared" si="23"/>
        <v>114.72527562875997</v>
      </c>
      <c r="H143" s="11">
        <f t="shared" si="23"/>
        <v>102.94282852537052</v>
      </c>
      <c r="I143" s="13"/>
      <c r="J143" s="13"/>
      <c r="K143" s="11">
        <f t="shared" si="19"/>
        <v>93.198530847777761</v>
      </c>
      <c r="L143" s="13"/>
      <c r="M143" s="13"/>
      <c r="N143" s="11">
        <f t="shared" si="24"/>
        <v>85.939417048941905</v>
      </c>
      <c r="O143" s="11">
        <f t="shared" si="24"/>
        <v>94.024662498863648</v>
      </c>
      <c r="R143" s="11">
        <f t="shared" si="25"/>
        <v>77.277227961009658</v>
      </c>
      <c r="S143" s="11">
        <f t="shared" si="25"/>
        <v>100.63154172167842</v>
      </c>
      <c r="T143" s="11">
        <f t="shared" si="25"/>
        <v>91.906070078729897</v>
      </c>
      <c r="W143" s="11">
        <f t="shared" si="20"/>
        <v>88.428392268373486</v>
      </c>
      <c r="Z143" s="11">
        <f t="shared" si="21"/>
        <v>76.393493606056751</v>
      </c>
      <c r="AA143" s="11">
        <f t="shared" si="26"/>
        <v>79.271737977781513</v>
      </c>
      <c r="AB143" s="11">
        <f t="shared" si="26"/>
        <v>85.799013727206329</v>
      </c>
      <c r="AE143" s="11">
        <f t="shared" si="27"/>
        <v>71.864964953543023</v>
      </c>
      <c r="AF143" s="11">
        <f t="shared" si="27"/>
        <v>78.325094086807567</v>
      </c>
      <c r="AG143" s="11">
        <f t="shared" si="22"/>
        <v>75.186878782877585</v>
      </c>
      <c r="AJ143" s="11">
        <f t="shared" si="28"/>
        <v>89.931382293729484</v>
      </c>
      <c r="AK143" s="11">
        <f t="shared" si="28"/>
        <v>94.90518506178914</v>
      </c>
      <c r="AL143" s="11">
        <f t="shared" si="28"/>
        <v>89.861025958778555</v>
      </c>
      <c r="AX143" s="11">
        <f t="shared" si="12"/>
        <v>93.116218981682309</v>
      </c>
    </row>
    <row r="144" spans="4:50" x14ac:dyDescent="0.35">
      <c r="D144" s="13" t="s">
        <v>58</v>
      </c>
      <c r="E144" s="13"/>
      <c r="F144" s="11">
        <f t="shared" si="23"/>
        <v>100.26821242611001</v>
      </c>
      <c r="G144" s="11">
        <f t="shared" si="23"/>
        <v>81.008238388369932</v>
      </c>
      <c r="H144" s="11">
        <f t="shared" si="23"/>
        <v>100.26821242611001</v>
      </c>
      <c r="I144" s="13"/>
      <c r="J144" s="13"/>
      <c r="K144" s="11">
        <f t="shared" si="19"/>
        <v>83.186879544113083</v>
      </c>
      <c r="L144" s="13"/>
      <c r="M144" s="13"/>
      <c r="N144" s="11">
        <f t="shared" si="24"/>
        <v>90.569621522195717</v>
      </c>
      <c r="O144" s="11">
        <f t="shared" si="24"/>
        <v>96.850323859436273</v>
      </c>
      <c r="R144" s="11">
        <f t="shared" si="25"/>
        <v>66.562637097104826</v>
      </c>
      <c r="S144" s="11">
        <f t="shared" si="25"/>
        <v>103.72999328555515</v>
      </c>
      <c r="T144" s="11">
        <f t="shared" si="25"/>
        <v>82.795848598585863</v>
      </c>
      <c r="W144" s="11">
        <f t="shared" si="20"/>
        <v>82.197390558988772</v>
      </c>
      <c r="Z144" s="11">
        <f t="shared" si="21"/>
        <v>95.217186940840449</v>
      </c>
      <c r="AA144" s="11">
        <f t="shared" si="26"/>
        <v>87.594648777045862</v>
      </c>
      <c r="AB144" s="11">
        <f t="shared" si="26"/>
        <v>85.799013727206329</v>
      </c>
      <c r="AE144" s="11">
        <f t="shared" si="27"/>
        <v>83.003964810345551</v>
      </c>
      <c r="AF144" s="11">
        <f t="shared" si="27"/>
        <v>103.8495770577611</v>
      </c>
      <c r="AG144" s="11">
        <f t="shared" si="22"/>
        <v>104.90677106386403</v>
      </c>
      <c r="AJ144" s="11">
        <f t="shared" si="28"/>
        <v>93.082009054832596</v>
      </c>
      <c r="AK144" s="11">
        <f t="shared" si="28"/>
        <v>78.803268594979414</v>
      </c>
      <c r="AL144" s="11">
        <f t="shared" si="28"/>
        <v>78.703387976280112</v>
      </c>
      <c r="AX144" s="11">
        <f t="shared" si="12"/>
        <v>94.308086976398656</v>
      </c>
    </row>
    <row r="145" spans="4:50" x14ac:dyDescent="0.35">
      <c r="D145" s="13" t="s">
        <v>59</v>
      </c>
      <c r="E145" s="13"/>
      <c r="F145" s="11">
        <f t="shared" si="23"/>
        <v>115.95977883801278</v>
      </c>
      <c r="G145" s="11">
        <f t="shared" si="23"/>
        <v>100.20212473900622</v>
      </c>
      <c r="H145" s="11">
        <f t="shared" si="23"/>
        <v>115.95977883801278</v>
      </c>
      <c r="I145" s="13"/>
      <c r="J145" s="13"/>
      <c r="K145" s="11">
        <f t="shared" si="19"/>
        <v>78.282474696601057</v>
      </c>
      <c r="L145" s="13"/>
      <c r="M145" s="13"/>
      <c r="N145" s="11">
        <f t="shared" si="24"/>
        <v>117.65631769073049</v>
      </c>
      <c r="O145" s="11">
        <f t="shared" si="24"/>
        <v>108.65161542418069</v>
      </c>
      <c r="R145" s="11">
        <f t="shared" si="25"/>
        <v>86.448259786307091</v>
      </c>
      <c r="S145" s="11">
        <f t="shared" si="25"/>
        <v>71.45213115645609</v>
      </c>
      <c r="T145" s="11">
        <f t="shared" si="25"/>
        <v>118.07759097022689</v>
      </c>
      <c r="W145" s="11">
        <f t="shared" si="20"/>
        <v>100.84175254051607</v>
      </c>
      <c r="Z145" s="11">
        <f t="shared" si="21"/>
        <v>105.92043322350314</v>
      </c>
      <c r="AA145" s="11">
        <f t="shared" si="26"/>
        <v>62.625916379252814</v>
      </c>
      <c r="AB145" s="11">
        <f t="shared" si="26"/>
        <v>63.361455416192342</v>
      </c>
      <c r="AE145" s="11">
        <f t="shared" si="27"/>
        <v>92.346770580266352</v>
      </c>
      <c r="AF145" s="11">
        <f t="shared" si="27"/>
        <v>111.91902773002573</v>
      </c>
      <c r="AG145" s="11">
        <f t="shared" si="22"/>
        <v>90.867312747079026</v>
      </c>
      <c r="AJ145" s="11">
        <f t="shared" si="28"/>
        <v>69.117626811026938</v>
      </c>
      <c r="AK145" s="11">
        <f t="shared" si="28"/>
        <v>107.72236331155264</v>
      </c>
      <c r="AL145" s="11">
        <f t="shared" si="28"/>
        <v>93.08638710542823</v>
      </c>
      <c r="AX145" s="11">
        <f t="shared" si="12"/>
        <v>82.589788795330549</v>
      </c>
    </row>
    <row r="146" spans="4:50" x14ac:dyDescent="0.35">
      <c r="D146" s="13" t="s">
        <v>60</v>
      </c>
      <c r="E146" s="13"/>
      <c r="F146" s="11">
        <f t="shared" si="23"/>
        <v>111.58163791936724</v>
      </c>
      <c r="G146" s="11">
        <f t="shared" si="23"/>
        <v>68.220342242456553</v>
      </c>
      <c r="H146" s="11">
        <f t="shared" si="23"/>
        <v>111.58163791936724</v>
      </c>
      <c r="I146" s="13"/>
      <c r="J146" s="13"/>
      <c r="K146" s="11">
        <f t="shared" si="19"/>
        <v>97.355893112885823</v>
      </c>
      <c r="L146" s="13"/>
      <c r="M146" s="13"/>
      <c r="N146" s="11">
        <f t="shared" si="24"/>
        <v>73.900885418482005</v>
      </c>
      <c r="O146" s="11">
        <f t="shared" si="24"/>
        <v>75.408540593914694</v>
      </c>
      <c r="R146" s="11">
        <f t="shared" si="25"/>
        <v>125.04464600525239</v>
      </c>
      <c r="S146" s="11">
        <f t="shared" si="25"/>
        <v>117.12065215778124</v>
      </c>
      <c r="T146" s="11">
        <f t="shared" si="25"/>
        <v>74.858532677719808</v>
      </c>
      <c r="W146" s="11">
        <f t="shared" si="20"/>
        <v>83.999353852555345</v>
      </c>
      <c r="Z146" s="11">
        <f t="shared" si="21"/>
        <v>72.48021078702044</v>
      </c>
      <c r="AA146" s="11">
        <f t="shared" si="26"/>
        <v>137.53211357263197</v>
      </c>
      <c r="AB146" s="11">
        <f t="shared" si="26"/>
        <v>138.8332424623303</v>
      </c>
      <c r="AE146" s="11">
        <f t="shared" si="27"/>
        <v>118.51548065240229</v>
      </c>
      <c r="AF146" s="11">
        <f t="shared" si="27"/>
        <v>93.929271167551761</v>
      </c>
      <c r="AG146" s="11">
        <f t="shared" si="22"/>
        <v>94.696255924384033</v>
      </c>
      <c r="AJ146" s="11">
        <f t="shared" si="28"/>
        <v>113.93662510314164</v>
      </c>
      <c r="AK146" s="11">
        <f t="shared" si="28"/>
        <v>112.15536743998149</v>
      </c>
      <c r="AL146" s="11">
        <f t="shared" si="28"/>
        <v>112.75046857348875</v>
      </c>
      <c r="AX146" s="11">
        <f t="shared" si="12"/>
        <v>95.571635529727232</v>
      </c>
    </row>
    <row r="147" spans="4:50" x14ac:dyDescent="0.35">
      <c r="D147" s="13" t="s">
        <v>61</v>
      </c>
      <c r="E147" s="13"/>
      <c r="F147" s="11">
        <f t="shared" si="23"/>
        <v>150.77729015460258</v>
      </c>
      <c r="G147" s="11">
        <f t="shared" si="23"/>
        <v>117.63830349140511</v>
      </c>
      <c r="H147" s="11">
        <f t="shared" si="23"/>
        <v>150.77729015460258</v>
      </c>
      <c r="I147" s="13"/>
      <c r="J147" s="13"/>
      <c r="K147" s="11">
        <f t="shared" si="19"/>
        <v>99.651233927111534</v>
      </c>
      <c r="L147" s="13"/>
      <c r="M147" s="13"/>
      <c r="N147" s="11">
        <f t="shared" si="24"/>
        <v>96.125866890100269</v>
      </c>
      <c r="O147" s="11">
        <f t="shared" si="24"/>
        <v>91.032785764139717</v>
      </c>
      <c r="R147" s="11">
        <f t="shared" si="25"/>
        <v>106.54476621213109</v>
      </c>
      <c r="S147" s="11">
        <f t="shared" si="25"/>
        <v>133.15720180581096</v>
      </c>
      <c r="T147" s="11">
        <f t="shared" si="25"/>
        <v>118.28012188910621</v>
      </c>
      <c r="W147" s="11">
        <f t="shared" si="20"/>
        <v>81.099065792417406</v>
      </c>
      <c r="Z147" s="11">
        <f t="shared" si="21"/>
        <v>92.580271439681198</v>
      </c>
      <c r="AA147" s="11">
        <f t="shared" si="26"/>
        <v>125.04774737373543</v>
      </c>
      <c r="AB147" s="11">
        <f t="shared" si="26"/>
        <v>130.67413034923433</v>
      </c>
      <c r="AE147" s="11">
        <f t="shared" si="27"/>
        <v>113.60038609639757</v>
      </c>
      <c r="AF147" s="11">
        <f t="shared" si="27"/>
        <v>92.515756593899084</v>
      </c>
      <c r="AG147" s="11">
        <f t="shared" si="22"/>
        <v>92.325957767004738</v>
      </c>
      <c r="AJ147" s="11">
        <f t="shared" si="28"/>
        <v>100.53498289983948</v>
      </c>
      <c r="AK147" s="11">
        <f t="shared" si="28"/>
        <v>92.363567646712866</v>
      </c>
      <c r="AL147" s="11">
        <f t="shared" si="28"/>
        <v>103.11509038480709</v>
      </c>
      <c r="AX147" s="11">
        <f t="shared" si="12"/>
        <v>91.831373465695378</v>
      </c>
    </row>
    <row r="148" spans="4:50" x14ac:dyDescent="0.35">
      <c r="D148" s="13" t="s">
        <v>62</v>
      </c>
      <c r="E148" s="13"/>
      <c r="F148" s="11">
        <f t="shared" si="23"/>
        <v>140.57942758211823</v>
      </c>
      <c r="G148" s="11">
        <f t="shared" si="23"/>
        <v>97.4124521389694</v>
      </c>
      <c r="H148" s="11">
        <f t="shared" si="23"/>
        <v>140.57942758211823</v>
      </c>
      <c r="I148" s="13"/>
      <c r="J148" s="13"/>
      <c r="K148" s="11">
        <f t="shared" si="19"/>
        <v>91.200302677017802</v>
      </c>
      <c r="L148" s="13"/>
      <c r="M148" s="13"/>
      <c r="N148" s="11">
        <f t="shared" si="24"/>
        <v>98.209458903064487</v>
      </c>
      <c r="O148" s="11">
        <f t="shared" si="24"/>
        <v>100.17463134246287</v>
      </c>
      <c r="R148" s="11">
        <f t="shared" si="25"/>
        <v>119.48394069776683</v>
      </c>
      <c r="S148" s="11">
        <f t="shared" si="25"/>
        <v>83.799736283064732</v>
      </c>
      <c r="T148" s="11">
        <f t="shared" si="25"/>
        <v>108.38508354135321</v>
      </c>
      <c r="W148" s="11">
        <f t="shared" si="20"/>
        <v>89.048665980438301</v>
      </c>
      <c r="Z148" s="11">
        <f t="shared" si="21"/>
        <v>72.124195877077682</v>
      </c>
      <c r="AA148" s="11">
        <f t="shared" si="26"/>
        <v>91.756104176678036</v>
      </c>
      <c r="AB148" s="11">
        <f t="shared" si="26"/>
        <v>85.799013727206329</v>
      </c>
      <c r="AE148" s="11">
        <f t="shared" si="27"/>
        <v>100.35293306489888</v>
      </c>
      <c r="AF148" s="11">
        <f t="shared" si="27"/>
        <v>106.17619827912806</v>
      </c>
      <c r="AG148" s="11">
        <f t="shared" si="22"/>
        <v>103.63045667142903</v>
      </c>
      <c r="AJ148" s="11">
        <f t="shared" si="28"/>
        <v>90.366033638576582</v>
      </c>
      <c r="AK148" s="11">
        <f t="shared" si="28"/>
        <v>107.91600753708188</v>
      </c>
      <c r="AL148" s="11">
        <f t="shared" si="28"/>
        <v>76.494969090135356</v>
      </c>
      <c r="AX148" s="11">
        <f t="shared" si="12"/>
        <v>103.90332380468118</v>
      </c>
    </row>
    <row r="149" spans="4:50" x14ac:dyDescent="0.35">
      <c r="D149" s="13" t="s">
        <v>63</v>
      </c>
      <c r="E149" s="13"/>
      <c r="F149" s="11">
        <f t="shared" si="23"/>
        <v>104.11616907645174</v>
      </c>
      <c r="G149" s="11">
        <f t="shared" si="23"/>
        <v>119.28302181548868</v>
      </c>
      <c r="H149" s="11">
        <f t="shared" si="23"/>
        <v>104.11616907645174</v>
      </c>
      <c r="I149" s="13"/>
      <c r="J149" s="13"/>
      <c r="K149" s="11">
        <f t="shared" si="19"/>
        <v>108.58459406839421</v>
      </c>
      <c r="L149" s="13"/>
      <c r="M149" s="13"/>
      <c r="N149" s="11">
        <f t="shared" si="24"/>
        <v>94.736805548124138</v>
      </c>
      <c r="O149" s="11">
        <f t="shared" si="24"/>
        <v>89.536847396777745</v>
      </c>
      <c r="R149" s="11">
        <f t="shared" si="25"/>
        <v>62.218320173799619</v>
      </c>
      <c r="S149" s="11">
        <f t="shared" si="25"/>
        <v>105.51389264681335</v>
      </c>
      <c r="T149" s="11">
        <f t="shared" si="25"/>
        <v>109.3596632404678</v>
      </c>
      <c r="W149" s="11">
        <f t="shared" si="20"/>
        <v>90.816157429896506</v>
      </c>
      <c r="Z149" s="11">
        <f t="shared" si="21"/>
        <v>124.64936045013357</v>
      </c>
      <c r="AA149" s="11">
        <f t="shared" si="26"/>
        <v>116.72483657447108</v>
      </c>
      <c r="AB149" s="11">
        <f t="shared" si="26"/>
        <v>122.51501823613833</v>
      </c>
      <c r="AE149" s="11">
        <f t="shared" si="27"/>
        <v>112.5426510491406</v>
      </c>
      <c r="AF149" s="11">
        <f t="shared" si="27"/>
        <v>103.15976682441307</v>
      </c>
      <c r="AG149" s="11">
        <f t="shared" si="22"/>
        <v>99.436852239142596</v>
      </c>
      <c r="AJ149" s="11">
        <f t="shared" si="28"/>
        <v>113.98639017773348</v>
      </c>
      <c r="AK149" s="11">
        <f t="shared" si="28"/>
        <v>113.18419477561781</v>
      </c>
      <c r="AL149" s="11">
        <f t="shared" si="28"/>
        <v>116.65266052571764</v>
      </c>
      <c r="AX149" s="11">
        <f t="shared" si="12"/>
        <v>113.95702606366955</v>
      </c>
    </row>
    <row r="150" spans="4:50" x14ac:dyDescent="0.35">
      <c r="D150" s="13" t="s">
        <v>64</v>
      </c>
      <c r="E150" s="13"/>
      <c r="F150" s="11">
        <f t="shared" si="23"/>
        <v>125.78714023250495</v>
      </c>
      <c r="G150" s="11">
        <f t="shared" si="23"/>
        <v>122.36033208444361</v>
      </c>
      <c r="H150" s="11">
        <f t="shared" si="23"/>
        <v>125.78714023250495</v>
      </c>
      <c r="I150" s="13"/>
      <c r="J150" s="13"/>
      <c r="K150" s="11">
        <f t="shared" si="19"/>
        <v>128.63278365115823</v>
      </c>
      <c r="L150" s="13"/>
      <c r="M150" s="13"/>
      <c r="N150" s="11">
        <f t="shared" si="24"/>
        <v>120.66595059834546</v>
      </c>
      <c r="O150" s="11">
        <f t="shared" si="24"/>
        <v>111.31106141060198</v>
      </c>
      <c r="R150" s="11">
        <f t="shared" si="25"/>
        <v>112.0355925086217</v>
      </c>
      <c r="S150" s="11">
        <f t="shared" si="25"/>
        <v>119.87358723081762</v>
      </c>
      <c r="T150" s="11">
        <f t="shared" si="25"/>
        <v>109.25667752973528</v>
      </c>
      <c r="W150" s="11">
        <f t="shared" si="20"/>
        <v>125.33881976328442</v>
      </c>
      <c r="Z150" s="11">
        <f t="shared" si="21"/>
        <v>104.93782205052959</v>
      </c>
      <c r="AA150" s="11">
        <f t="shared" si="26"/>
        <v>93.836831876494131</v>
      </c>
      <c r="AB150" s="11">
        <f t="shared" si="26"/>
        <v>95.99790386857633</v>
      </c>
      <c r="AE150" s="11">
        <f t="shared" si="27"/>
        <v>109.15800466075271</v>
      </c>
      <c r="AF150" s="11">
        <f t="shared" si="27"/>
        <v>111.42698896707456</v>
      </c>
      <c r="AG150" s="11">
        <f t="shared" si="22"/>
        <v>116.75826185076045</v>
      </c>
      <c r="AJ150" s="11">
        <f t="shared" si="28"/>
        <v>120.29429982040627</v>
      </c>
      <c r="AK150" s="11">
        <f t="shared" si="28"/>
        <v>109.99944201975323</v>
      </c>
      <c r="AL150" s="11">
        <f t="shared" si="28"/>
        <v>99.174684257885758</v>
      </c>
      <c r="AX150" s="11">
        <f t="shared" si="12"/>
        <v>133.6136840641322</v>
      </c>
    </row>
    <row r="151" spans="4:50" x14ac:dyDescent="0.35">
      <c r="D151" s="13" t="s">
        <v>65</v>
      </c>
      <c r="E151" s="13"/>
      <c r="F151" s="11">
        <f t="shared" si="23"/>
        <v>129.06126970605337</v>
      </c>
      <c r="G151" s="11">
        <f t="shared" si="23"/>
        <v>100.16403590166723</v>
      </c>
      <c r="H151" s="11">
        <f t="shared" si="23"/>
        <v>129.06126970605337</v>
      </c>
      <c r="I151" s="13"/>
      <c r="J151" s="13"/>
      <c r="K151" s="11">
        <f t="shared" si="19"/>
        <v>95.649288873655962</v>
      </c>
      <c r="L151" s="13"/>
      <c r="M151" s="13"/>
      <c r="N151" s="11">
        <f t="shared" si="24"/>
        <v>122.05501194032158</v>
      </c>
      <c r="O151" s="11">
        <f t="shared" si="24"/>
        <v>127.10152195497832</v>
      </c>
      <c r="R151" s="11">
        <f t="shared" si="25"/>
        <v>107.09293416839756</v>
      </c>
      <c r="S151" s="11">
        <f t="shared" si="25"/>
        <v>88.643429848098052</v>
      </c>
      <c r="T151" s="11">
        <f t="shared" si="25"/>
        <v>115.93966266346131</v>
      </c>
      <c r="W151" s="11">
        <f t="shared" si="20"/>
        <v>123.56379976503646</v>
      </c>
      <c r="Z151" s="11">
        <f t="shared" si="21"/>
        <v>115.09558384151541</v>
      </c>
      <c r="AA151" s="11">
        <f t="shared" si="26"/>
        <v>93.836831876494131</v>
      </c>
      <c r="AB151" s="11">
        <f t="shared" si="26"/>
        <v>91.918347812028344</v>
      </c>
      <c r="AE151" s="11">
        <f t="shared" si="27"/>
        <v>113.32465550066043</v>
      </c>
      <c r="AF151" s="11">
        <f t="shared" si="27"/>
        <v>125.60509786070446</v>
      </c>
      <c r="AG151" s="11">
        <f t="shared" si="22"/>
        <v>119.6755518906119</v>
      </c>
      <c r="AJ151" s="11">
        <f t="shared" si="28"/>
        <v>117.89306540487347</v>
      </c>
      <c r="AK151" s="11">
        <f t="shared" si="28"/>
        <v>99.417657232694722</v>
      </c>
      <c r="AL151" s="11">
        <f t="shared" si="28"/>
        <v>110.53500047065316</v>
      </c>
      <c r="AX151" s="11">
        <f t="shared" si="12"/>
        <v>102.25828013428723</v>
      </c>
    </row>
    <row r="152" spans="4:50" x14ac:dyDescent="0.35">
      <c r="D152" s="13" t="s">
        <v>66</v>
      </c>
      <c r="E152" s="13"/>
      <c r="F152" s="11">
        <f t="shared" si="23"/>
        <v>110.34118472349616</v>
      </c>
      <c r="G152" s="11">
        <f t="shared" si="23"/>
        <v>106.89973796499409</v>
      </c>
      <c r="H152" s="11">
        <f t="shared" si="23"/>
        <v>110.34118472349616</v>
      </c>
      <c r="I152" s="13"/>
      <c r="J152" s="13"/>
      <c r="K152" s="11">
        <f t="shared" si="19"/>
        <v>83.950243822536322</v>
      </c>
      <c r="L152" s="13"/>
      <c r="M152" s="13"/>
      <c r="N152" s="11">
        <f t="shared" si="24"/>
        <v>121.5919914929962</v>
      </c>
      <c r="O152" s="11">
        <f t="shared" si="24"/>
        <v>116.96238413174719</v>
      </c>
      <c r="R152" s="11">
        <f t="shared" si="25"/>
        <v>115.70484485547574</v>
      </c>
      <c r="S152" s="11">
        <f t="shared" si="25"/>
        <v>73.29726572442712</v>
      </c>
      <c r="T152" s="11">
        <f t="shared" si="25"/>
        <v>114.18034255235081</v>
      </c>
      <c r="W152" s="11">
        <f t="shared" si="20"/>
        <v>112.04589604478045</v>
      </c>
      <c r="Z152" s="11">
        <f t="shared" si="21"/>
        <v>101.9637446457423</v>
      </c>
      <c r="AA152" s="11">
        <f t="shared" si="26"/>
        <v>91.756104176678036</v>
      </c>
      <c r="AB152" s="11">
        <f t="shared" si="26"/>
        <v>91.918347812028344</v>
      </c>
      <c r="AE152" s="11">
        <f t="shared" si="27"/>
        <v>111.43124846374074</v>
      </c>
      <c r="AF152" s="11">
        <f t="shared" si="27"/>
        <v>123.06702898330943</v>
      </c>
      <c r="AG152" s="11">
        <f t="shared" si="22"/>
        <v>121.86351942050045</v>
      </c>
      <c r="AJ152" s="11">
        <f t="shared" si="28"/>
        <v>68.901803774494667</v>
      </c>
      <c r="AK152" s="11">
        <f t="shared" si="28"/>
        <v>76.530210591308901</v>
      </c>
      <c r="AL152" s="11">
        <f t="shared" si="28"/>
        <v>85.882723666940279</v>
      </c>
      <c r="AX152" s="11">
        <f t="shared" si="12"/>
        <v>112.54099743392851</v>
      </c>
    </row>
    <row r="153" spans="4:50" x14ac:dyDescent="0.35">
      <c r="D153" s="13" t="s">
        <v>67</v>
      </c>
      <c r="E153" s="13"/>
      <c r="F153" s="11">
        <f t="shared" si="23"/>
        <v>118.40920473015359</v>
      </c>
      <c r="G153" s="11">
        <f t="shared" si="23"/>
        <v>90.305339177411085</v>
      </c>
      <c r="H153" s="11">
        <f t="shared" si="23"/>
        <v>118.40920473015359</v>
      </c>
      <c r="I153" s="13"/>
      <c r="J153" s="13"/>
      <c r="K153" s="11">
        <f t="shared" si="19"/>
        <v>101.30608057571983</v>
      </c>
      <c r="L153" s="13"/>
      <c r="M153" s="13"/>
      <c r="N153" s="11">
        <f t="shared" si="24"/>
        <v>113.48913366480204</v>
      </c>
      <c r="O153" s="11">
        <f t="shared" si="24"/>
        <v>105.65973868945676</v>
      </c>
      <c r="R153" s="11">
        <f t="shared" si="25"/>
        <v>108.35829383472338</v>
      </c>
      <c r="S153" s="11">
        <f t="shared" si="25"/>
        <v>108.57237411601835</v>
      </c>
      <c r="T153" s="11">
        <f t="shared" si="25"/>
        <v>115.34277369264562</v>
      </c>
      <c r="W153" s="11">
        <f t="shared" si="20"/>
        <v>96.038409342997284</v>
      </c>
      <c r="Z153" s="11">
        <f t="shared" si="21"/>
        <v>113.08632939111902</v>
      </c>
      <c r="AA153" s="11">
        <f t="shared" si="26"/>
        <v>125.04774737373543</v>
      </c>
      <c r="AB153" s="11">
        <f t="shared" si="26"/>
        <v>126.59457429268633</v>
      </c>
      <c r="AE153" s="11">
        <f t="shared" si="27"/>
        <v>124.96293733998715</v>
      </c>
      <c r="AF153" s="11">
        <f t="shared" si="27"/>
        <v>121.62237572881759</v>
      </c>
      <c r="AG153" s="11">
        <f t="shared" si="22"/>
        <v>111.47067365352976</v>
      </c>
      <c r="AJ153" s="11">
        <f t="shared" si="28"/>
        <v>120.24633790888396</v>
      </c>
      <c r="AK153" s="11">
        <f t="shared" si="28"/>
        <v>112.03261769579866</v>
      </c>
      <c r="AL153" s="11">
        <f t="shared" si="28"/>
        <v>110.57607673332535</v>
      </c>
      <c r="AX153" s="11">
        <f t="shared" si="12"/>
        <v>126.04645264084749</v>
      </c>
    </row>
    <row r="154" spans="4:50" x14ac:dyDescent="0.35">
      <c r="D154" s="13" t="s">
        <v>68</v>
      </c>
      <c r="E154" s="13"/>
      <c r="F154" s="11">
        <f t="shared" si="23"/>
        <v>107.89741812059748</v>
      </c>
      <c r="G154" s="11">
        <f t="shared" si="23"/>
        <v>76.253353314069471</v>
      </c>
      <c r="H154" s="11">
        <f t="shared" si="23"/>
        <v>107.89741812059748</v>
      </c>
      <c r="I154" s="13"/>
      <c r="J154" s="13"/>
      <c r="K154" s="11">
        <f t="shared" si="19"/>
        <v>111.22952731564615</v>
      </c>
      <c r="L154" s="13"/>
      <c r="M154" s="13"/>
      <c r="N154" s="11">
        <f t="shared" si="24"/>
        <v>118.11933813805584</v>
      </c>
      <c r="O154" s="11">
        <f t="shared" si="24"/>
        <v>124.27586059440571</v>
      </c>
      <c r="R154" s="11">
        <f t="shared" si="25"/>
        <v>84.256542071167388</v>
      </c>
      <c r="S154" s="11">
        <f t="shared" si="25"/>
        <v>95.891090869602309</v>
      </c>
      <c r="T154" s="11">
        <f t="shared" si="25"/>
        <v>88.389341246834277</v>
      </c>
      <c r="W154" s="11">
        <f t="shared" si="20"/>
        <v>111.82097028174732</v>
      </c>
      <c r="Z154" s="11">
        <f t="shared" si="21"/>
        <v>83.103911162641026</v>
      </c>
      <c r="AA154" s="11">
        <f t="shared" si="26"/>
        <v>91.756104176678036</v>
      </c>
      <c r="AB154" s="11">
        <f t="shared" si="26"/>
        <v>91.918347812028344</v>
      </c>
      <c r="AE154" s="11">
        <f t="shared" si="27"/>
        <v>60.943598951927655</v>
      </c>
      <c r="AF154" s="11">
        <f t="shared" si="27"/>
        <v>98.711181353100343</v>
      </c>
      <c r="AG154" s="11">
        <f t="shared" si="22"/>
        <v>114.93495557585331</v>
      </c>
      <c r="AJ154" s="11">
        <f t="shared" si="28"/>
        <v>69.280178622554388</v>
      </c>
      <c r="AK154" s="11">
        <f t="shared" si="28"/>
        <v>83.25596235000404</v>
      </c>
      <c r="AL154" s="11">
        <f t="shared" si="28"/>
        <v>74.520181385744195</v>
      </c>
      <c r="AX154" s="11">
        <f t="shared" si="12"/>
        <v>96.663477345530097</v>
      </c>
    </row>
    <row r="155" spans="4:50" x14ac:dyDescent="0.35">
      <c r="D155" s="13" t="s">
        <v>69</v>
      </c>
      <c r="E155" s="13"/>
      <c r="F155" s="11">
        <f t="shared" si="23"/>
        <v>120.62277439886947</v>
      </c>
      <c r="G155" s="11">
        <f t="shared" si="23"/>
        <v>118.37741697890309</v>
      </c>
      <c r="H155" s="11">
        <f t="shared" si="23"/>
        <v>120.62277439886947</v>
      </c>
      <c r="I155" s="13"/>
      <c r="J155" s="13"/>
      <c r="K155" s="11">
        <f t="shared" si="19"/>
        <v>116.26725490193975</v>
      </c>
      <c r="L155" s="13"/>
      <c r="M155" s="13"/>
      <c r="N155" s="11">
        <f t="shared" si="24"/>
        <v>80.846192128362716</v>
      </c>
      <c r="O155" s="11">
        <f t="shared" si="24"/>
        <v>85.713893791297153</v>
      </c>
      <c r="R155" s="11">
        <f t="shared" si="25"/>
        <v>119.36678872029508</v>
      </c>
      <c r="S155" s="11">
        <f t="shared" si="25"/>
        <v>138.14607431034074</v>
      </c>
      <c r="T155" s="11">
        <f t="shared" si="25"/>
        <v>88.218615862969614</v>
      </c>
      <c r="W155" s="11">
        <f t="shared" si="20"/>
        <v>92.954002510342647</v>
      </c>
      <c r="Z155" s="11">
        <f t="shared" si="21"/>
        <v>111.86533103530908</v>
      </c>
      <c r="AA155" s="11">
        <f t="shared" si="26"/>
        <v>129.20920277336762</v>
      </c>
      <c r="AB155" s="11">
        <f t="shared" si="26"/>
        <v>128.63435232096032</v>
      </c>
      <c r="AE155" s="11">
        <f t="shared" si="27"/>
        <v>90.122304599379902</v>
      </c>
      <c r="AF155" s="11">
        <f t="shared" si="27"/>
        <v>56.815762796003668</v>
      </c>
      <c r="AG155" s="11">
        <f t="shared" si="22"/>
        <v>106.9124079662619</v>
      </c>
      <c r="AJ155" s="11">
        <f t="shared" si="28"/>
        <v>111.81431330093851</v>
      </c>
      <c r="AK155" s="11">
        <f t="shared" si="28"/>
        <v>98.33106183344249</v>
      </c>
      <c r="AL155" s="11">
        <f t="shared" si="28"/>
        <v>104.15689040943235</v>
      </c>
      <c r="AX155" s="11">
        <f t="shared" si="12"/>
        <v>142.46934413798726</v>
      </c>
    </row>
    <row r="156" spans="4:50" x14ac:dyDescent="0.35">
      <c r="D156" s="13" t="s">
        <v>70</v>
      </c>
      <c r="E156" s="13"/>
      <c r="F156" s="11">
        <f t="shared" si="23"/>
        <v>64.783130000390102</v>
      </c>
      <c r="G156" s="11">
        <f t="shared" si="23"/>
        <v>99.453249945713594</v>
      </c>
      <c r="H156" s="11">
        <f t="shared" si="23"/>
        <v>64.783130000390102</v>
      </c>
      <c r="I156" s="13"/>
      <c r="J156" s="13"/>
      <c r="K156" s="11">
        <f t="shared" si="19"/>
        <v>101.83766714135029</v>
      </c>
      <c r="L156" s="13"/>
      <c r="M156" s="13"/>
      <c r="N156" s="11">
        <f t="shared" si="24"/>
        <v>110.71101098084978</v>
      </c>
      <c r="O156" s="11">
        <f t="shared" si="24"/>
        <v>118.1258917508065</v>
      </c>
      <c r="R156" s="11">
        <f t="shared" si="25"/>
        <v>83.890418288819987</v>
      </c>
      <c r="S156" s="11">
        <f t="shared" si="25"/>
        <v>46.718311062940657</v>
      </c>
      <c r="T156" s="11">
        <f t="shared" si="25"/>
        <v>67.819417298565398</v>
      </c>
      <c r="W156" s="11">
        <f t="shared" si="20"/>
        <v>112.44519558002722</v>
      </c>
      <c r="Z156" s="11">
        <f t="shared" si="21"/>
        <v>76.530287512340138</v>
      </c>
      <c r="AA156" s="11">
        <f t="shared" si="26"/>
        <v>97.998287276126305</v>
      </c>
      <c r="AB156" s="11">
        <f t="shared" si="26"/>
        <v>91.918347812028344</v>
      </c>
      <c r="AE156" s="11">
        <f t="shared" si="27"/>
        <v>115.84552105521819</v>
      </c>
      <c r="AF156" s="11">
        <f t="shared" si="27"/>
        <v>107.47900429613507</v>
      </c>
      <c r="AG156" s="11">
        <f t="shared" si="22"/>
        <v>100.34850537659617</v>
      </c>
      <c r="AJ156" s="11">
        <f t="shared" si="28"/>
        <v>81.920351739974876</v>
      </c>
      <c r="AK156" s="11">
        <f t="shared" si="28"/>
        <v>82.694009763918544</v>
      </c>
      <c r="AL156" s="11">
        <f t="shared" si="28"/>
        <v>80.869034547616522</v>
      </c>
      <c r="AX156" s="11">
        <f t="shared" si="12"/>
        <v>100.54332009294863</v>
      </c>
    </row>
    <row r="157" spans="4:50" x14ac:dyDescent="0.35">
      <c r="D157" s="13" t="s">
        <v>71</v>
      </c>
      <c r="E157" s="13"/>
      <c r="F157" s="11">
        <f t="shared" ref="F157:H176" si="29">100+(F$91-F67)/F$92*20</f>
        <v>150.77729015460258</v>
      </c>
      <c r="G157" s="11">
        <f t="shared" si="29"/>
        <v>117.52061867129066</v>
      </c>
      <c r="H157" s="11">
        <f t="shared" si="29"/>
        <v>150.77729015460258</v>
      </c>
      <c r="I157" s="13"/>
      <c r="J157" s="13"/>
      <c r="K157" s="11">
        <f t="shared" si="19"/>
        <v>158.29919896216273</v>
      </c>
      <c r="L157" s="13"/>
      <c r="M157" s="13"/>
      <c r="N157" s="11">
        <f t="shared" ref="N157:O176" si="30">100-(N$91-N67)/N$92*20</f>
        <v>138.2607275967099</v>
      </c>
      <c r="O157" s="11">
        <f t="shared" si="30"/>
        <v>133.75013692103153</v>
      </c>
      <c r="R157" s="11">
        <f t="shared" ref="R157:T176" si="31">100+(R$91-R67)/R$92*20</f>
        <v>144.91586799530188</v>
      </c>
      <c r="S157" s="11">
        <f t="shared" si="31"/>
        <v>121.27942497585184</v>
      </c>
      <c r="T157" s="11">
        <f t="shared" si="31"/>
        <v>136.53712592353855</v>
      </c>
      <c r="W157" s="11">
        <f t="shared" si="20"/>
        <v>136.24753722336035</v>
      </c>
      <c r="Z157" s="11">
        <f t="shared" si="21"/>
        <v>140.6199926376072</v>
      </c>
      <c r="AA157" s="11">
        <f t="shared" ref="AA157:AB176" si="32">100-(AA$91-AA67)/AA$92*20</f>
        <v>91.756104176678036</v>
      </c>
      <c r="AB157" s="11">
        <f t="shared" si="32"/>
        <v>95.99790386857633</v>
      </c>
      <c r="AE157" s="11">
        <f t="shared" ref="AE157:AF176" si="33">100+(AE$91-AE67)/AE$92*20</f>
        <v>123.96299644889186</v>
      </c>
      <c r="AF157" s="11">
        <f t="shared" si="33"/>
        <v>120.54354234330995</v>
      </c>
      <c r="AG157" s="11">
        <f t="shared" si="22"/>
        <v>130.98005079503616</v>
      </c>
      <c r="AJ157" s="11">
        <f t="shared" ref="AJ157:AL176" si="34">100+(AJ$91-AJ67)/AJ$92*20</f>
        <v>111.48817452871405</v>
      </c>
      <c r="AK157" s="11">
        <f t="shared" si="34"/>
        <v>127.23176773959142</v>
      </c>
      <c r="AL157" s="11">
        <f t="shared" si="34"/>
        <v>154.11453539269428</v>
      </c>
      <c r="AX157" s="11">
        <f t="shared" si="12"/>
        <v>120.14279287599479</v>
      </c>
    </row>
    <row r="158" spans="4:50" x14ac:dyDescent="0.35">
      <c r="D158" s="13" t="s">
        <v>72</v>
      </c>
      <c r="E158" s="13"/>
      <c r="F158" s="11">
        <f t="shared" si="29"/>
        <v>117.55750982689338</v>
      </c>
      <c r="G158" s="11">
        <f t="shared" si="29"/>
        <v>99.691340657911809</v>
      </c>
      <c r="H158" s="11">
        <f t="shared" si="29"/>
        <v>117.55750982689338</v>
      </c>
      <c r="I158" s="13"/>
      <c r="J158" s="13"/>
      <c r="K158" s="11">
        <f t="shared" si="19"/>
        <v>100.89486049990698</v>
      </c>
      <c r="L158" s="13"/>
      <c r="M158" s="13"/>
      <c r="N158" s="11">
        <f t="shared" si="30"/>
        <v>127.14823686090078</v>
      </c>
      <c r="O158" s="11">
        <f t="shared" si="30"/>
        <v>124.27586059440571</v>
      </c>
      <c r="R158" s="11">
        <f t="shared" si="31"/>
        <v>142.62062299243655</v>
      </c>
      <c r="S158" s="11">
        <f t="shared" si="31"/>
        <v>89.210756901463526</v>
      </c>
      <c r="T158" s="11">
        <f t="shared" si="31"/>
        <v>77.816600345307734</v>
      </c>
      <c r="W158" s="11">
        <f t="shared" si="20"/>
        <v>116.23700243916076</v>
      </c>
      <c r="Z158" s="11">
        <f t="shared" si="21"/>
        <v>129.41362162463187</v>
      </c>
      <c r="AA158" s="11">
        <f t="shared" si="32"/>
        <v>81.352465677597593</v>
      </c>
      <c r="AB158" s="11">
        <f t="shared" si="32"/>
        <v>81.719457670658343</v>
      </c>
      <c r="AE158" s="11">
        <f t="shared" si="33"/>
        <v>100.83111430558239</v>
      </c>
      <c r="AF158" s="11">
        <f t="shared" si="33"/>
        <v>107.42403360074378</v>
      </c>
      <c r="AG158" s="11">
        <f t="shared" si="22"/>
        <v>126.0571238527869</v>
      </c>
      <c r="AJ158" s="11">
        <f t="shared" si="34"/>
        <v>98.69973020605137</v>
      </c>
      <c r="AK158" s="11">
        <f t="shared" si="34"/>
        <v>127.9659010843765</v>
      </c>
      <c r="AL158" s="11">
        <f t="shared" si="34"/>
        <v>124.38045707590275</v>
      </c>
      <c r="AX158" s="11">
        <f t="shared" si="12"/>
        <v>110.92678634622094</v>
      </c>
    </row>
    <row r="159" spans="4:50" x14ac:dyDescent="0.35">
      <c r="D159" s="13" t="s">
        <v>73</v>
      </c>
      <c r="E159" s="13"/>
      <c r="F159" s="11">
        <f t="shared" si="29"/>
        <v>122.60331186324547</v>
      </c>
      <c r="G159" s="11">
        <f t="shared" si="29"/>
        <v>110.93441514026355</v>
      </c>
      <c r="H159" s="11">
        <f t="shared" si="29"/>
        <v>122.60331186324547</v>
      </c>
      <c r="I159" s="13"/>
      <c r="J159" s="13"/>
      <c r="K159" s="11">
        <f t="shared" si="19"/>
        <v>107.07567975204077</v>
      </c>
      <c r="L159" s="13"/>
      <c r="M159" s="13"/>
      <c r="N159" s="11">
        <f t="shared" si="30"/>
        <v>116.73027679607972</v>
      </c>
      <c r="O159" s="11">
        <f t="shared" si="30"/>
        <v>120.45290698892512</v>
      </c>
      <c r="R159" s="11">
        <f t="shared" si="31"/>
        <v>125.78535334462615</v>
      </c>
      <c r="S159" s="11">
        <f t="shared" si="31"/>
        <v>94.965048699989964</v>
      </c>
      <c r="T159" s="11">
        <f t="shared" si="31"/>
        <v>114.15580030057266</v>
      </c>
      <c r="W159" s="11">
        <f t="shared" si="20"/>
        <v>125.32428995451201</v>
      </c>
      <c r="Z159" s="11">
        <f t="shared" si="21"/>
        <v>110.04266497631302</v>
      </c>
      <c r="AA159" s="11">
        <f t="shared" si="32"/>
        <v>75.110282578149338</v>
      </c>
      <c r="AB159" s="11">
        <f t="shared" si="32"/>
        <v>81.719457670658343</v>
      </c>
      <c r="AE159" s="11">
        <f t="shared" si="33"/>
        <v>92.376520348769333</v>
      </c>
      <c r="AF159" s="11">
        <f t="shared" si="33"/>
        <v>113.44319098623001</v>
      </c>
      <c r="AG159" s="11">
        <f t="shared" si="22"/>
        <v>112.1999961634926</v>
      </c>
      <c r="AJ159" s="11">
        <f t="shared" si="34"/>
        <v>105.53417459566377</v>
      </c>
      <c r="AK159" s="11">
        <f t="shared" si="34"/>
        <v>99.915928954384796</v>
      </c>
      <c r="AL159" s="11">
        <f t="shared" si="34"/>
        <v>128.81022724573035</v>
      </c>
      <c r="AX159" s="11">
        <f t="shared" si="12"/>
        <v>94.244200390168189</v>
      </c>
    </row>
    <row r="160" spans="4:50" x14ac:dyDescent="0.35">
      <c r="D160" s="13" t="s">
        <v>74</v>
      </c>
      <c r="E160" s="13"/>
      <c r="F160" s="11">
        <f t="shared" si="29"/>
        <v>103.90967815108239</v>
      </c>
      <c r="G160" s="11">
        <f t="shared" si="29"/>
        <v>84.328884066062557</v>
      </c>
      <c r="H160" s="11">
        <f t="shared" si="29"/>
        <v>103.90967815108239</v>
      </c>
      <c r="I160" s="13"/>
      <c r="J160" s="13"/>
      <c r="K160" s="11">
        <f t="shared" si="19"/>
        <v>129.72265888452026</v>
      </c>
      <c r="L160" s="13"/>
      <c r="M160" s="13"/>
      <c r="N160" s="11">
        <f t="shared" si="30"/>
        <v>74.132395642144687</v>
      </c>
      <c r="O160" s="11">
        <f t="shared" si="30"/>
        <v>68.926141002012827</v>
      </c>
      <c r="R160" s="11">
        <f t="shared" si="31"/>
        <v>136.43414242728736</v>
      </c>
      <c r="S160" s="11">
        <f t="shared" si="31"/>
        <v>125.70964873112008</v>
      </c>
      <c r="T160" s="11">
        <f t="shared" si="31"/>
        <v>102.25189072082505</v>
      </c>
      <c r="W160" s="11">
        <f t="shared" si="20"/>
        <v>93.921014453295243</v>
      </c>
      <c r="Z160" s="11">
        <f t="shared" si="21"/>
        <v>112.51854699164139</v>
      </c>
      <c r="AA160" s="11">
        <f t="shared" si="32"/>
        <v>97.998287276126305</v>
      </c>
      <c r="AB160" s="11">
        <f t="shared" si="32"/>
        <v>98.03768189685033</v>
      </c>
      <c r="AE160" s="11">
        <f t="shared" si="33"/>
        <v>101.19829277157872</v>
      </c>
      <c r="AF160" s="11">
        <f t="shared" si="33"/>
        <v>62.845939857219093</v>
      </c>
      <c r="AG160" s="11">
        <f t="shared" si="22"/>
        <v>116.57593122326975</v>
      </c>
      <c r="AJ160" s="11">
        <f t="shared" si="34"/>
        <v>123.42583754037204</v>
      </c>
      <c r="AK160" s="11">
        <f t="shared" si="34"/>
        <v>104.54239992431948</v>
      </c>
      <c r="AL160" s="11">
        <f t="shared" si="34"/>
        <v>108.15819540836705</v>
      </c>
      <c r="AX160" s="11">
        <f t="shared" si="12"/>
        <v>130.49859279208337</v>
      </c>
    </row>
    <row r="161" spans="4:50" x14ac:dyDescent="0.35">
      <c r="D161" s="13" t="s">
        <v>75</v>
      </c>
      <c r="E161" s="13"/>
      <c r="F161" s="11">
        <f t="shared" si="29"/>
        <v>112.10410395224342</v>
      </c>
      <c r="G161" s="11">
        <f t="shared" si="29"/>
        <v>128.95849969381194</v>
      </c>
      <c r="H161" s="11">
        <f t="shared" si="29"/>
        <v>112.10410395224342</v>
      </c>
      <c r="I161" s="13"/>
      <c r="J161" s="13"/>
      <c r="K161" s="11">
        <f t="shared" ref="K161:K176" si="35">100+(K$91-K71)/K$92*20</f>
        <v>101.75004033676308</v>
      </c>
      <c r="L161" s="13"/>
      <c r="M161" s="13"/>
      <c r="N161" s="11">
        <f t="shared" si="30"/>
        <v>127.14823686090078</v>
      </c>
      <c r="O161" s="11">
        <f t="shared" si="30"/>
        <v>120.61912236307646</v>
      </c>
      <c r="R161" s="11">
        <f t="shared" si="31"/>
        <v>101.0053057523356</v>
      </c>
      <c r="S161" s="11">
        <f t="shared" si="31"/>
        <v>90.876444811679661</v>
      </c>
      <c r="T161" s="11">
        <f t="shared" si="31"/>
        <v>91.855532918526336</v>
      </c>
      <c r="W161" s="11">
        <f t="shared" ref="W161:W176" si="36">100-(W$91-W71)/W$92*20</f>
        <v>118.11962045392777</v>
      </c>
      <c r="Z161" s="11">
        <f t="shared" ref="Z161:Z176" si="37">100+(Z$91-Z71)/Z$92*20</f>
        <v>78.945977703520924</v>
      </c>
      <c r="AA161" s="11">
        <f t="shared" si="32"/>
        <v>83.433193377413687</v>
      </c>
      <c r="AB161" s="11">
        <f t="shared" si="32"/>
        <v>89.87856978375433</v>
      </c>
      <c r="AE161" s="11">
        <f t="shared" si="33"/>
        <v>117.48830259959388</v>
      </c>
      <c r="AF161" s="11">
        <f t="shared" si="33"/>
        <v>110.35350236388472</v>
      </c>
      <c r="AG161" s="11">
        <f t="shared" ref="AG161:AG176" si="38">100-(AG$91-AG71)/AG$92*20</f>
        <v>122.59284193046332</v>
      </c>
      <c r="AJ161" s="11">
        <f t="shared" si="34"/>
        <v>104.84611205573002</v>
      </c>
      <c r="AK161" s="11">
        <f t="shared" si="34"/>
        <v>122.18442361017055</v>
      </c>
      <c r="AL161" s="11">
        <f t="shared" si="34"/>
        <v>124.347596065765</v>
      </c>
      <c r="AX161" s="11">
        <f t="shared" si="12"/>
        <v>99.042261687080369</v>
      </c>
    </row>
    <row r="162" spans="4:50" x14ac:dyDescent="0.35">
      <c r="D162" s="13" t="s">
        <v>76</v>
      </c>
      <c r="E162" s="13"/>
      <c r="F162" s="11">
        <f t="shared" si="29"/>
        <v>150.77729015460258</v>
      </c>
      <c r="G162" s="11">
        <f t="shared" si="29"/>
        <v>117.96863299015448</v>
      </c>
      <c r="H162" s="11">
        <f t="shared" si="29"/>
        <v>150.77729015460258</v>
      </c>
      <c r="I162" s="13"/>
      <c r="J162" s="13"/>
      <c r="K162" s="11">
        <f t="shared" si="35"/>
        <v>126.0955254510375</v>
      </c>
      <c r="L162" s="13"/>
      <c r="M162" s="13"/>
      <c r="N162" s="11">
        <f t="shared" si="30"/>
        <v>122.2865221639843</v>
      </c>
      <c r="O162" s="11">
        <f t="shared" si="30"/>
        <v>116.29752263514187</v>
      </c>
      <c r="R162" s="11">
        <f t="shared" si="31"/>
        <v>139.69711568536664</v>
      </c>
      <c r="S162" s="11">
        <f t="shared" si="31"/>
        <v>112.16995587534318</v>
      </c>
      <c r="T162" s="11">
        <f t="shared" si="31"/>
        <v>133.82878522474471</v>
      </c>
      <c r="W162" s="11">
        <f t="shared" si="36"/>
        <v>110.87392661514515</v>
      </c>
      <c r="Z162" s="11">
        <f t="shared" si="37"/>
        <v>129.65036778166944</v>
      </c>
      <c r="AA162" s="11">
        <f t="shared" si="32"/>
        <v>95.917559576310211</v>
      </c>
      <c r="AB162" s="11">
        <f t="shared" si="32"/>
        <v>98.03768189685033</v>
      </c>
      <c r="AE162" s="11">
        <f t="shared" si="33"/>
        <v>123.09102687128225</v>
      </c>
      <c r="AF162" s="11">
        <f t="shared" si="33"/>
        <v>123.03007750617593</v>
      </c>
      <c r="AG162" s="11">
        <f t="shared" si="38"/>
        <v>126.2394544802776</v>
      </c>
      <c r="AJ162" s="11">
        <f t="shared" si="34"/>
        <v>122.30278973650422</v>
      </c>
      <c r="AK162" s="11">
        <f t="shared" si="34"/>
        <v>111.08751561920033</v>
      </c>
      <c r="AL162" s="11">
        <f t="shared" si="34"/>
        <v>114.80560674782966</v>
      </c>
      <c r="AX162" s="11">
        <f t="shared" ref="AX162:AX176" si="39">100-(AX$91-AX72)/AX$92*20</f>
        <v>130.10278147554834</v>
      </c>
    </row>
    <row r="163" spans="4:50" x14ac:dyDescent="0.35">
      <c r="D163" s="13" t="s">
        <v>77</v>
      </c>
      <c r="E163" s="13"/>
      <c r="F163" s="11">
        <f t="shared" si="29"/>
        <v>96.464528744292707</v>
      </c>
      <c r="G163" s="11">
        <f t="shared" si="29"/>
        <v>106.57889828186552</v>
      </c>
      <c r="H163" s="11">
        <f t="shared" si="29"/>
        <v>96.464528744292707</v>
      </c>
      <c r="I163" s="13"/>
      <c r="J163" s="13"/>
      <c r="K163" s="11">
        <f t="shared" si="35"/>
        <v>85.820016875362924</v>
      </c>
      <c r="L163" s="13"/>
      <c r="M163" s="13"/>
      <c r="N163" s="11">
        <f t="shared" si="30"/>
        <v>103.30268382364368</v>
      </c>
      <c r="O163" s="11">
        <f t="shared" si="30"/>
        <v>106.32460018606209</v>
      </c>
      <c r="R163" s="11">
        <f t="shared" si="31"/>
        <v>58.867804149625016</v>
      </c>
      <c r="S163" s="11">
        <f t="shared" si="31"/>
        <v>88.76098196186733</v>
      </c>
      <c r="T163" s="11">
        <f t="shared" si="31"/>
        <v>112.12781516532404</v>
      </c>
      <c r="W163" s="11">
        <f t="shared" si="36"/>
        <v>99.988712900667679</v>
      </c>
      <c r="Z163" s="11">
        <f t="shared" si="37"/>
        <v>106.66165075416154</v>
      </c>
      <c r="AA163" s="11">
        <f t="shared" si="32"/>
        <v>93.836831876494131</v>
      </c>
      <c r="AB163" s="11">
        <f t="shared" si="32"/>
        <v>95.99790386857633</v>
      </c>
      <c r="AE163" s="11">
        <f t="shared" si="33"/>
        <v>81.854603006953084</v>
      </c>
      <c r="AF163" s="11">
        <f t="shared" si="33"/>
        <v>103.60020641217785</v>
      </c>
      <c r="AG163" s="11">
        <f t="shared" si="38"/>
        <v>85.032732667376166</v>
      </c>
      <c r="AJ163" s="11">
        <f t="shared" si="34"/>
        <v>121.95680503987869</v>
      </c>
      <c r="AK163" s="11">
        <f t="shared" si="34"/>
        <v>110.82279952830126</v>
      </c>
      <c r="AL163" s="11">
        <f t="shared" si="34"/>
        <v>105.2460738906111</v>
      </c>
      <c r="AX163" s="11">
        <f t="shared" si="39"/>
        <v>81.996121034148459</v>
      </c>
    </row>
    <row r="164" spans="4:50" x14ac:dyDescent="0.35">
      <c r="D164" s="13" t="s">
        <v>78</v>
      </c>
      <c r="E164" s="13"/>
      <c r="F164" s="11">
        <f t="shared" si="29"/>
        <v>106.11115291734242</v>
      </c>
      <c r="G164" s="11">
        <f t="shared" si="29"/>
        <v>81.169398657680972</v>
      </c>
      <c r="H164" s="11">
        <f t="shared" si="29"/>
        <v>106.11115291734242</v>
      </c>
      <c r="I164" s="13"/>
      <c r="J164" s="13"/>
      <c r="K164" s="11">
        <f t="shared" si="35"/>
        <v>111.4350651336587</v>
      </c>
      <c r="L164" s="13"/>
      <c r="M164" s="13"/>
      <c r="N164" s="11">
        <f t="shared" si="30"/>
        <v>121.5919914929962</v>
      </c>
      <c r="O164" s="11">
        <f t="shared" si="30"/>
        <v>133.91635229518283</v>
      </c>
      <c r="R164" s="11">
        <f t="shared" si="31"/>
        <v>167.76176938812984</v>
      </c>
      <c r="S164" s="11">
        <f t="shared" si="31"/>
        <v>62.919415850321059</v>
      </c>
      <c r="T164" s="11">
        <f t="shared" si="31"/>
        <v>112.90391609304918</v>
      </c>
      <c r="W164" s="11">
        <f t="shared" si="36"/>
        <v>137.29301447045265</v>
      </c>
      <c r="Z164" s="11">
        <f t="shared" si="37"/>
        <v>101.43510885406096</v>
      </c>
      <c r="AA164" s="11">
        <f t="shared" si="32"/>
        <v>85.513921077229782</v>
      </c>
      <c r="AB164" s="11">
        <f t="shared" si="32"/>
        <v>83.759235698932343</v>
      </c>
      <c r="AE164" s="11">
        <f t="shared" si="33"/>
        <v>118.7197288481955</v>
      </c>
      <c r="AF164" s="11">
        <f t="shared" si="33"/>
        <v>126.23609377369888</v>
      </c>
      <c r="AG164" s="11">
        <f t="shared" si="38"/>
        <v>135.53831648230403</v>
      </c>
      <c r="AJ164" s="11">
        <f t="shared" si="34"/>
        <v>105.59440246831339</v>
      </c>
      <c r="AK164" s="11">
        <f t="shared" si="34"/>
        <v>116.10245760034944</v>
      </c>
      <c r="AL164" s="11">
        <f t="shared" si="34"/>
        <v>133.12524888822207</v>
      </c>
      <c r="AX164" s="11">
        <f t="shared" si="39"/>
        <v>95.87826313435805</v>
      </c>
    </row>
    <row r="165" spans="4:50" x14ac:dyDescent="0.35">
      <c r="D165" s="13" t="s">
        <v>79</v>
      </c>
      <c r="E165" s="13"/>
      <c r="F165" s="11">
        <f t="shared" si="29"/>
        <v>126.36415146268898</v>
      </c>
      <c r="G165" s="11">
        <f t="shared" si="29"/>
        <v>120.00422929197779</v>
      </c>
      <c r="H165" s="11">
        <f t="shared" si="29"/>
        <v>126.36415146268898</v>
      </c>
      <c r="I165" s="13"/>
      <c r="J165" s="13"/>
      <c r="K165" s="11">
        <f t="shared" si="35"/>
        <v>97.976599027577223</v>
      </c>
      <c r="L165" s="13"/>
      <c r="M165" s="13"/>
      <c r="N165" s="11">
        <f t="shared" si="30"/>
        <v>115.80423590142894</v>
      </c>
      <c r="O165" s="11">
        <f t="shared" si="30"/>
        <v>116.29752263514187</v>
      </c>
      <c r="R165" s="11">
        <f t="shared" si="31"/>
        <v>82.96798481216922</v>
      </c>
      <c r="S165" s="11">
        <f t="shared" si="31"/>
        <v>111.91026608949787</v>
      </c>
      <c r="T165" s="11">
        <f t="shared" si="31"/>
        <v>101.02554268804889</v>
      </c>
      <c r="W165" s="11">
        <f t="shared" si="36"/>
        <v>103.42645624139267</v>
      </c>
      <c r="Z165" s="11">
        <f t="shared" si="37"/>
        <v>114.68094297173693</v>
      </c>
      <c r="AA165" s="11">
        <f t="shared" si="32"/>
        <v>91.756104176678036</v>
      </c>
      <c r="AB165" s="11">
        <f t="shared" si="32"/>
        <v>87.838791755480344</v>
      </c>
      <c r="AE165" s="11">
        <f t="shared" si="33"/>
        <v>89.903141673317236</v>
      </c>
      <c r="AF165" s="11">
        <f t="shared" si="33"/>
        <v>102.48757931301748</v>
      </c>
      <c r="AG165" s="11">
        <f t="shared" si="38"/>
        <v>110.01202863360402</v>
      </c>
      <c r="AJ165" s="11">
        <f t="shared" si="34"/>
        <v>116.7523644119422</v>
      </c>
      <c r="AK165" s="11">
        <f t="shared" si="34"/>
        <v>107.19435020194159</v>
      </c>
      <c r="AL165" s="11">
        <f t="shared" si="34"/>
        <v>107.47887352621289</v>
      </c>
      <c r="AX165" s="11">
        <f t="shared" si="39"/>
        <v>94.912260356697928</v>
      </c>
    </row>
    <row r="166" spans="4:50" x14ac:dyDescent="0.35">
      <c r="D166" s="13" t="s">
        <v>80</v>
      </c>
      <c r="E166" s="13"/>
      <c r="F166" s="11">
        <f t="shared" si="29"/>
        <v>150.77729015460258</v>
      </c>
      <c r="G166" s="11">
        <f t="shared" si="29"/>
        <v>95.057953606621524</v>
      </c>
      <c r="H166" s="11">
        <f t="shared" si="29"/>
        <v>150.77729015460258</v>
      </c>
      <c r="I166" s="13"/>
      <c r="J166" s="13"/>
      <c r="K166" s="11">
        <f t="shared" si="35"/>
        <v>121.95571262014485</v>
      </c>
      <c r="L166" s="13"/>
      <c r="M166" s="13"/>
      <c r="N166" s="11">
        <f t="shared" si="30"/>
        <v>96.588887337425646</v>
      </c>
      <c r="O166" s="11">
        <f t="shared" si="30"/>
        <v>94.689523995468988</v>
      </c>
      <c r="R166" s="11">
        <f t="shared" si="31"/>
        <v>109.04387906329413</v>
      </c>
      <c r="S166" s="11">
        <f t="shared" si="31"/>
        <v>111.42307524466506</v>
      </c>
      <c r="T166" s="11">
        <f t="shared" si="31"/>
        <v>120.15596035445306</v>
      </c>
      <c r="W166" s="11">
        <f t="shared" si="36"/>
        <v>99.750261681093633</v>
      </c>
      <c r="Z166" s="11">
        <f t="shared" si="37"/>
        <v>121.63300470892625</v>
      </c>
      <c r="AA166" s="11">
        <f t="shared" si="32"/>
        <v>93.836831876494131</v>
      </c>
      <c r="AB166" s="11">
        <f t="shared" si="32"/>
        <v>91.918347812028344</v>
      </c>
      <c r="AE166" s="11">
        <f t="shared" si="33"/>
        <v>86.761695424172515</v>
      </c>
      <c r="AF166" s="11">
        <f t="shared" si="33"/>
        <v>102.69358692730027</v>
      </c>
      <c r="AG166" s="11">
        <f t="shared" si="38"/>
        <v>90.137990237116171</v>
      </c>
      <c r="AJ166" s="11">
        <f t="shared" si="34"/>
        <v>112.9894524823706</v>
      </c>
      <c r="AK166" s="11">
        <f t="shared" si="34"/>
        <v>111.68518152199412</v>
      </c>
      <c r="AL166" s="11">
        <f t="shared" si="34"/>
        <v>114.2015471792168</v>
      </c>
      <c r="AX166" s="11">
        <f t="shared" si="39"/>
        <v>98.60650005024128</v>
      </c>
    </row>
    <row r="167" spans="4:50" x14ac:dyDescent="0.35">
      <c r="D167" s="13" t="s">
        <v>81</v>
      </c>
      <c r="E167" s="13"/>
      <c r="F167" s="11">
        <f t="shared" si="29"/>
        <v>110.01474611898102</v>
      </c>
      <c r="G167" s="11">
        <f t="shared" si="29"/>
        <v>105.74733004972354</v>
      </c>
      <c r="H167" s="11">
        <f t="shared" si="29"/>
        <v>110.01474611898102</v>
      </c>
      <c r="I167" s="13"/>
      <c r="J167" s="13"/>
      <c r="K167" s="11">
        <f t="shared" si="35"/>
        <v>73.668056796357604</v>
      </c>
      <c r="L167" s="13"/>
      <c r="M167" s="13"/>
      <c r="N167" s="11">
        <f t="shared" si="30"/>
        <v>109.32194963887362</v>
      </c>
      <c r="O167" s="11">
        <f t="shared" si="30"/>
        <v>111.4772767847533</v>
      </c>
      <c r="R167" s="11">
        <f t="shared" si="31"/>
        <v>87.203787633201188</v>
      </c>
      <c r="S167" s="11">
        <f t="shared" si="31"/>
        <v>97.171030835387427</v>
      </c>
      <c r="T167" s="11">
        <f t="shared" si="31"/>
        <v>107.2710488040975</v>
      </c>
      <c r="W167" s="11">
        <f t="shared" si="36"/>
        <v>102.0204695302719</v>
      </c>
      <c r="Z167" s="11">
        <f t="shared" si="37"/>
        <v>100.60282065502524</v>
      </c>
      <c r="AA167" s="11">
        <f t="shared" si="32"/>
        <v>102.15974267575848</v>
      </c>
      <c r="AB167" s="11">
        <f t="shared" si="32"/>
        <v>93.95812584030233</v>
      </c>
      <c r="AE167" s="11">
        <f t="shared" si="33"/>
        <v>68.216089067527832</v>
      </c>
      <c r="AF167" s="11">
        <f t="shared" si="33"/>
        <v>96.528648320584594</v>
      </c>
      <c r="AG167" s="11">
        <f t="shared" si="38"/>
        <v>96.519562199291173</v>
      </c>
      <c r="AJ167" s="11">
        <f t="shared" si="34"/>
        <v>72.28077553789069</v>
      </c>
      <c r="AK167" s="11">
        <f t="shared" si="34"/>
        <v>85.026314031399863</v>
      </c>
      <c r="AL167" s="11">
        <f t="shared" si="34"/>
        <v>94.204827485955434</v>
      </c>
      <c r="AX167" s="11">
        <f t="shared" si="39"/>
        <v>100.54031715520223</v>
      </c>
    </row>
    <row r="168" spans="4:50" x14ac:dyDescent="0.35">
      <c r="D168" s="13" t="s">
        <v>82</v>
      </c>
      <c r="E168" s="13"/>
      <c r="F168" s="11">
        <f t="shared" si="29"/>
        <v>92.980904309137074</v>
      </c>
      <c r="G168" s="11">
        <f t="shared" si="29"/>
        <v>89.123610323369306</v>
      </c>
      <c r="H168" s="11">
        <f t="shared" si="29"/>
        <v>92.980904309137074</v>
      </c>
      <c r="I168" s="13"/>
      <c r="J168" s="13"/>
      <c r="K168" s="11">
        <f t="shared" si="35"/>
        <v>129.82527853907916</v>
      </c>
      <c r="L168" s="13"/>
      <c r="M168" s="13"/>
      <c r="N168" s="11">
        <f t="shared" si="30"/>
        <v>130.62089021584114</v>
      </c>
      <c r="O168" s="11">
        <f t="shared" si="30"/>
        <v>133.41770617272886</v>
      </c>
      <c r="R168" s="11">
        <f t="shared" si="31"/>
        <v>117.43338672657492</v>
      </c>
      <c r="S168" s="11">
        <f t="shared" si="31"/>
        <v>79.973560509273184</v>
      </c>
      <c r="T168" s="11">
        <f t="shared" si="31"/>
        <v>90.025567820989068</v>
      </c>
      <c r="W168" s="11">
        <f t="shared" si="36"/>
        <v>156.76084049748971</v>
      </c>
      <c r="Z168" s="11">
        <f t="shared" si="37"/>
        <v>98.861767443962904</v>
      </c>
      <c r="AA168" s="11">
        <f t="shared" si="32"/>
        <v>104.24047037557456</v>
      </c>
      <c r="AB168" s="11">
        <f t="shared" si="32"/>
        <v>102.11723795339833</v>
      </c>
      <c r="AE168" s="11">
        <f t="shared" si="33"/>
        <v>113.55568328954352</v>
      </c>
      <c r="AF168" s="11">
        <f t="shared" si="33"/>
        <v>122.84277150911457</v>
      </c>
      <c r="AG168" s="11">
        <f t="shared" si="38"/>
        <v>135.72064710979475</v>
      </c>
      <c r="AJ168" s="11">
        <f t="shared" si="34"/>
        <v>111.21319216061039</v>
      </c>
      <c r="AK168" s="11">
        <f t="shared" si="34"/>
        <v>106.94246488873408</v>
      </c>
      <c r="AL168" s="11">
        <f t="shared" si="34"/>
        <v>99.495026105099598</v>
      </c>
      <c r="AX168" s="11">
        <f t="shared" si="39"/>
        <v>96.792072914035089</v>
      </c>
    </row>
    <row r="169" spans="4:50" x14ac:dyDescent="0.35">
      <c r="D169" s="13" t="s">
        <v>83</v>
      </c>
      <c r="E169" s="13"/>
      <c r="F169" s="11">
        <f t="shared" si="29"/>
        <v>92.163468920275037</v>
      </c>
      <c r="G169" s="11">
        <f t="shared" si="29"/>
        <v>82.324811475557055</v>
      </c>
      <c r="H169" s="11">
        <f t="shared" si="29"/>
        <v>92.163468920275037</v>
      </c>
      <c r="I169" s="13"/>
      <c r="J169" s="13"/>
      <c r="K169" s="11">
        <f t="shared" si="35"/>
        <v>94.039074119472019</v>
      </c>
      <c r="L169" s="13"/>
      <c r="M169" s="13"/>
      <c r="N169" s="11">
        <f t="shared" si="30"/>
        <v>92.884723758822616</v>
      </c>
      <c r="O169" s="11">
        <f t="shared" si="30"/>
        <v>87.04361678450779</v>
      </c>
      <c r="R169" s="11">
        <f t="shared" si="31"/>
        <v>107.52900692980114</v>
      </c>
      <c r="S169" s="11">
        <f t="shared" si="31"/>
        <v>119.35148121040443</v>
      </c>
      <c r="T169" s="11">
        <f t="shared" si="31"/>
        <v>92.556936712334846</v>
      </c>
      <c r="W169" s="11">
        <f t="shared" si="36"/>
        <v>92.165764459499286</v>
      </c>
      <c r="Z169" s="11">
        <f t="shared" si="37"/>
        <v>99.668813910291576</v>
      </c>
      <c r="AA169" s="11">
        <f t="shared" si="32"/>
        <v>104.24047037557456</v>
      </c>
      <c r="AB169" s="11">
        <f t="shared" si="32"/>
        <v>100.07745992512433</v>
      </c>
      <c r="AE169" s="11">
        <f t="shared" si="33"/>
        <v>120.79837561728097</v>
      </c>
      <c r="AF169" s="11">
        <f t="shared" si="33"/>
        <v>99.704630978140798</v>
      </c>
      <c r="AG169" s="11">
        <f t="shared" si="38"/>
        <v>92.143627139514024</v>
      </c>
      <c r="AJ169" s="11">
        <f t="shared" si="34"/>
        <v>107.13004069601713</v>
      </c>
      <c r="AK169" s="11">
        <f t="shared" si="34"/>
        <v>112.97641895622549</v>
      </c>
      <c r="AL169" s="11">
        <f t="shared" si="34"/>
        <v>117.49575744226802</v>
      </c>
      <c r="AX169" s="11">
        <f t="shared" si="39"/>
        <v>107.53337258132616</v>
      </c>
    </row>
    <row r="170" spans="4:50" x14ac:dyDescent="0.35">
      <c r="D170" s="13" t="s">
        <v>84</v>
      </c>
      <c r="E170" s="13"/>
      <c r="F170" s="11">
        <f t="shared" si="29"/>
        <v>88.013184712825492</v>
      </c>
      <c r="G170" s="11">
        <f t="shared" si="29"/>
        <v>33.915028370020522</v>
      </c>
      <c r="H170" s="11">
        <f t="shared" si="29"/>
        <v>88.013184712825492</v>
      </c>
      <c r="I170" s="13"/>
      <c r="J170" s="13"/>
      <c r="K170" s="11">
        <f t="shared" si="35"/>
        <v>46.112893308585811</v>
      </c>
      <c r="L170" s="13"/>
      <c r="M170" s="13"/>
      <c r="N170" s="11">
        <f t="shared" si="30"/>
        <v>73.669375194819338</v>
      </c>
      <c r="O170" s="11">
        <f t="shared" si="30"/>
        <v>70.255863995223478</v>
      </c>
      <c r="R170" s="11">
        <f t="shared" si="31"/>
        <v>83.981376768451128</v>
      </c>
      <c r="S170" s="11">
        <f t="shared" si="31"/>
        <v>106.84034262021915</v>
      </c>
      <c r="T170" s="11">
        <f t="shared" si="31"/>
        <v>91.953931292477904</v>
      </c>
      <c r="W170" s="11">
        <f t="shared" si="36"/>
        <v>67.093650793803093</v>
      </c>
      <c r="Z170" s="11">
        <f t="shared" si="37"/>
        <v>106.58429705715604</v>
      </c>
      <c r="AA170" s="11">
        <f t="shared" si="32"/>
        <v>77.191010277965432</v>
      </c>
      <c r="AB170" s="11">
        <f t="shared" si="32"/>
        <v>83.759235698932343</v>
      </c>
      <c r="AE170" s="11">
        <f t="shared" si="33"/>
        <v>111.73960426927366</v>
      </c>
      <c r="AF170" s="11">
        <f t="shared" si="33"/>
        <v>101.34734374786791</v>
      </c>
      <c r="AG170" s="11">
        <f t="shared" si="38"/>
        <v>74.27522564542403</v>
      </c>
      <c r="AJ170" s="11">
        <f t="shared" si="34"/>
        <v>115.49094053844213</v>
      </c>
      <c r="AK170" s="11">
        <f t="shared" si="34"/>
        <v>80.691521523918837</v>
      </c>
      <c r="AL170" s="11">
        <f t="shared" si="34"/>
        <v>77.826529021894657</v>
      </c>
      <c r="AX170" s="11">
        <f t="shared" si="39"/>
        <v>60.062566029945103</v>
      </c>
    </row>
    <row r="171" spans="4:50" x14ac:dyDescent="0.35">
      <c r="D171" s="13" t="s">
        <v>85</v>
      </c>
      <c r="E171" s="13"/>
      <c r="F171" s="11">
        <f t="shared" si="29"/>
        <v>106.38508276859115</v>
      </c>
      <c r="G171" s="11">
        <f t="shared" si="29"/>
        <v>104.08962955914699</v>
      </c>
      <c r="H171" s="11">
        <f t="shared" si="29"/>
        <v>106.38508276859115</v>
      </c>
      <c r="I171" s="13"/>
      <c r="J171" s="13"/>
      <c r="K171" s="11">
        <f t="shared" si="35"/>
        <v>75.411493181471656</v>
      </c>
      <c r="L171" s="13"/>
      <c r="M171" s="13"/>
      <c r="N171" s="11">
        <f t="shared" si="30"/>
        <v>91.727172640509167</v>
      </c>
      <c r="O171" s="11">
        <f t="shared" si="30"/>
        <v>89.536847396777745</v>
      </c>
      <c r="R171" s="11">
        <f t="shared" si="31"/>
        <v>82.03410201640402</v>
      </c>
      <c r="S171" s="11">
        <f t="shared" si="31"/>
        <v>99.328429911738993</v>
      </c>
      <c r="T171" s="11">
        <f t="shared" si="31"/>
        <v>103.17967958477385</v>
      </c>
      <c r="W171" s="11">
        <f t="shared" si="36"/>
        <v>89.628539256203709</v>
      </c>
      <c r="Z171" s="11">
        <f t="shared" si="37"/>
        <v>100.41397741901585</v>
      </c>
      <c r="AA171" s="11">
        <f t="shared" si="32"/>
        <v>102.15974267575848</v>
      </c>
      <c r="AB171" s="11">
        <f t="shared" si="32"/>
        <v>98.03768189685033</v>
      </c>
      <c r="AE171" s="11">
        <f t="shared" si="33"/>
        <v>93.778103948327029</v>
      </c>
      <c r="AF171" s="11">
        <f t="shared" si="33"/>
        <v>95.79219567417374</v>
      </c>
      <c r="AG171" s="11">
        <f t="shared" si="38"/>
        <v>90.137990237116171</v>
      </c>
      <c r="AJ171" s="11">
        <f t="shared" si="34"/>
        <v>85.338191685091942</v>
      </c>
      <c r="AK171" s="11">
        <f t="shared" si="34"/>
        <v>85.612509100681365</v>
      </c>
      <c r="AL171" s="11">
        <f t="shared" si="34"/>
        <v>61.934096493209331</v>
      </c>
      <c r="AX171" s="11">
        <f t="shared" si="39"/>
        <v>93.424567224523685</v>
      </c>
    </row>
    <row r="172" spans="4:50" x14ac:dyDescent="0.35">
      <c r="D172" s="13" t="s">
        <v>86</v>
      </c>
      <c r="E172" s="13"/>
      <c r="F172" s="11">
        <f t="shared" si="29"/>
        <v>87.819823788540759</v>
      </c>
      <c r="G172" s="11">
        <f t="shared" si="29"/>
        <v>61.932987073456459</v>
      </c>
      <c r="H172" s="11">
        <f t="shared" si="29"/>
        <v>87.819823788540759</v>
      </c>
      <c r="I172" s="13"/>
      <c r="J172" s="13"/>
      <c r="K172" s="11">
        <f t="shared" si="35"/>
        <v>92.482253940171177</v>
      </c>
      <c r="L172" s="13"/>
      <c r="M172" s="13"/>
      <c r="N172" s="11">
        <f t="shared" si="30"/>
        <v>60.01027199872059</v>
      </c>
      <c r="O172" s="11">
        <f t="shared" si="30"/>
        <v>71.918017736736772</v>
      </c>
      <c r="R172" s="11">
        <f t="shared" si="31"/>
        <v>89.103865747565564</v>
      </c>
      <c r="S172" s="11">
        <f t="shared" si="31"/>
        <v>112.83015444456424</v>
      </c>
      <c r="T172" s="11">
        <f t="shared" si="31"/>
        <v>78.423199178976432</v>
      </c>
      <c r="W172" s="11">
        <f t="shared" si="36"/>
        <v>71.206357535917988</v>
      </c>
      <c r="Z172" s="11">
        <f t="shared" si="37"/>
        <v>105.72319695478222</v>
      </c>
      <c r="AA172" s="11">
        <f t="shared" si="32"/>
        <v>135.45138587281588</v>
      </c>
      <c r="AB172" s="11">
        <f t="shared" si="32"/>
        <v>140.87302049060432</v>
      </c>
      <c r="AE172" s="11">
        <f t="shared" si="33"/>
        <v>110.63529038564273</v>
      </c>
      <c r="AF172" s="11">
        <f t="shared" si="33"/>
        <v>98.712948253652158</v>
      </c>
      <c r="AG172" s="11">
        <f t="shared" si="38"/>
        <v>67.711323055758299</v>
      </c>
      <c r="AJ172" s="11">
        <f t="shared" si="34"/>
        <v>90.582357553739286</v>
      </c>
      <c r="AK172" s="11">
        <f t="shared" si="34"/>
        <v>93.763423231264014</v>
      </c>
      <c r="AL172" s="11">
        <f t="shared" si="34"/>
        <v>82.810961241869947</v>
      </c>
      <c r="AX172" s="11">
        <f t="shared" si="39"/>
        <v>72.746639179061447</v>
      </c>
    </row>
    <row r="173" spans="4:50" x14ac:dyDescent="0.35">
      <c r="D173" s="13" t="s">
        <v>87</v>
      </c>
      <c r="E173" s="13"/>
      <c r="F173" s="11">
        <f t="shared" si="29"/>
        <v>79.165510417256456</v>
      </c>
      <c r="G173" s="11">
        <f t="shared" si="29"/>
        <v>113.4727186905105</v>
      </c>
      <c r="H173" s="11">
        <f t="shared" si="29"/>
        <v>79.165510417256456</v>
      </c>
      <c r="I173" s="13"/>
      <c r="J173" s="13"/>
      <c r="K173" s="11">
        <f t="shared" si="35"/>
        <v>124.18944505022232</v>
      </c>
      <c r="L173" s="13"/>
      <c r="M173" s="13"/>
      <c r="N173" s="11">
        <f t="shared" si="30"/>
        <v>100.06154069236601</v>
      </c>
      <c r="O173" s="11">
        <f t="shared" si="30"/>
        <v>99.675985220008883</v>
      </c>
      <c r="R173" s="11">
        <f t="shared" si="31"/>
        <v>117.16490019334206</v>
      </c>
      <c r="S173" s="11">
        <f t="shared" si="31"/>
        <v>137.36398150531073</v>
      </c>
      <c r="T173" s="11">
        <f t="shared" si="31"/>
        <v>96.297986312819333</v>
      </c>
      <c r="W173" s="11">
        <f t="shared" si="36"/>
        <v>95.985189075660458</v>
      </c>
      <c r="Z173" s="11">
        <f t="shared" si="37"/>
        <v>122.76919585360628</v>
      </c>
      <c r="AA173" s="11">
        <f t="shared" si="32"/>
        <v>89.675376476861942</v>
      </c>
      <c r="AB173" s="11">
        <f t="shared" si="32"/>
        <v>89.87856978375433</v>
      </c>
      <c r="AE173" s="11">
        <f t="shared" si="33"/>
        <v>86.644338643416731</v>
      </c>
      <c r="AF173" s="11">
        <f t="shared" si="33"/>
        <v>42.62908855917847</v>
      </c>
      <c r="AG173" s="11">
        <f t="shared" si="38"/>
        <v>100.34850537659617</v>
      </c>
      <c r="AJ173" s="11">
        <f t="shared" si="34"/>
        <v>128.41031453509808</v>
      </c>
      <c r="AK173" s="11">
        <f t="shared" si="34"/>
        <v>114.42357694701279</v>
      </c>
      <c r="AL173" s="11">
        <f t="shared" si="34"/>
        <v>104.00143663082909</v>
      </c>
      <c r="AX173" s="11">
        <f t="shared" si="39"/>
        <v>146.90339706910407</v>
      </c>
    </row>
    <row r="174" spans="4:50" x14ac:dyDescent="0.35">
      <c r="D174" s="13" t="s">
        <v>88</v>
      </c>
      <c r="E174" s="13"/>
      <c r="F174" s="11">
        <f t="shared" si="29"/>
        <v>131.38407603332158</v>
      </c>
      <c r="G174" s="11">
        <f t="shared" si="29"/>
        <v>110.03656011409392</v>
      </c>
      <c r="H174" s="11">
        <f t="shared" si="29"/>
        <v>131.38407603332158</v>
      </c>
      <c r="I174" s="13"/>
      <c r="J174" s="13"/>
      <c r="K174" s="11">
        <f t="shared" si="35"/>
        <v>97.105964133428557</v>
      </c>
      <c r="L174" s="13"/>
      <c r="M174" s="13"/>
      <c r="N174" s="11">
        <f t="shared" si="30"/>
        <v>62.78839468267288</v>
      </c>
      <c r="O174" s="11">
        <f t="shared" si="30"/>
        <v>61.612664539354313</v>
      </c>
      <c r="R174" s="11">
        <f t="shared" si="31"/>
        <v>93.890253603343723</v>
      </c>
      <c r="S174" s="11">
        <f t="shared" si="31"/>
        <v>108.57850417066261</v>
      </c>
      <c r="T174" s="11">
        <f t="shared" si="31"/>
        <v>84.315174540439216</v>
      </c>
      <c r="W174" s="11">
        <f t="shared" si="36"/>
        <v>92.157921865335595</v>
      </c>
      <c r="Z174" s="11">
        <f t="shared" si="37"/>
        <v>113.68041831103578</v>
      </c>
      <c r="AA174" s="11">
        <f t="shared" si="32"/>
        <v>83.433193377413687</v>
      </c>
      <c r="AB174" s="11">
        <f t="shared" si="32"/>
        <v>81.719457670658343</v>
      </c>
      <c r="AE174" s="11">
        <f t="shared" si="33"/>
        <v>113.55658118567948</v>
      </c>
      <c r="AF174" s="11">
        <f t="shared" si="33"/>
        <v>118.23697179007087</v>
      </c>
      <c r="AG174" s="11">
        <f t="shared" si="38"/>
        <v>90.684982119588312</v>
      </c>
      <c r="AJ174" s="11">
        <f t="shared" si="34"/>
        <v>92.542696337499009</v>
      </c>
      <c r="AK174" s="11">
        <f t="shared" si="34"/>
        <v>102.62269089523303</v>
      </c>
      <c r="AL174" s="11">
        <f t="shared" si="34"/>
        <v>95.934376651786309</v>
      </c>
      <c r="AX174" s="11">
        <f t="shared" si="39"/>
        <v>118.48366781866488</v>
      </c>
    </row>
    <row r="175" spans="4:50" x14ac:dyDescent="0.35">
      <c r="D175" s="13" t="s">
        <v>89</v>
      </c>
      <c r="E175" s="13"/>
      <c r="F175" s="11">
        <f t="shared" si="29"/>
        <v>150.77729015460258</v>
      </c>
      <c r="G175" s="11">
        <f t="shared" si="29"/>
        <v>134.26317088076681</v>
      </c>
      <c r="H175" s="11">
        <f t="shared" si="29"/>
        <v>150.77729015460258</v>
      </c>
      <c r="I175" s="13"/>
      <c r="J175" s="13"/>
      <c r="K175" s="11">
        <f t="shared" si="35"/>
        <v>102.41754474269555</v>
      </c>
      <c r="L175" s="13"/>
      <c r="M175" s="13"/>
      <c r="N175" s="11">
        <f t="shared" si="30"/>
        <v>116.96178701974239</v>
      </c>
      <c r="O175" s="11">
        <f t="shared" si="30"/>
        <v>128.09881419988631</v>
      </c>
      <c r="R175" s="11">
        <f t="shared" si="31"/>
        <v>96.556418381118803</v>
      </c>
      <c r="S175" s="11">
        <f t="shared" si="31"/>
        <v>79.266050035748307</v>
      </c>
      <c r="T175" s="11">
        <f t="shared" si="31"/>
        <v>110.04715211270741</v>
      </c>
      <c r="W175" s="11">
        <f t="shared" si="36"/>
        <v>139.37015943963718</v>
      </c>
      <c r="Z175" s="11">
        <f t="shared" si="37"/>
        <v>93.495487812672621</v>
      </c>
      <c r="AA175" s="11">
        <f t="shared" si="32"/>
        <v>104.24047037557456</v>
      </c>
      <c r="AB175" s="11">
        <f t="shared" si="32"/>
        <v>104.15701598167233</v>
      </c>
      <c r="AE175" s="11">
        <f t="shared" si="33"/>
        <v>90.935647119592375</v>
      </c>
      <c r="AF175" s="11">
        <f t="shared" si="33"/>
        <v>109.7506651069252</v>
      </c>
      <c r="AG175" s="11">
        <f t="shared" si="38"/>
        <v>109.82969800611332</v>
      </c>
      <c r="AJ175" s="11">
        <f t="shared" si="34"/>
        <v>79.570807999101987</v>
      </c>
      <c r="AK175" s="11">
        <f t="shared" si="34"/>
        <v>97.912967690322702</v>
      </c>
      <c r="AL175" s="11">
        <f t="shared" si="34"/>
        <v>108.34433713030865</v>
      </c>
      <c r="AX175" s="11">
        <f t="shared" si="39"/>
        <v>89.514409407963768</v>
      </c>
    </row>
    <row r="176" spans="4:50" x14ac:dyDescent="0.35">
      <c r="D176" s="13" t="s">
        <v>90</v>
      </c>
      <c r="E176" s="13"/>
      <c r="F176" s="11">
        <f t="shared" si="29"/>
        <v>98.074658414574543</v>
      </c>
      <c r="G176" s="11">
        <f t="shared" si="29"/>
        <v>91.154332142526528</v>
      </c>
      <c r="H176" s="11">
        <f t="shared" si="29"/>
        <v>98.074658414574543</v>
      </c>
      <c r="I176" s="13"/>
      <c r="J176" s="13"/>
      <c r="K176" s="11">
        <f t="shared" si="35"/>
        <v>94.201568880725773</v>
      </c>
      <c r="L176" s="13"/>
      <c r="M176" s="13"/>
      <c r="N176" s="11">
        <f t="shared" si="30"/>
        <v>85.707906825279196</v>
      </c>
      <c r="O176" s="11">
        <f t="shared" si="30"/>
        <v>85.713893791297153</v>
      </c>
      <c r="R176" s="11">
        <f t="shared" si="31"/>
        <v>97.898024152013747</v>
      </c>
      <c r="S176" s="11">
        <f t="shared" si="31"/>
        <v>108.28891254850026</v>
      </c>
      <c r="T176" s="11">
        <f t="shared" si="31"/>
        <v>89.264834471480171</v>
      </c>
      <c r="W176" s="11">
        <f t="shared" si="36"/>
        <v>85.959868861898514</v>
      </c>
      <c r="Z176" s="11">
        <f t="shared" si="37"/>
        <v>96.522554065772994</v>
      </c>
      <c r="AA176" s="11">
        <f t="shared" si="32"/>
        <v>-12.280280814126328</v>
      </c>
      <c r="AB176" s="11">
        <f t="shared" si="32"/>
        <v>-12.11033162994562</v>
      </c>
      <c r="AE176" s="11">
        <f t="shared" si="33"/>
        <v>101.84087087772693</v>
      </c>
      <c r="AF176" s="11">
        <f t="shared" si="33"/>
        <v>93.457604210057156</v>
      </c>
      <c r="AG176" s="11">
        <f t="shared" si="38"/>
        <v>89.044006472171887</v>
      </c>
      <c r="AJ176" s="11">
        <f t="shared" si="34"/>
        <v>99.934117764144688</v>
      </c>
      <c r="AK176" s="11">
        <f t="shared" si="34"/>
        <v>95.290877056637157</v>
      </c>
      <c r="AL176" s="11">
        <f t="shared" si="34"/>
        <v>95.188431721659313</v>
      </c>
      <c r="AX176" s="11">
        <f t="shared" si="39"/>
        <v>102.70461759884518</v>
      </c>
    </row>
  </sheetData>
  <hyperlinks>
    <hyperlink ref="B2" r:id="rId1" xr:uid="{8DC00E65-B847-45C5-82D6-BDDB8B53146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C330E-90F3-4067-99C1-045FB42CBB88}">
  <dimension ref="A1:AY176"/>
  <sheetViews>
    <sheetView showGridLines="0" workbookViewId="0">
      <selection activeCell="B47" sqref="B47"/>
    </sheetView>
  </sheetViews>
  <sheetFormatPr defaultRowHeight="14.5" x14ac:dyDescent="0.35"/>
  <cols>
    <col min="1" max="1" width="20.08984375" customWidth="1"/>
    <col min="2" max="2" width="39.36328125" customWidth="1"/>
    <col min="3" max="5" width="10.7265625" customWidth="1"/>
    <col min="6" max="7" width="16.08984375" customWidth="1"/>
    <col min="8" max="9" width="15.36328125" customWidth="1"/>
    <col min="10" max="11" width="16.08984375" customWidth="1"/>
    <col min="12" max="12" width="15.36328125" customWidth="1"/>
    <col min="13" max="14" width="16.08984375" customWidth="1"/>
    <col min="15" max="16" width="15" customWidth="1"/>
    <col min="17" max="17" width="15.1796875" customWidth="1"/>
    <col min="18" max="18" width="17.6328125" customWidth="1"/>
    <col min="19" max="21" width="15.36328125" customWidth="1"/>
    <col min="22" max="23" width="17.6328125" customWidth="1"/>
    <col min="24" max="24" width="15.36328125" customWidth="1"/>
    <col min="25" max="26" width="17.6328125" customWidth="1"/>
    <col min="27" max="29" width="15.36328125" customWidth="1"/>
    <col min="30" max="31" width="17.6328125" customWidth="1"/>
    <col min="32" max="34" width="15.36328125" customWidth="1"/>
    <col min="35" max="37" width="15.90625" customWidth="1"/>
    <col min="38" max="39" width="15.36328125" customWidth="1"/>
    <col min="40" max="41" width="15.90625" customWidth="1"/>
    <col min="51" max="51" width="15.36328125" customWidth="1"/>
  </cols>
  <sheetData>
    <row r="1" spans="1:51" x14ac:dyDescent="0.35">
      <c r="A1" s="2" t="s">
        <v>201</v>
      </c>
      <c r="B1" s="2" t="s">
        <v>200</v>
      </c>
    </row>
    <row r="2" spans="1:51" x14ac:dyDescent="0.35">
      <c r="A2" s="2"/>
      <c r="B2" s="18" t="s">
        <v>202</v>
      </c>
    </row>
    <row r="3" spans="1:51" x14ac:dyDescent="0.35">
      <c r="F3" s="1"/>
      <c r="G3" s="1"/>
      <c r="H3" s="1"/>
      <c r="I3" s="1"/>
      <c r="J3" s="1"/>
      <c r="K3" s="1"/>
      <c r="L3" s="1"/>
      <c r="M3" s="1"/>
      <c r="N3" s="1"/>
      <c r="O3" s="1"/>
      <c r="P3" s="1"/>
      <c r="S3" s="1"/>
      <c r="T3" s="1"/>
      <c r="U3" s="1"/>
      <c r="X3" s="1"/>
      <c r="AA3" s="1"/>
      <c r="AB3" s="1"/>
      <c r="AC3" s="1"/>
      <c r="AF3" s="1"/>
      <c r="AG3" s="1"/>
      <c r="AH3" s="1"/>
      <c r="AK3" s="1"/>
      <c r="AL3" s="1"/>
      <c r="AM3" s="1"/>
      <c r="AY3" s="1"/>
    </row>
    <row r="4" spans="1:51" s="5" customFormat="1" ht="18.5" customHeight="1" x14ac:dyDescent="0.35">
      <c r="F4" s="4"/>
      <c r="G4" s="4"/>
      <c r="H4" s="7" t="s">
        <v>196</v>
      </c>
      <c r="I4" s="7" t="s">
        <v>196</v>
      </c>
      <c r="J4" s="4"/>
      <c r="K4" s="4"/>
      <c r="L4" s="7" t="s">
        <v>194</v>
      </c>
      <c r="M4" s="4"/>
      <c r="N4" s="4"/>
      <c r="O4" s="7" t="s">
        <v>211</v>
      </c>
      <c r="P4" s="7" t="s">
        <v>211</v>
      </c>
      <c r="S4" s="19" t="s">
        <v>189</v>
      </c>
      <c r="T4" s="19" t="s">
        <v>189</v>
      </c>
      <c r="U4" s="19" t="s">
        <v>189</v>
      </c>
      <c r="X4" s="7" t="s">
        <v>206</v>
      </c>
      <c r="AA4" s="10" t="s">
        <v>204</v>
      </c>
      <c r="AB4" s="10" t="s">
        <v>204</v>
      </c>
      <c r="AC4" s="10" t="s">
        <v>204</v>
      </c>
      <c r="AF4" s="10" t="s">
        <v>205</v>
      </c>
      <c r="AG4" s="10" t="s">
        <v>205</v>
      </c>
      <c r="AH4" s="10" t="s">
        <v>205</v>
      </c>
      <c r="AK4" s="10" t="s">
        <v>192</v>
      </c>
      <c r="AL4" s="10" t="s">
        <v>192</v>
      </c>
      <c r="AM4" s="10" t="s">
        <v>192</v>
      </c>
      <c r="AY4" s="20" t="s">
        <v>215</v>
      </c>
    </row>
    <row r="5" spans="1:51" s="5" customFormat="1" ht="38" x14ac:dyDescent="0.35">
      <c r="F5" s="4"/>
      <c r="G5" s="4" t="s">
        <v>218</v>
      </c>
      <c r="H5" s="4" t="s">
        <v>0</v>
      </c>
      <c r="I5" s="4" t="s">
        <v>1</v>
      </c>
      <c r="J5" s="4"/>
      <c r="K5" s="4" t="s">
        <v>219</v>
      </c>
      <c r="L5" s="4" t="s">
        <v>2</v>
      </c>
      <c r="M5" s="4"/>
      <c r="N5" s="4" t="s">
        <v>260</v>
      </c>
      <c r="O5" s="4" t="s">
        <v>240</v>
      </c>
      <c r="P5" s="4" t="s">
        <v>252</v>
      </c>
      <c r="R5" s="5" t="s">
        <v>221</v>
      </c>
      <c r="S5" s="4" t="s">
        <v>5</v>
      </c>
      <c r="T5" s="4" t="s">
        <v>234</v>
      </c>
      <c r="U5" s="4" t="s">
        <v>233</v>
      </c>
      <c r="W5" s="5" t="s">
        <v>253</v>
      </c>
      <c r="X5" s="4" t="s">
        <v>214</v>
      </c>
      <c r="Z5" s="5" t="s">
        <v>254</v>
      </c>
      <c r="AA5" s="4" t="s">
        <v>241</v>
      </c>
      <c r="AB5" s="4" t="s">
        <v>242</v>
      </c>
      <c r="AC5" s="4" t="s">
        <v>243</v>
      </c>
      <c r="AE5" s="5" t="s">
        <v>224</v>
      </c>
      <c r="AF5" s="4" t="s">
        <v>244</v>
      </c>
      <c r="AG5" s="4" t="s">
        <v>217</v>
      </c>
      <c r="AH5" s="4" t="s">
        <v>246</v>
      </c>
      <c r="AJ5" s="5" t="s">
        <v>225</v>
      </c>
      <c r="AK5" s="4" t="s">
        <v>245</v>
      </c>
      <c r="AL5" s="4" t="s">
        <v>237</v>
      </c>
      <c r="AM5" s="4" t="s">
        <v>238</v>
      </c>
      <c r="AO5" s="5" t="s">
        <v>239</v>
      </c>
      <c r="AY5" s="4" t="s">
        <v>99</v>
      </c>
    </row>
    <row r="6" spans="1:51" s="5" customFormat="1" ht="28.5" x14ac:dyDescent="0.3">
      <c r="A6" s="22" t="s">
        <v>228</v>
      </c>
      <c r="B6" s="21"/>
      <c r="C6" s="5">
        <f>Front!D9</f>
        <v>1</v>
      </c>
      <c r="F6" s="12"/>
      <c r="G6" s="12"/>
      <c r="H6" s="12" t="s">
        <v>9</v>
      </c>
      <c r="I6" s="12" t="s">
        <v>9</v>
      </c>
      <c r="J6" s="12"/>
      <c r="K6" s="12"/>
      <c r="L6" s="12" t="s">
        <v>9</v>
      </c>
      <c r="M6" s="12"/>
      <c r="N6" s="12"/>
      <c r="O6" s="12" t="s">
        <v>10</v>
      </c>
      <c r="P6" s="12" t="s">
        <v>10</v>
      </c>
      <c r="S6" s="12" t="s">
        <v>9</v>
      </c>
      <c r="T6" s="12" t="s">
        <v>11</v>
      </c>
      <c r="U6" s="12" t="s">
        <v>11</v>
      </c>
      <c r="X6" s="12" t="s">
        <v>106</v>
      </c>
      <c r="AA6" s="12" t="s">
        <v>11</v>
      </c>
      <c r="AB6" s="12" t="s">
        <v>102</v>
      </c>
      <c r="AC6" s="12" t="s">
        <v>102</v>
      </c>
      <c r="AF6" s="12" t="s">
        <v>186</v>
      </c>
      <c r="AG6" s="12" t="s">
        <v>212</v>
      </c>
      <c r="AH6" s="12" t="s">
        <v>10</v>
      </c>
      <c r="AK6" s="12" t="s">
        <v>11</v>
      </c>
      <c r="AL6" s="12" t="s">
        <v>11</v>
      </c>
      <c r="AM6" s="12" t="s">
        <v>11</v>
      </c>
      <c r="AY6" s="12" t="s">
        <v>207</v>
      </c>
    </row>
    <row r="7" spans="1:51" x14ac:dyDescent="0.35">
      <c r="A7" s="9"/>
      <c r="B7" s="21" t="s">
        <v>0</v>
      </c>
      <c r="C7" s="5">
        <f>Front!D10</f>
        <v>1</v>
      </c>
      <c r="D7" s="5"/>
      <c r="E7" s="5">
        <v>1</v>
      </c>
      <c r="F7" s="13" t="s">
        <v>12</v>
      </c>
      <c r="G7" s="24">
        <f>G97</f>
        <v>45.419155983926437</v>
      </c>
      <c r="H7" s="13">
        <v>2.4628930000000002</v>
      </c>
      <c r="I7" s="13">
        <v>10.33267</v>
      </c>
      <c r="J7" s="13"/>
      <c r="K7" s="24">
        <f>K97</f>
        <v>29.285291441861389</v>
      </c>
      <c r="L7" s="13">
        <v>10.05805</v>
      </c>
      <c r="M7" s="13"/>
      <c r="N7" s="24">
        <f>N97</f>
        <v>36.045773323599029</v>
      </c>
      <c r="O7" s="13">
        <v>94.6</v>
      </c>
      <c r="P7" s="13">
        <v>88.1</v>
      </c>
      <c r="R7" s="24">
        <f>R97</f>
        <v>21.318194563048127</v>
      </c>
      <c r="S7" s="13">
        <v>7.5241360000000004</v>
      </c>
      <c r="T7" s="13">
        <v>8.3078160000000008</v>
      </c>
      <c r="U7" s="13">
        <v>10.15025</v>
      </c>
      <c r="W7" s="24">
        <f>W97</f>
        <v>83.96884365489305</v>
      </c>
      <c r="X7" s="13">
        <v>26.089056312180041</v>
      </c>
      <c r="Z7" s="24">
        <f>Z97</f>
        <v>-0.7514286911680278</v>
      </c>
      <c r="AA7" s="13">
        <v>10.13804</v>
      </c>
      <c r="AB7" s="13">
        <v>45</v>
      </c>
      <c r="AC7" s="13">
        <v>46</v>
      </c>
      <c r="AE7" s="24">
        <f>AE97</f>
        <v>54.87753831830171</v>
      </c>
      <c r="AF7" s="13">
        <v>651.5645124630654</v>
      </c>
      <c r="AG7" s="13">
        <v>1719.8272596408819</v>
      </c>
      <c r="AH7" s="13">
        <v>78.7</v>
      </c>
      <c r="AJ7" s="24">
        <f>AJ97</f>
        <v>31.892416645666287</v>
      </c>
      <c r="AK7" s="13">
        <v>2.7964560000000001</v>
      </c>
      <c r="AL7" s="13">
        <v>22.543810000000001</v>
      </c>
      <c r="AM7" s="13">
        <v>12.291090000000001</v>
      </c>
      <c r="AO7" s="25">
        <f>(G7*$C$6+K7*$C$10+N7*$C$13+R7*$C$17+W7*$C$22+Z7*$C$25+AE7*$C$30+AJ7*$C$35)/SUM($C$6,$C$10,$C$13,$C$22,$C$25,$C$30,$C$35)</f>
        <v>43.150826462875436</v>
      </c>
      <c r="AY7" s="13">
        <v>66.140352336734225</v>
      </c>
    </row>
    <row r="8" spans="1:51" x14ac:dyDescent="0.35">
      <c r="A8" s="9"/>
      <c r="B8" s="21" t="s">
        <v>1</v>
      </c>
      <c r="C8" s="5">
        <f>Front!D11</f>
        <v>1</v>
      </c>
      <c r="D8" s="5"/>
      <c r="E8" s="5">
        <v>2</v>
      </c>
      <c r="F8" s="13" t="s">
        <v>13</v>
      </c>
      <c r="G8" s="24">
        <f t="shared" ref="G8:G71" si="0">G98</f>
        <v>-4.9118061482036444</v>
      </c>
      <c r="H8" s="13">
        <v>5.0463060000000004</v>
      </c>
      <c r="I8" s="13">
        <v>18.643364999999999</v>
      </c>
      <c r="J8" s="13"/>
      <c r="K8" s="24">
        <f t="shared" ref="K8:K71" si="1">K98</f>
        <v>21.235047548339292</v>
      </c>
      <c r="L8" s="13">
        <v>11.20307</v>
      </c>
      <c r="M8" s="13"/>
      <c r="N8" s="24">
        <f t="shared" ref="N8:N71" si="2">N98</f>
        <v>14.043605229972798</v>
      </c>
      <c r="O8" s="13">
        <v>80.7</v>
      </c>
      <c r="P8" s="13">
        <v>72.7</v>
      </c>
      <c r="R8" s="24">
        <f t="shared" ref="R8:R71" si="3">R98</f>
        <v>-24.320637518445821</v>
      </c>
      <c r="S8" s="13">
        <v>10.75142</v>
      </c>
      <c r="T8" s="13">
        <v>15.022130000000001</v>
      </c>
      <c r="U8" s="13">
        <v>13.960599999999999</v>
      </c>
      <c r="W8" s="24">
        <f t="shared" ref="W8:W71" si="4">W98</f>
        <v>55.760218802999205</v>
      </c>
      <c r="X8" s="13">
        <v>22.08872458410351</v>
      </c>
      <c r="Z8" s="24">
        <f t="shared" ref="Z8:Z71" si="5">Z98</f>
        <v>1.287279443727843</v>
      </c>
      <c r="AA8" s="13">
        <v>16.49522</v>
      </c>
      <c r="AB8" s="13">
        <v>59</v>
      </c>
      <c r="AC8" s="13">
        <v>59</v>
      </c>
      <c r="AE8" s="24">
        <f t="shared" ref="AE8:AE71" si="6">AE98</f>
        <v>-41.088574315172096</v>
      </c>
      <c r="AF8" s="13">
        <v>2977.9223001882597</v>
      </c>
      <c r="AG8" s="13">
        <v>6178.3330480917339</v>
      </c>
      <c r="AH8" s="13">
        <v>56.8</v>
      </c>
      <c r="AJ8" s="24">
        <f t="shared" ref="AJ8:AJ71" si="7">AJ98</f>
        <v>-6.4182873596137684</v>
      </c>
      <c r="AK8" s="13">
        <v>7.4285600000000001</v>
      </c>
      <c r="AL8" s="13">
        <v>23.685639999999999</v>
      </c>
      <c r="AM8" s="13">
        <v>19.61796</v>
      </c>
      <c r="AO8" s="25">
        <f t="shared" ref="AO8:AO71" si="8">(G8*$C$6+K8*$C$10+N8*$C$13+R8*$C$17+W8*$C$22+Z8*$C$25+AE8*$C$30+AJ8*$C$35)/SUM($C$6,$C$10,$C$13,$C$22,$C$25,$C$30,$C$35)</f>
        <v>2.2266922405148288</v>
      </c>
      <c r="AY8" s="13">
        <v>64.35134493763384</v>
      </c>
    </row>
    <row r="9" spans="1:51" x14ac:dyDescent="0.35">
      <c r="A9" s="9"/>
      <c r="B9" s="21"/>
      <c r="C9" s="5">
        <f>Front!D12</f>
        <v>1</v>
      </c>
      <c r="D9" s="5"/>
      <c r="E9" s="5">
        <v>3</v>
      </c>
      <c r="F9" s="13" t="s">
        <v>14</v>
      </c>
      <c r="G9" s="24">
        <f t="shared" si="0"/>
        <v>14.321287671380707</v>
      </c>
      <c r="H9" s="13">
        <v>3.2195689999999999</v>
      </c>
      <c r="I9" s="13">
        <v>18.740402</v>
      </c>
      <c r="J9" s="13"/>
      <c r="K9" s="24">
        <f t="shared" si="1"/>
        <v>-18.366187597638245</v>
      </c>
      <c r="L9" s="13">
        <v>16.835719999999998</v>
      </c>
      <c r="M9" s="13"/>
      <c r="N9" s="24">
        <f t="shared" si="2"/>
        <v>-3.114311630273658</v>
      </c>
      <c r="O9" s="13">
        <v>72.400000000000006</v>
      </c>
      <c r="P9" s="13">
        <v>58.6</v>
      </c>
      <c r="R9" s="24">
        <f t="shared" si="3"/>
        <v>-2.3160335703295893</v>
      </c>
      <c r="S9" s="13">
        <v>9.5498200000000004</v>
      </c>
      <c r="T9" s="13">
        <v>9.2502929999999992</v>
      </c>
      <c r="U9" s="13">
        <v>16.57432</v>
      </c>
      <c r="W9" s="24">
        <f t="shared" si="4"/>
        <v>13.992631471764994</v>
      </c>
      <c r="X9" s="13">
        <v>16.165564356208666</v>
      </c>
      <c r="Z9" s="24">
        <f t="shared" si="5"/>
        <v>-21.891046684747494</v>
      </c>
      <c r="AA9" s="13">
        <v>20.213280000000001</v>
      </c>
      <c r="AB9" s="13">
        <v>46</v>
      </c>
      <c r="AC9" s="13">
        <v>48</v>
      </c>
      <c r="AE9" s="24">
        <f t="shared" si="6"/>
        <v>-24.89109713589357</v>
      </c>
      <c r="AF9" s="13">
        <v>1761.2556794712928</v>
      </c>
      <c r="AG9" s="13">
        <v>6779.8430400660882</v>
      </c>
      <c r="AH9" s="13">
        <v>41.9</v>
      </c>
      <c r="AJ9" s="24">
        <f t="shared" si="7"/>
        <v>-25.436729017331043</v>
      </c>
      <c r="AK9" s="13">
        <v>8.9130380000000002</v>
      </c>
      <c r="AL9" s="13">
        <v>29.20758</v>
      </c>
      <c r="AM9" s="13">
        <v>21.599509999999999</v>
      </c>
      <c r="AO9" s="25">
        <f t="shared" si="8"/>
        <v>-9.6716409275811284</v>
      </c>
      <c r="AY9" s="13">
        <v>67.815019333351188</v>
      </c>
    </row>
    <row r="10" spans="1:51" x14ac:dyDescent="0.35">
      <c r="A10" s="22" t="s">
        <v>229</v>
      </c>
      <c r="B10" s="21"/>
      <c r="C10" s="5">
        <f>Front!D13</f>
        <v>1</v>
      </c>
      <c r="D10" s="5"/>
      <c r="E10" s="5">
        <v>4</v>
      </c>
      <c r="F10" s="13" t="s">
        <v>15</v>
      </c>
      <c r="G10" s="24">
        <f t="shared" si="0"/>
        <v>14.24723230645138</v>
      </c>
      <c r="H10" s="13">
        <v>4.1558320000000002</v>
      </c>
      <c r="I10" s="13">
        <v>15.117526</v>
      </c>
      <c r="J10" s="13"/>
      <c r="K10" s="24">
        <f t="shared" si="1"/>
        <v>-4.1750155729072098</v>
      </c>
      <c r="L10" s="13">
        <v>14.81725</v>
      </c>
      <c r="M10" s="13"/>
      <c r="N10" s="24">
        <f t="shared" si="2"/>
        <v>5.8427910886927359</v>
      </c>
      <c r="O10" s="13">
        <v>77.900000000000006</v>
      </c>
      <c r="P10" s="13">
        <v>65</v>
      </c>
      <c r="R10" s="24">
        <f t="shared" si="3"/>
        <v>10.14531130465223</v>
      </c>
      <c r="S10" s="13">
        <v>11.79373</v>
      </c>
      <c r="T10" s="13">
        <v>5.8947380000000003</v>
      </c>
      <c r="U10" s="13">
        <v>14.02819</v>
      </c>
      <c r="W10" s="24">
        <f t="shared" si="4"/>
        <v>5.2139674308251189</v>
      </c>
      <c r="X10" s="13">
        <v>14.920641270539758</v>
      </c>
      <c r="Z10" s="24">
        <f t="shared" si="5"/>
        <v>28.56289461480478</v>
      </c>
      <c r="AA10" s="13">
        <v>11.24109</v>
      </c>
      <c r="AB10" s="13">
        <v>71</v>
      </c>
      <c r="AC10" s="13">
        <v>72</v>
      </c>
      <c r="AE10" s="24">
        <f t="shared" si="6"/>
        <v>15.708788858414678</v>
      </c>
      <c r="AF10" s="13">
        <v>994.45922489786324</v>
      </c>
      <c r="AG10" s="13">
        <v>5070.0745086446705</v>
      </c>
      <c r="AH10" s="13">
        <v>61.5</v>
      </c>
      <c r="AJ10" s="24">
        <f t="shared" si="7"/>
        <v>13.227289162388807</v>
      </c>
      <c r="AK10" s="13">
        <v>5.5534100000000004</v>
      </c>
      <c r="AL10" s="13">
        <v>23.867100000000001</v>
      </c>
      <c r="AM10" s="13">
        <v>13.7475</v>
      </c>
      <c r="AO10" s="25">
        <f t="shared" si="8"/>
        <v>12.681894170474648</v>
      </c>
      <c r="AY10" s="13">
        <v>68.056663977096619</v>
      </c>
    </row>
    <row r="11" spans="1:51" x14ac:dyDescent="0.35">
      <c r="A11" s="9"/>
      <c r="B11" s="21" t="s">
        <v>2</v>
      </c>
      <c r="C11" s="5">
        <f>Front!D14</f>
        <v>1</v>
      </c>
      <c r="D11" s="5"/>
      <c r="E11" s="5">
        <v>5</v>
      </c>
      <c r="F11" s="13" t="s">
        <v>16</v>
      </c>
      <c r="G11" s="24">
        <f t="shared" si="0"/>
        <v>-6.5029819860747908</v>
      </c>
      <c r="H11" s="26">
        <v>4.6842319999999997</v>
      </c>
      <c r="I11" s="13">
        <v>20.636001</v>
      </c>
      <c r="J11" s="13"/>
      <c r="K11" s="24">
        <f t="shared" si="1"/>
        <v>16.847143654620343</v>
      </c>
      <c r="L11" s="13">
        <v>11.82718</v>
      </c>
      <c r="M11" s="13"/>
      <c r="N11" s="24">
        <f t="shared" si="2"/>
        <v>10.942899493374037</v>
      </c>
      <c r="O11" s="13">
        <v>82.3</v>
      </c>
      <c r="P11" s="13">
        <v>67.599999999999994</v>
      </c>
      <c r="R11" s="24">
        <f t="shared" si="3"/>
        <v>8.3047273771759169</v>
      </c>
      <c r="S11" s="13">
        <v>9.2590029999999999</v>
      </c>
      <c r="T11" s="13">
        <v>9.0738559999999993</v>
      </c>
      <c r="U11" s="13">
        <v>12.31503</v>
      </c>
      <c r="W11" s="24">
        <f t="shared" si="4"/>
        <v>35.089775271078338</v>
      </c>
      <c r="X11" s="13">
        <v>19.157400156617072</v>
      </c>
      <c r="Z11" s="24">
        <f t="shared" si="5"/>
        <v>-7.0700576792252336</v>
      </c>
      <c r="AA11" s="13">
        <v>15.59431</v>
      </c>
      <c r="AB11" s="13">
        <v>50</v>
      </c>
      <c r="AC11" s="13">
        <v>51</v>
      </c>
      <c r="AE11" s="24">
        <f t="shared" si="6"/>
        <v>5.9194690507450014</v>
      </c>
      <c r="AF11" s="13">
        <v>1806.8278347911933</v>
      </c>
      <c r="AG11" s="13">
        <v>3739.9269922170947</v>
      </c>
      <c r="AH11" s="13">
        <v>63.7</v>
      </c>
      <c r="AJ11" s="24">
        <f t="shared" si="7"/>
        <v>32.527339497969216</v>
      </c>
      <c r="AK11" s="13">
        <v>3.5720879999999999</v>
      </c>
      <c r="AL11" s="13">
        <v>17.48724</v>
      </c>
      <c r="AM11" s="13">
        <v>13.78237</v>
      </c>
      <c r="AO11" s="25">
        <f t="shared" si="8"/>
        <v>13.722616382808976</v>
      </c>
      <c r="AY11" s="13">
        <v>67.553807183983693</v>
      </c>
    </row>
    <row r="12" spans="1:51" x14ac:dyDescent="0.35">
      <c r="A12" s="9"/>
      <c r="B12" s="21"/>
      <c r="C12" s="5">
        <f>Front!D15</f>
        <v>1</v>
      </c>
      <c r="D12" s="5"/>
      <c r="E12" s="5">
        <v>6</v>
      </c>
      <c r="F12" s="13" t="s">
        <v>17</v>
      </c>
      <c r="G12" s="24">
        <f t="shared" si="0"/>
        <v>-10.830844161705919</v>
      </c>
      <c r="H12" s="13">
        <v>5.1356400000000004</v>
      </c>
      <c r="I12" s="13">
        <v>20.456855000000001</v>
      </c>
      <c r="J12" s="13"/>
      <c r="K12" s="24">
        <f t="shared" si="1"/>
        <v>-7.0885905077681652</v>
      </c>
      <c r="L12" s="13">
        <v>15.23166</v>
      </c>
      <c r="M12" s="13"/>
      <c r="N12" s="24">
        <f t="shared" si="2"/>
        <v>11.907037454923572</v>
      </c>
      <c r="O12" s="13">
        <v>83</v>
      </c>
      <c r="P12" s="13">
        <v>68.2</v>
      </c>
      <c r="R12" s="24">
        <f t="shared" si="3"/>
        <v>-18.631711680791302</v>
      </c>
      <c r="S12" s="13">
        <v>13.02671</v>
      </c>
      <c r="T12" s="13">
        <v>11.34802</v>
      </c>
      <c r="U12" s="13">
        <v>15.194990000000001</v>
      </c>
      <c r="W12" s="24">
        <f t="shared" si="4"/>
        <v>24.329574992426394</v>
      </c>
      <c r="X12" s="13">
        <v>17.631470736053366</v>
      </c>
      <c r="Z12" s="24">
        <f t="shared" si="5"/>
        <v>-20.660973118753713</v>
      </c>
      <c r="AA12" s="13">
        <v>16.722940000000001</v>
      </c>
      <c r="AB12" s="13">
        <v>41</v>
      </c>
      <c r="AC12" s="13">
        <v>42</v>
      </c>
      <c r="AE12" s="24">
        <f t="shared" si="6"/>
        <v>-17.616835085145059</v>
      </c>
      <c r="AF12" s="13">
        <v>2444.0675228172199</v>
      </c>
      <c r="AG12" s="13">
        <v>4238.7529278733546</v>
      </c>
      <c r="AH12" s="13">
        <v>54.9</v>
      </c>
      <c r="AJ12" s="24">
        <f t="shared" si="7"/>
        <v>-21.658821300723702</v>
      </c>
      <c r="AK12" s="13">
        <v>8.7941880000000001</v>
      </c>
      <c r="AL12" s="13">
        <v>24.56467</v>
      </c>
      <c r="AM12" s="13">
        <v>23.598099999999999</v>
      </c>
      <c r="AO12" s="25">
        <f t="shared" si="8"/>
        <v>-8.6073090582197</v>
      </c>
      <c r="AY12" s="13">
        <v>65.395594269361368</v>
      </c>
    </row>
    <row r="13" spans="1:51" x14ac:dyDescent="0.35">
      <c r="A13" s="22" t="s">
        <v>211</v>
      </c>
      <c r="B13" s="21"/>
      <c r="C13" s="5">
        <f>Front!D16</f>
        <v>1</v>
      </c>
      <c r="D13" s="5"/>
      <c r="E13" s="5">
        <v>7</v>
      </c>
      <c r="F13" s="13" t="s">
        <v>18</v>
      </c>
      <c r="G13" s="24">
        <f t="shared" si="0"/>
        <v>46.538124020713788</v>
      </c>
      <c r="H13" s="13">
        <v>1.043976</v>
      </c>
      <c r="I13" s="13">
        <v>15.455499</v>
      </c>
      <c r="J13" s="13"/>
      <c r="K13" s="24">
        <f t="shared" si="1"/>
        <v>24.862163952129659</v>
      </c>
      <c r="L13" s="13">
        <v>10.68717</v>
      </c>
      <c r="M13" s="13"/>
      <c r="N13" s="24">
        <f t="shared" si="2"/>
        <v>10.986814451007721</v>
      </c>
      <c r="O13" s="13">
        <v>80.3</v>
      </c>
      <c r="P13" s="13">
        <v>69.3</v>
      </c>
      <c r="R13" s="24">
        <f t="shared" si="3"/>
        <v>38.5252214062292</v>
      </c>
      <c r="S13" s="13">
        <v>7.0452459999999997</v>
      </c>
      <c r="T13" s="13">
        <v>4.7767530000000002</v>
      </c>
      <c r="U13" s="13">
        <v>9.610754</v>
      </c>
      <c r="W13" s="24">
        <f t="shared" si="4"/>
        <v>27.887065183582436</v>
      </c>
      <c r="X13" s="13">
        <v>18.135966823995318</v>
      </c>
      <c r="Z13" s="24">
        <f t="shared" si="5"/>
        <v>35.242584522005984</v>
      </c>
      <c r="AA13" s="13">
        <v>7.7693539999999999</v>
      </c>
      <c r="AB13" s="13">
        <v>69</v>
      </c>
      <c r="AC13" s="13">
        <v>72</v>
      </c>
      <c r="AE13" s="24">
        <f t="shared" si="6"/>
        <v>34.993186593246236</v>
      </c>
      <c r="AF13" s="13">
        <v>628.54558133398666</v>
      </c>
      <c r="AG13" s="13">
        <v>4027.5919259692041</v>
      </c>
      <c r="AH13" s="13">
        <v>68.400000000000006</v>
      </c>
      <c r="AJ13" s="24">
        <f t="shared" si="7"/>
        <v>46.428741930075468</v>
      </c>
      <c r="AK13" s="13">
        <v>3.8029760000000001</v>
      </c>
      <c r="AL13" s="13">
        <v>12.15788</v>
      </c>
      <c r="AM13" s="13">
        <v>9.4950229999999998</v>
      </c>
      <c r="AO13" s="25">
        <f t="shared" si="8"/>
        <v>37.92341457985578</v>
      </c>
      <c r="AY13" s="13">
        <v>74.270712605199122</v>
      </c>
    </row>
    <row r="14" spans="1:51" x14ac:dyDescent="0.35">
      <c r="A14" s="9"/>
      <c r="B14" s="21" t="s">
        <v>240</v>
      </c>
      <c r="C14" s="5">
        <f>Front!D17</f>
        <v>1</v>
      </c>
      <c r="D14" s="5"/>
      <c r="E14" s="5">
        <v>8</v>
      </c>
      <c r="F14" s="13" t="s">
        <v>19</v>
      </c>
      <c r="G14" s="24">
        <f t="shared" si="0"/>
        <v>7.5835566080370249</v>
      </c>
      <c r="H14" s="13">
        <v>6.3613559999999998</v>
      </c>
      <c r="I14" s="13">
        <v>8.9532290000000003</v>
      </c>
      <c r="J14" s="13"/>
      <c r="K14" s="24">
        <f t="shared" si="1"/>
        <v>26.830045094639686</v>
      </c>
      <c r="L14" s="13">
        <v>10.40727</v>
      </c>
      <c r="M14" s="13"/>
      <c r="N14" s="24">
        <f t="shared" si="2"/>
        <v>18.922258357115989</v>
      </c>
      <c r="O14" s="13">
        <v>83.8</v>
      </c>
      <c r="P14" s="13">
        <v>76.099999999999994</v>
      </c>
      <c r="R14" s="24">
        <f t="shared" si="3"/>
        <v>-11.320530007407983</v>
      </c>
      <c r="S14" s="13">
        <v>11.74907</v>
      </c>
      <c r="T14" s="13">
        <v>12.06007</v>
      </c>
      <c r="U14" s="13">
        <v>12.178100000000001</v>
      </c>
      <c r="W14" s="24">
        <f t="shared" si="4"/>
        <v>44.242344977289136</v>
      </c>
      <c r="X14" s="13">
        <v>20.45534768796329</v>
      </c>
      <c r="Z14" s="24">
        <f t="shared" si="5"/>
        <v>-8.6058048556821962</v>
      </c>
      <c r="AA14" s="13">
        <v>14.92306</v>
      </c>
      <c r="AB14" s="13">
        <v>47</v>
      </c>
      <c r="AC14" s="13">
        <v>49</v>
      </c>
      <c r="AE14" s="24">
        <f t="shared" si="6"/>
        <v>0.88893131406097581</v>
      </c>
      <c r="AF14" s="13">
        <v>1639.9043389135634</v>
      </c>
      <c r="AG14" s="13">
        <v>4612.2309531943974</v>
      </c>
      <c r="AH14" s="13">
        <v>57.7</v>
      </c>
      <c r="AJ14" s="24">
        <f t="shared" si="7"/>
        <v>-4.6598753178373595</v>
      </c>
      <c r="AK14" s="13">
        <v>6.9980869999999999</v>
      </c>
      <c r="AL14" s="13">
        <v>22.640930000000001</v>
      </c>
      <c r="AM14" s="13">
        <v>20.743089999999999</v>
      </c>
      <c r="AO14" s="25">
        <f t="shared" si="8"/>
        <v>10.554418024316467</v>
      </c>
      <c r="AY14" s="13">
        <v>62.779470940729951</v>
      </c>
    </row>
    <row r="15" spans="1:51" x14ac:dyDescent="0.35">
      <c r="A15" s="9"/>
      <c r="B15" s="21" t="s">
        <v>252</v>
      </c>
      <c r="C15" s="5">
        <f>Front!D18</f>
        <v>1</v>
      </c>
      <c r="D15" s="5"/>
      <c r="E15" s="5">
        <v>9</v>
      </c>
      <c r="F15" s="13" t="s">
        <v>20</v>
      </c>
      <c r="G15" s="24">
        <f t="shared" si="0"/>
        <v>-1.2235287260055063</v>
      </c>
      <c r="H15" s="13">
        <v>5.7133019999999997</v>
      </c>
      <c r="I15" s="13">
        <v>14.696120000000001</v>
      </c>
      <c r="J15" s="13"/>
      <c r="K15" s="24">
        <f t="shared" si="1"/>
        <v>17.806055083798416</v>
      </c>
      <c r="L15" s="13">
        <v>11.69079</v>
      </c>
      <c r="M15" s="13"/>
      <c r="N15" s="24">
        <f t="shared" si="2"/>
        <v>-10.996769982964977</v>
      </c>
      <c r="O15" s="13">
        <v>69.099999999999994</v>
      </c>
      <c r="P15" s="13">
        <v>51.7</v>
      </c>
      <c r="R15" s="24">
        <f t="shared" si="3"/>
        <v>21.437304563915646</v>
      </c>
      <c r="S15" s="13">
        <v>8.3168299999999995</v>
      </c>
      <c r="T15" s="13">
        <v>4.7286679999999999</v>
      </c>
      <c r="U15" s="13">
        <v>15.95989</v>
      </c>
      <c r="W15" s="24">
        <f t="shared" si="4"/>
        <v>36.261146881863425</v>
      </c>
      <c r="X15" s="13">
        <v>19.323515131898368</v>
      </c>
      <c r="Z15" s="24">
        <f t="shared" si="5"/>
        <v>17.12909678503836</v>
      </c>
      <c r="AA15" s="13">
        <v>9.0047879999999996</v>
      </c>
      <c r="AB15" s="13">
        <v>57</v>
      </c>
      <c r="AC15" s="13">
        <v>59</v>
      </c>
      <c r="AE15" s="24">
        <f t="shared" si="6"/>
        <v>34.279476577457636</v>
      </c>
      <c r="AF15" s="13">
        <v>639.29711024223627</v>
      </c>
      <c r="AG15" s="13">
        <v>4180.7109792818301</v>
      </c>
      <c r="AH15" s="13">
        <v>69.2</v>
      </c>
      <c r="AJ15" s="24">
        <f t="shared" si="7"/>
        <v>37.651578881734061</v>
      </c>
      <c r="AK15" s="13">
        <v>2.9827400000000002</v>
      </c>
      <c r="AL15" s="13">
        <v>17.581109999999999</v>
      </c>
      <c r="AM15" s="13">
        <v>12.510120000000001</v>
      </c>
      <c r="AO15" s="25">
        <f t="shared" si="8"/>
        <v>21.763480009262434</v>
      </c>
      <c r="AY15" s="13">
        <v>73.971769326932133</v>
      </c>
    </row>
    <row r="16" spans="1:51" x14ac:dyDescent="0.35">
      <c r="A16" s="9"/>
      <c r="B16" s="21"/>
      <c r="C16" s="5">
        <f>Front!D19</f>
        <v>1</v>
      </c>
      <c r="D16" s="5"/>
      <c r="E16" s="5">
        <v>10</v>
      </c>
      <c r="F16" s="13" t="s">
        <v>21</v>
      </c>
      <c r="G16" s="24">
        <f t="shared" si="0"/>
        <v>-35.568771660333788</v>
      </c>
      <c r="H16" s="13">
        <v>7.358816</v>
      </c>
      <c r="I16" s="13">
        <v>20.824816000000002</v>
      </c>
      <c r="J16" s="13"/>
      <c r="K16" s="24">
        <f t="shared" si="1"/>
        <v>-44.21918216575196</v>
      </c>
      <c r="L16" s="13">
        <v>20.512899999999998</v>
      </c>
      <c r="M16" s="13"/>
      <c r="N16" s="24">
        <f t="shared" si="2"/>
        <v>-14.192163890179417</v>
      </c>
      <c r="O16" s="13">
        <v>64</v>
      </c>
      <c r="P16" s="13">
        <v>52</v>
      </c>
      <c r="R16" s="24">
        <f t="shared" si="3"/>
        <v>-26.128145187116957</v>
      </c>
      <c r="S16" s="13">
        <v>13.07076</v>
      </c>
      <c r="T16" s="13">
        <v>11.22</v>
      </c>
      <c r="U16" s="13">
        <v>18.926839999999999</v>
      </c>
      <c r="W16" s="24">
        <f t="shared" si="4"/>
        <v>-47.915923606458449</v>
      </c>
      <c r="X16" s="13">
        <v>7.3861659126803554</v>
      </c>
      <c r="Z16" s="24">
        <f t="shared" si="5"/>
        <v>4.0729764527881001</v>
      </c>
      <c r="AA16" s="13">
        <v>22.78584</v>
      </c>
      <c r="AB16" s="13">
        <v>72</v>
      </c>
      <c r="AC16" s="13">
        <v>74</v>
      </c>
      <c r="AE16" s="24">
        <f t="shared" si="6"/>
        <v>-9.0494097201033536</v>
      </c>
      <c r="AF16" s="13">
        <v>1301.0214380879324</v>
      </c>
      <c r="AG16" s="13">
        <v>5677.9643909725864</v>
      </c>
      <c r="AH16" s="13">
        <v>38.799999999999997</v>
      </c>
      <c r="AJ16" s="24">
        <f t="shared" si="7"/>
        <v>-39.819400594669737</v>
      </c>
      <c r="AK16" s="13">
        <v>9.8643680000000007</v>
      </c>
      <c r="AL16" s="13">
        <v>28.840890000000002</v>
      </c>
      <c r="AM16" s="13">
        <v>27.339130000000001</v>
      </c>
      <c r="AO16" s="25">
        <f t="shared" si="8"/>
        <v>-30.402860053117934</v>
      </c>
      <c r="AY16" s="13">
        <v>40.059417146373235</v>
      </c>
    </row>
    <row r="17" spans="1:51" x14ac:dyDescent="0.35">
      <c r="A17" s="22" t="s">
        <v>230</v>
      </c>
      <c r="B17" s="21"/>
      <c r="C17" s="5">
        <f>Front!D20</f>
        <v>1</v>
      </c>
      <c r="D17" s="5"/>
      <c r="E17" s="5">
        <v>11</v>
      </c>
      <c r="F17" s="13" t="s">
        <v>22</v>
      </c>
      <c r="G17" s="24">
        <f t="shared" si="0"/>
        <v>24.840213664450843</v>
      </c>
      <c r="H17" s="13">
        <v>4.8624790000000004</v>
      </c>
      <c r="I17" s="13">
        <v>8.4939719999999994</v>
      </c>
      <c r="J17" s="13"/>
      <c r="K17" s="24">
        <f t="shared" si="1"/>
        <v>27.619025522694269</v>
      </c>
      <c r="L17" s="13">
        <v>10.29505</v>
      </c>
      <c r="M17" s="13"/>
      <c r="N17" s="24">
        <f t="shared" si="2"/>
        <v>38.01342890644014</v>
      </c>
      <c r="O17" s="13">
        <v>92.9</v>
      </c>
      <c r="P17" s="13">
        <v>91.9</v>
      </c>
      <c r="R17" s="24">
        <f t="shared" si="3"/>
        <v>-11.576679318255216</v>
      </c>
      <c r="S17" s="13">
        <v>10.03121</v>
      </c>
      <c r="T17" s="13">
        <v>13.96105</v>
      </c>
      <c r="U17" s="13">
        <v>11.04457</v>
      </c>
      <c r="W17" s="24">
        <f t="shared" si="4"/>
        <v>159.36986219372673</v>
      </c>
      <c r="X17" s="13">
        <v>36.781852872588509</v>
      </c>
      <c r="Z17" s="24">
        <f t="shared" si="5"/>
        <v>-13.168525562429593</v>
      </c>
      <c r="AA17" s="13">
        <v>13.43167</v>
      </c>
      <c r="AB17" s="13">
        <v>40</v>
      </c>
      <c r="AC17" s="13">
        <v>43</v>
      </c>
      <c r="AE17" s="24">
        <f t="shared" si="6"/>
        <v>54.743723441843692</v>
      </c>
      <c r="AF17" s="13">
        <v>654.80188045668228</v>
      </c>
      <c r="AG17" s="13">
        <v>2535.2585627938215</v>
      </c>
      <c r="AH17" s="13">
        <v>86.9</v>
      </c>
      <c r="AJ17" s="24">
        <f t="shared" si="7"/>
        <v>1.0549994707689105</v>
      </c>
      <c r="AK17" s="13">
        <v>7.6823819999999996</v>
      </c>
      <c r="AL17" s="13">
        <v>20.925039999999999</v>
      </c>
      <c r="AM17" s="13">
        <v>16.842759999999998</v>
      </c>
      <c r="AO17" s="25">
        <f t="shared" si="8"/>
        <v>40.128006902748545</v>
      </c>
      <c r="AY17" s="13">
        <v>59.066545659019511</v>
      </c>
    </row>
    <row r="18" spans="1:51" x14ac:dyDescent="0.35">
      <c r="A18" s="9"/>
      <c r="B18" s="21" t="s">
        <v>5</v>
      </c>
      <c r="C18" s="5">
        <f>Front!D21</f>
        <v>1</v>
      </c>
      <c r="D18" s="5"/>
      <c r="E18" s="5">
        <v>12</v>
      </c>
      <c r="F18" s="13" t="s">
        <v>23</v>
      </c>
      <c r="G18" s="24">
        <f t="shared" si="0"/>
        <v>-11.639298235460503</v>
      </c>
      <c r="H18" s="13">
        <v>5.8833320000000002</v>
      </c>
      <c r="I18" s="13">
        <v>17.837319999999998</v>
      </c>
      <c r="J18" s="13"/>
      <c r="K18" s="24">
        <f t="shared" si="1"/>
        <v>-16.569432668092475</v>
      </c>
      <c r="L18" s="13">
        <v>16.580159999999999</v>
      </c>
      <c r="M18" s="13"/>
      <c r="N18" s="24">
        <f t="shared" si="2"/>
        <v>19.539058870378984</v>
      </c>
      <c r="O18" s="13">
        <v>85.2</v>
      </c>
      <c r="P18" s="13">
        <v>75.7</v>
      </c>
      <c r="R18" s="24">
        <f t="shared" si="3"/>
        <v>-19.35622771359186</v>
      </c>
      <c r="S18" s="13">
        <v>10.580109999999999</v>
      </c>
      <c r="T18" s="13">
        <v>14.052300000000001</v>
      </c>
      <c r="U18" s="13">
        <v>13.756790000000001</v>
      </c>
      <c r="W18" s="24">
        <f t="shared" si="4"/>
        <v>30.190924323611579</v>
      </c>
      <c r="X18" s="13">
        <v>18.46268253109789</v>
      </c>
      <c r="Z18" s="24">
        <f t="shared" si="5"/>
        <v>-3.4600823696737764</v>
      </c>
      <c r="AA18" s="13">
        <v>15.882860000000001</v>
      </c>
      <c r="AB18" s="13">
        <v>52</v>
      </c>
      <c r="AC18" s="13">
        <v>56</v>
      </c>
      <c r="AE18" s="24">
        <f t="shared" si="6"/>
        <v>-12.345608811883181</v>
      </c>
      <c r="AF18" s="13">
        <v>1839.9601604067832</v>
      </c>
      <c r="AG18" s="13">
        <v>5695.4892144785472</v>
      </c>
      <c r="AH18" s="13">
        <v>54.7</v>
      </c>
      <c r="AJ18" s="24">
        <f t="shared" si="7"/>
        <v>-31.432951672338067</v>
      </c>
      <c r="AK18" s="13">
        <v>10.33526</v>
      </c>
      <c r="AL18" s="13">
        <v>27.60792</v>
      </c>
      <c r="AM18" s="13">
        <v>22.14057</v>
      </c>
      <c r="AO18" s="25">
        <f t="shared" si="8"/>
        <v>-6.4390883252927571</v>
      </c>
      <c r="AY18" s="13">
        <v>59.80955669896349</v>
      </c>
    </row>
    <row r="19" spans="1:51" x14ac:dyDescent="0.35">
      <c r="A19" s="9"/>
      <c r="B19" s="21" t="s">
        <v>234</v>
      </c>
      <c r="C19" s="5">
        <f>Front!D22</f>
        <v>1</v>
      </c>
      <c r="D19" s="5"/>
      <c r="E19" s="5">
        <v>13</v>
      </c>
      <c r="F19" s="13" t="s">
        <v>24</v>
      </c>
      <c r="G19" s="24">
        <f t="shared" si="0"/>
        <v>21.502611604298458</v>
      </c>
      <c r="H19" s="13">
        <v>3.0187219999999999</v>
      </c>
      <c r="I19" s="13">
        <v>16.900621999999998</v>
      </c>
      <c r="J19" s="13"/>
      <c r="K19" s="24">
        <f t="shared" si="1"/>
        <v>12.388862875454716</v>
      </c>
      <c r="L19" s="13">
        <v>12.4613</v>
      </c>
      <c r="M19" s="13"/>
      <c r="N19" s="24">
        <f t="shared" si="2"/>
        <v>-2.217650051989994</v>
      </c>
      <c r="O19" s="13">
        <v>73</v>
      </c>
      <c r="P19" s="13">
        <v>59.2</v>
      </c>
      <c r="R19" s="24">
        <f t="shared" si="3"/>
        <v>-22.030477840034788</v>
      </c>
      <c r="S19" s="13">
        <v>11.101319999999999</v>
      </c>
      <c r="T19" s="13">
        <v>13.01577</v>
      </c>
      <c r="U19" s="13">
        <v>16.301559999999998</v>
      </c>
      <c r="W19" s="24">
        <f t="shared" si="4"/>
        <v>-11.420764454053572</v>
      </c>
      <c r="X19" s="13">
        <v>12.561630645367117</v>
      </c>
      <c r="Z19" s="24">
        <f t="shared" si="5"/>
        <v>7.0027805229266535</v>
      </c>
      <c r="AA19" s="13">
        <v>18.274090000000001</v>
      </c>
      <c r="AB19" s="13">
        <v>65</v>
      </c>
      <c r="AC19" s="13">
        <v>69</v>
      </c>
      <c r="AE19" s="24">
        <f t="shared" si="6"/>
        <v>12.172195339703384</v>
      </c>
      <c r="AF19" s="13">
        <v>1250.9299525244855</v>
      </c>
      <c r="AG19" s="13">
        <v>4408.5501944271873</v>
      </c>
      <c r="AH19" s="13">
        <v>59</v>
      </c>
      <c r="AJ19" s="24">
        <f t="shared" si="7"/>
        <v>-15.336616894589511</v>
      </c>
      <c r="AK19" s="13">
        <v>8.2154240000000005</v>
      </c>
      <c r="AL19" s="13">
        <v>24.442530000000001</v>
      </c>
      <c r="AM19" s="13">
        <v>21.784089999999999</v>
      </c>
      <c r="AO19" s="25">
        <f t="shared" si="8"/>
        <v>0.29442015738790622</v>
      </c>
      <c r="AY19" s="13">
        <v>65.179063067788235</v>
      </c>
    </row>
    <row r="20" spans="1:51" x14ac:dyDescent="0.35">
      <c r="A20" s="9"/>
      <c r="B20" s="21" t="s">
        <v>233</v>
      </c>
      <c r="C20" s="5">
        <f>Front!D23</f>
        <v>1</v>
      </c>
      <c r="D20" s="5"/>
      <c r="E20" s="5">
        <v>14</v>
      </c>
      <c r="F20" s="13" t="s">
        <v>25</v>
      </c>
      <c r="G20" s="24">
        <f t="shared" si="0"/>
        <v>-27.02468396384289</v>
      </c>
      <c r="H20" s="13">
        <v>5.8373340000000002</v>
      </c>
      <c r="I20" s="13">
        <v>23.635684000000001</v>
      </c>
      <c r="J20" s="13"/>
      <c r="K20" s="24">
        <f t="shared" si="1"/>
        <v>9.9442328216420535</v>
      </c>
      <c r="L20" s="13">
        <v>12.809010000000001</v>
      </c>
      <c r="M20" s="13"/>
      <c r="N20" s="24">
        <f t="shared" si="2"/>
        <v>-3.5572221853498776</v>
      </c>
      <c r="O20" s="13">
        <v>69.8</v>
      </c>
      <c r="P20" s="13">
        <v>60.2</v>
      </c>
      <c r="R20" s="24">
        <f t="shared" si="3"/>
        <v>-11.382720092739703</v>
      </c>
      <c r="S20" s="13">
        <v>12.454700000000001</v>
      </c>
      <c r="T20" s="13">
        <v>8.4676899999999993</v>
      </c>
      <c r="U20" s="13">
        <v>18.22429</v>
      </c>
      <c r="W20" s="24">
        <f t="shared" si="4"/>
        <v>-34.163056144172003</v>
      </c>
      <c r="X20" s="13">
        <v>9.3364925361960793</v>
      </c>
      <c r="Z20" s="24">
        <f t="shared" si="5"/>
        <v>-20.059917077542519</v>
      </c>
      <c r="AA20" s="13">
        <v>16.198219999999999</v>
      </c>
      <c r="AB20" s="13">
        <v>42</v>
      </c>
      <c r="AC20" s="13">
        <v>40</v>
      </c>
      <c r="AE20" s="24">
        <f t="shared" si="6"/>
        <v>2.2882707915260738</v>
      </c>
      <c r="AF20" s="13">
        <v>1430.8794691858959</v>
      </c>
      <c r="AG20" s="13">
        <v>4248.2394583328196</v>
      </c>
      <c r="AH20" s="13">
        <v>48.1</v>
      </c>
      <c r="AJ20" s="24">
        <f t="shared" si="7"/>
        <v>-2.0107833657995973</v>
      </c>
      <c r="AK20" s="13">
        <v>6.3424860000000001</v>
      </c>
      <c r="AL20" s="13">
        <v>26.429449999999999</v>
      </c>
      <c r="AM20" s="13">
        <v>18.05227</v>
      </c>
      <c r="AO20" s="25">
        <f t="shared" si="8"/>
        <v>-12.280839888039781</v>
      </c>
      <c r="AY20" s="13">
        <v>52.505854088370427</v>
      </c>
    </row>
    <row r="21" spans="1:51" x14ac:dyDescent="0.35">
      <c r="A21" s="9"/>
      <c r="B21" s="21"/>
      <c r="C21" s="5">
        <f>Front!D24</f>
        <v>1</v>
      </c>
      <c r="D21" s="5"/>
      <c r="E21" s="5">
        <v>15</v>
      </c>
      <c r="F21" s="13" t="s">
        <v>26</v>
      </c>
      <c r="G21" s="24">
        <f t="shared" si="0"/>
        <v>35.142269269343437</v>
      </c>
      <c r="H21" s="13">
        <v>2.1414610000000001</v>
      </c>
      <c r="I21" s="13">
        <v>15.33906</v>
      </c>
      <c r="J21" s="13"/>
      <c r="K21" s="24">
        <f t="shared" si="1"/>
        <v>-3.16815505694129</v>
      </c>
      <c r="L21" s="13">
        <v>14.67404</v>
      </c>
      <c r="M21" s="13"/>
      <c r="N21" s="24">
        <f t="shared" si="2"/>
        <v>12.312780690692691</v>
      </c>
      <c r="O21" s="13">
        <v>80.2</v>
      </c>
      <c r="P21" s="13">
        <v>71</v>
      </c>
      <c r="R21" s="24">
        <f t="shared" si="3"/>
        <v>-33.398193565257763</v>
      </c>
      <c r="S21" s="13">
        <v>13.09365</v>
      </c>
      <c r="T21" s="13">
        <v>16.855399999999999</v>
      </c>
      <c r="U21" s="13">
        <v>11.30452</v>
      </c>
      <c r="W21" s="24">
        <f t="shared" si="4"/>
        <v>25.252902589490699</v>
      </c>
      <c r="X21" s="13">
        <v>17.762410003789313</v>
      </c>
      <c r="Z21" s="24">
        <f t="shared" si="5"/>
        <v>-12.932134671752324</v>
      </c>
      <c r="AA21" s="13">
        <v>15.75169</v>
      </c>
      <c r="AB21" s="13">
        <v>46</v>
      </c>
      <c r="AC21" s="13">
        <v>46</v>
      </c>
      <c r="AE21" s="24">
        <f t="shared" si="6"/>
        <v>-14.122279703440562</v>
      </c>
      <c r="AF21" s="13">
        <v>2335.0846468184473</v>
      </c>
      <c r="AG21" s="13">
        <v>4750.4378283712786</v>
      </c>
      <c r="AH21" s="13">
        <v>61.6</v>
      </c>
      <c r="AJ21" s="24">
        <f t="shared" si="7"/>
        <v>-18.838943602831041</v>
      </c>
      <c r="AK21" s="13">
        <v>8.5099830000000001</v>
      </c>
      <c r="AL21" s="13">
        <v>25.41281</v>
      </c>
      <c r="AM21" s="13">
        <v>22.124490000000002</v>
      </c>
      <c r="AO21" s="25">
        <f t="shared" si="8"/>
        <v>-1.393107721528023</v>
      </c>
      <c r="AY21" s="13">
        <v>61.1409148224934</v>
      </c>
    </row>
    <row r="22" spans="1:51" x14ac:dyDescent="0.35">
      <c r="A22" s="22" t="s">
        <v>206</v>
      </c>
      <c r="B22" s="21"/>
      <c r="C22" s="5">
        <f>Front!D25</f>
        <v>1</v>
      </c>
      <c r="D22" s="5"/>
      <c r="E22" s="5">
        <v>16</v>
      </c>
      <c r="F22" s="13" t="s">
        <v>27</v>
      </c>
      <c r="G22" s="24">
        <f t="shared" si="0"/>
        <v>-1.6739686084821255</v>
      </c>
      <c r="H22" s="13">
        <v>4.9716839999999998</v>
      </c>
      <c r="I22" s="13">
        <v>17.751749</v>
      </c>
      <c r="J22" s="13"/>
      <c r="K22" s="24">
        <f t="shared" si="1"/>
        <v>24.406436707908515</v>
      </c>
      <c r="L22" s="13">
        <v>10.751989999999999</v>
      </c>
      <c r="M22" s="13"/>
      <c r="N22" s="24">
        <f t="shared" si="2"/>
        <v>19.900887148514421</v>
      </c>
      <c r="O22" s="13">
        <v>84.4</v>
      </c>
      <c r="P22" s="13">
        <v>76.8</v>
      </c>
      <c r="R22" s="24">
        <f t="shared" si="3"/>
        <v>5.2211018534425042</v>
      </c>
      <c r="S22" s="13">
        <v>10.04074</v>
      </c>
      <c r="T22" s="13">
        <v>9.5541830000000001</v>
      </c>
      <c r="U22" s="13">
        <v>11.71143</v>
      </c>
      <c r="W22" s="24">
        <f t="shared" si="4"/>
        <v>44.952131226649506</v>
      </c>
      <c r="X22" s="13">
        <v>20.556004152728111</v>
      </c>
      <c r="Z22" s="24">
        <f t="shared" si="5"/>
        <v>-8.2272315855753444</v>
      </c>
      <c r="AA22" s="13">
        <v>13.41215</v>
      </c>
      <c r="AB22" s="13">
        <v>44</v>
      </c>
      <c r="AC22" s="13">
        <v>47</v>
      </c>
      <c r="AE22" s="24">
        <f t="shared" si="6"/>
        <v>14.280891743668962</v>
      </c>
      <c r="AF22" s="13">
        <v>1542.6008968609865</v>
      </c>
      <c r="AG22" s="13">
        <v>3578.4753363228701</v>
      </c>
      <c r="AH22" s="13">
        <v>65.5</v>
      </c>
      <c r="AJ22" s="24">
        <f t="shared" si="7"/>
        <v>-0.98469251379076062</v>
      </c>
      <c r="AK22" s="13">
        <v>6.5536060000000003</v>
      </c>
      <c r="AL22" s="13">
        <v>20.639510000000001</v>
      </c>
      <c r="AM22" s="13">
        <v>21.595330000000001</v>
      </c>
      <c r="AO22" s="25">
        <f t="shared" si="8"/>
        <v>13.982222281762242</v>
      </c>
      <c r="AY22" s="13">
        <v>64.327848009531181</v>
      </c>
    </row>
    <row r="23" spans="1:51" x14ac:dyDescent="0.35">
      <c r="A23" s="9"/>
      <c r="B23" s="21" t="s">
        <v>214</v>
      </c>
      <c r="C23" s="5">
        <f>Front!D26</f>
        <v>1</v>
      </c>
      <c r="D23" s="5"/>
      <c r="E23" s="5">
        <v>17</v>
      </c>
      <c r="F23" s="13" t="s">
        <v>28</v>
      </c>
      <c r="G23" s="24">
        <f t="shared" si="0"/>
        <v>-30.432578360660532</v>
      </c>
      <c r="H23" s="13">
        <v>7.0757199999999996</v>
      </c>
      <c r="I23" s="13">
        <v>20.052596999999999</v>
      </c>
      <c r="J23" s="13"/>
      <c r="K23" s="24">
        <f t="shared" si="1"/>
        <v>39.033727472014476</v>
      </c>
      <c r="L23" s="13">
        <v>8.6714889999999993</v>
      </c>
      <c r="M23" s="13"/>
      <c r="N23" s="24">
        <f t="shared" si="2"/>
        <v>37.916970863476479</v>
      </c>
      <c r="O23" s="13">
        <v>93</v>
      </c>
      <c r="P23" s="13">
        <v>91.7</v>
      </c>
      <c r="R23" s="24">
        <f t="shared" si="3"/>
        <v>3.0531103697654913</v>
      </c>
      <c r="S23" s="13">
        <v>8.8209320000000009</v>
      </c>
      <c r="T23" s="13">
        <v>11.79101</v>
      </c>
      <c r="U23" s="13">
        <v>10.11003</v>
      </c>
      <c r="W23" s="24">
        <f t="shared" si="4"/>
        <v>0</v>
      </c>
      <c r="X23" s="13">
        <v>24.825685098102806</v>
      </c>
      <c r="Z23" s="24">
        <f t="shared" si="5"/>
        <v>3.4250090914273148</v>
      </c>
      <c r="AA23" s="13">
        <v>12.33089</v>
      </c>
      <c r="AB23" s="13">
        <v>52</v>
      </c>
      <c r="AC23" s="13">
        <v>54</v>
      </c>
      <c r="AE23" s="24">
        <f t="shared" si="6"/>
        <v>30.98914839237916</v>
      </c>
      <c r="AF23" s="13">
        <v>1148.5548403382556</v>
      </c>
      <c r="AG23" s="13">
        <v>2738.8615423450715</v>
      </c>
      <c r="AH23" s="13">
        <v>69.099999999999994</v>
      </c>
      <c r="AJ23" s="24">
        <f t="shared" si="7"/>
        <v>24.027274296704679</v>
      </c>
      <c r="AK23" s="13">
        <v>5.1429340000000003</v>
      </c>
      <c r="AL23" s="13">
        <v>18.753170000000001</v>
      </c>
      <c r="AM23" s="13">
        <v>12.965579999999999</v>
      </c>
      <c r="AO23" s="25">
        <f t="shared" si="8"/>
        <v>15.430380303586725</v>
      </c>
      <c r="AY23" s="13">
        <v>62.357363188113631</v>
      </c>
    </row>
    <row r="24" spans="1:51" x14ac:dyDescent="0.35">
      <c r="A24" s="9"/>
      <c r="B24" s="21"/>
      <c r="C24" s="5">
        <f>Front!D27</f>
        <v>1</v>
      </c>
      <c r="D24" s="5"/>
      <c r="E24" s="5">
        <v>18</v>
      </c>
      <c r="F24" s="13" t="s">
        <v>29</v>
      </c>
      <c r="G24" s="24">
        <f t="shared" si="0"/>
        <v>2.1072358422744388</v>
      </c>
      <c r="H24" s="26">
        <v>4.6842319999999997</v>
      </c>
      <c r="I24" s="13">
        <v>17.491379999999999</v>
      </c>
      <c r="J24" s="13"/>
      <c r="K24" s="24">
        <f t="shared" si="1"/>
        <v>-18.806447394508492</v>
      </c>
      <c r="L24" s="13">
        <v>16.898340000000001</v>
      </c>
      <c r="M24" s="13"/>
      <c r="N24" s="24">
        <f t="shared" si="2"/>
        <v>-1.0845998982323399</v>
      </c>
      <c r="O24" s="13">
        <v>73.099999999999994</v>
      </c>
      <c r="P24" s="13">
        <v>60.5</v>
      </c>
      <c r="R24" s="24">
        <f t="shared" si="3"/>
        <v>5.3105217560936175</v>
      </c>
      <c r="S24" s="13">
        <v>11.79083</v>
      </c>
      <c r="T24" s="13">
        <v>4.7623870000000004</v>
      </c>
      <c r="U24" s="13">
        <v>18.534109999999998</v>
      </c>
      <c r="W24" s="24">
        <f t="shared" si="4"/>
        <v>0</v>
      </c>
      <c r="X24" s="13">
        <v>13.247716847285702</v>
      </c>
      <c r="Z24" s="24">
        <f t="shared" si="5"/>
        <v>15.69730348155098</v>
      </c>
      <c r="AA24" s="13">
        <v>15.549200000000001</v>
      </c>
      <c r="AB24" s="13">
        <v>70</v>
      </c>
      <c r="AC24" s="13">
        <v>68</v>
      </c>
      <c r="AE24" s="24">
        <f t="shared" si="6"/>
        <v>-17.017625796960548</v>
      </c>
      <c r="AF24" s="13">
        <v>1268.4183217369016</v>
      </c>
      <c r="AG24" s="13">
        <v>8376.9371667198047</v>
      </c>
      <c r="AH24" s="13">
        <v>51.8</v>
      </c>
      <c r="AJ24" s="24">
        <f t="shared" si="7"/>
        <v>-20.080284779316461</v>
      </c>
      <c r="AK24" s="13">
        <v>9.6465610000000002</v>
      </c>
      <c r="AL24" s="13">
        <v>23.974989999999998</v>
      </c>
      <c r="AM24" s="13">
        <v>20.649090000000001</v>
      </c>
      <c r="AO24" s="25">
        <f t="shared" si="8"/>
        <v>-4.8391281127284014</v>
      </c>
      <c r="AY24" s="13">
        <v>64.25758564983596</v>
      </c>
    </row>
    <row r="25" spans="1:51" x14ac:dyDescent="0.35">
      <c r="A25" s="22" t="s">
        <v>231</v>
      </c>
      <c r="B25" s="21"/>
      <c r="C25" s="5">
        <f>Front!D28</f>
        <v>1</v>
      </c>
      <c r="D25" s="5"/>
      <c r="E25" s="5">
        <v>19</v>
      </c>
      <c r="F25" s="13" t="s">
        <v>30</v>
      </c>
      <c r="G25" s="24">
        <f t="shared" si="0"/>
        <v>0.33595848530269201</v>
      </c>
      <c r="H25" s="13">
        <v>5.8119719999999999</v>
      </c>
      <c r="I25" s="13">
        <v>13.741910000000001</v>
      </c>
      <c r="J25" s="13"/>
      <c r="K25" s="24">
        <f t="shared" si="1"/>
        <v>4.8067904906133707</v>
      </c>
      <c r="L25" s="13">
        <v>13.53973</v>
      </c>
      <c r="M25" s="13"/>
      <c r="N25" s="24">
        <f t="shared" si="2"/>
        <v>20.551204619366835</v>
      </c>
      <c r="O25" s="13">
        <v>86.7</v>
      </c>
      <c r="P25" s="13">
        <v>75.7</v>
      </c>
      <c r="R25" s="24">
        <f t="shared" si="3"/>
        <v>0.10354367894911458</v>
      </c>
      <c r="S25" s="13">
        <v>9.4185440000000007</v>
      </c>
      <c r="T25" s="13">
        <v>10.58033</v>
      </c>
      <c r="U25" s="13">
        <v>13.016109999999999</v>
      </c>
      <c r="W25" s="24">
        <f t="shared" si="4"/>
        <v>0</v>
      </c>
      <c r="X25" s="13">
        <v>21.020235642204259</v>
      </c>
      <c r="Z25" s="24">
        <f t="shared" si="5"/>
        <v>-6.4668770811028189</v>
      </c>
      <c r="AA25" s="13">
        <v>13.18684</v>
      </c>
      <c r="AB25" s="13">
        <v>47</v>
      </c>
      <c r="AC25" s="13">
        <v>46</v>
      </c>
      <c r="AE25" s="24">
        <f t="shared" si="6"/>
        <v>-23.458759753548346</v>
      </c>
      <c r="AF25" s="13">
        <v>2788.2319614746471</v>
      </c>
      <c r="AG25" s="13">
        <v>4360.4062967909031</v>
      </c>
      <c r="AH25" s="13">
        <v>60</v>
      </c>
      <c r="AJ25" s="24">
        <f t="shared" si="7"/>
        <v>10.520913608639303</v>
      </c>
      <c r="AK25" s="13">
        <v>5.4972859999999999</v>
      </c>
      <c r="AL25" s="13">
        <v>19.55274</v>
      </c>
      <c r="AM25" s="13">
        <v>19.013529999999999</v>
      </c>
      <c r="AO25" s="25">
        <f t="shared" si="8"/>
        <v>0.9132534354600218</v>
      </c>
      <c r="AY25" s="13">
        <v>65.777769131354461</v>
      </c>
    </row>
    <row r="26" spans="1:51" x14ac:dyDescent="0.35">
      <c r="A26" s="9"/>
      <c r="B26" s="21" t="s">
        <v>241</v>
      </c>
      <c r="C26" s="5">
        <f>Front!D29</f>
        <v>1</v>
      </c>
      <c r="D26" s="5"/>
      <c r="E26" s="5">
        <v>20</v>
      </c>
      <c r="F26" s="13" t="s">
        <v>31</v>
      </c>
      <c r="G26" s="24">
        <f t="shared" si="0"/>
        <v>-27.616836155700522</v>
      </c>
      <c r="H26" s="13">
        <v>6.8220179999999999</v>
      </c>
      <c r="I26" s="13">
        <v>20.013263000000002</v>
      </c>
      <c r="J26" s="13"/>
      <c r="K26" s="24">
        <f t="shared" si="1"/>
        <v>-14.242425520725662</v>
      </c>
      <c r="L26" s="13">
        <v>16.249179999999999</v>
      </c>
      <c r="M26" s="13"/>
      <c r="N26" s="24">
        <f t="shared" si="2"/>
        <v>-7.2991747970177645</v>
      </c>
      <c r="O26" s="13">
        <v>71.3</v>
      </c>
      <c r="P26" s="13">
        <v>54.4</v>
      </c>
      <c r="R26" s="24">
        <f t="shared" si="3"/>
        <v>-19.324161525840932</v>
      </c>
      <c r="S26" s="13">
        <v>14.89461</v>
      </c>
      <c r="T26" s="13">
        <v>9.4760609999999996</v>
      </c>
      <c r="U26" s="13">
        <v>16.504960000000001</v>
      </c>
      <c r="W26" s="24">
        <f t="shared" si="4"/>
        <v>0</v>
      </c>
      <c r="X26" s="13">
        <v>11.116213252865268</v>
      </c>
      <c r="Z26" s="24">
        <f t="shared" si="5"/>
        <v>1.5025200863766035</v>
      </c>
      <c r="AA26" s="13">
        <v>22.30735</v>
      </c>
      <c r="AB26" s="13">
        <v>70</v>
      </c>
      <c r="AC26" s="13">
        <v>70</v>
      </c>
      <c r="AE26" s="24">
        <f t="shared" si="6"/>
        <v>-23.753468453648839</v>
      </c>
      <c r="AF26" s="13">
        <v>1868.4092244926183</v>
      </c>
      <c r="AG26" s="13">
        <v>6594.0600905853471</v>
      </c>
      <c r="AH26" s="13">
        <v>46.1</v>
      </c>
      <c r="AJ26" s="24">
        <f t="shared" si="7"/>
        <v>-44.522993527434046</v>
      </c>
      <c r="AK26" s="13">
        <v>10.481389999999999</v>
      </c>
      <c r="AL26" s="13">
        <v>30.022680000000001</v>
      </c>
      <c r="AM26" s="13">
        <v>27.239439999999998</v>
      </c>
      <c r="AO26" s="25">
        <f t="shared" si="8"/>
        <v>-19.322362841998736</v>
      </c>
      <c r="AY26" s="13">
        <v>68.010120623366277</v>
      </c>
    </row>
    <row r="27" spans="1:51" ht="19" x14ac:dyDescent="0.35">
      <c r="A27" s="9"/>
      <c r="B27" s="21" t="s">
        <v>242</v>
      </c>
      <c r="C27" s="5">
        <f>Front!D30</f>
        <v>1</v>
      </c>
      <c r="D27" s="5"/>
      <c r="E27" s="5">
        <v>21</v>
      </c>
      <c r="F27" s="13" t="s">
        <v>32</v>
      </c>
      <c r="G27" s="24">
        <f t="shared" si="0"/>
        <v>25.618871382846518</v>
      </c>
      <c r="H27" s="13">
        <v>4.0927290000000003</v>
      </c>
      <c r="I27" s="13">
        <v>11.210380000000001</v>
      </c>
      <c r="J27" s="13"/>
      <c r="K27" s="24">
        <f t="shared" si="1"/>
        <v>-5.9504676090560418</v>
      </c>
      <c r="L27" s="13">
        <v>15.06978</v>
      </c>
      <c r="M27" s="13"/>
      <c r="N27" s="24">
        <f t="shared" si="2"/>
        <v>26.592774496139477</v>
      </c>
      <c r="O27" s="13">
        <v>86.3</v>
      </c>
      <c r="P27" s="13">
        <v>83.4</v>
      </c>
      <c r="R27" s="24">
        <f t="shared" si="3"/>
        <v>-21.264606535550069</v>
      </c>
      <c r="S27" s="13">
        <v>11.87588</v>
      </c>
      <c r="T27" s="13">
        <v>13.97953</v>
      </c>
      <c r="U27" s="13">
        <v>12.94214</v>
      </c>
      <c r="W27" s="24">
        <f t="shared" si="4"/>
        <v>0</v>
      </c>
      <c r="X27" s="13">
        <v>25.027282648235722</v>
      </c>
      <c r="Z27" s="24">
        <f t="shared" si="5"/>
        <v>-5.9247304885297654</v>
      </c>
      <c r="AA27" s="13">
        <v>15.36289</v>
      </c>
      <c r="AB27" s="13">
        <v>51</v>
      </c>
      <c r="AC27" s="13">
        <v>51</v>
      </c>
      <c r="AE27" s="24">
        <f t="shared" si="6"/>
        <v>17.725173931149907</v>
      </c>
      <c r="AF27" s="13">
        <v>1557.0934256055364</v>
      </c>
      <c r="AG27" s="13">
        <v>3287.1972318339099</v>
      </c>
      <c r="AH27" s="13">
        <v>68.8</v>
      </c>
      <c r="AJ27" s="24">
        <f t="shared" si="7"/>
        <v>20.790445306135869</v>
      </c>
      <c r="AK27" s="13">
        <v>4.8529470000000003</v>
      </c>
      <c r="AL27" s="13">
        <v>21.236450000000001</v>
      </c>
      <c r="AM27" s="13">
        <v>13.64324</v>
      </c>
      <c r="AO27" s="25">
        <f t="shared" si="8"/>
        <v>8.2267800690194139</v>
      </c>
      <c r="AY27" s="13">
        <v>58.822133161661924</v>
      </c>
    </row>
    <row r="28" spans="1:51" ht="19" x14ac:dyDescent="0.35">
      <c r="A28" s="9"/>
      <c r="B28" s="21" t="s">
        <v>243</v>
      </c>
      <c r="C28" s="5">
        <f>Front!D31</f>
        <v>1</v>
      </c>
      <c r="D28" s="5"/>
      <c r="E28" s="5">
        <v>22</v>
      </c>
      <c r="F28" s="13" t="s">
        <v>33</v>
      </c>
      <c r="G28" s="24">
        <f t="shared" si="0"/>
        <v>15.769647891821004</v>
      </c>
      <c r="H28" s="13">
        <v>3.180739</v>
      </c>
      <c r="I28" s="13">
        <v>18.362807</v>
      </c>
      <c r="J28" s="13"/>
      <c r="K28" s="24">
        <f t="shared" si="1"/>
        <v>41.467333454260647</v>
      </c>
      <c r="L28" s="13">
        <v>8.3253470000000007</v>
      </c>
      <c r="M28" s="13"/>
      <c r="N28" s="24">
        <f t="shared" si="2"/>
        <v>-1.3884648569721894</v>
      </c>
      <c r="O28" s="13">
        <v>73.5</v>
      </c>
      <c r="P28" s="13">
        <v>59.8</v>
      </c>
      <c r="R28" s="24">
        <f t="shared" si="3"/>
        <v>18.155816332252375</v>
      </c>
      <c r="S28" s="13">
        <v>7.2043030000000003</v>
      </c>
      <c r="T28" s="13">
        <v>5.6338299999999997</v>
      </c>
      <c r="U28" s="13">
        <v>17.336760000000002</v>
      </c>
      <c r="W28" s="24">
        <f t="shared" si="4"/>
        <v>0</v>
      </c>
      <c r="X28" s="13">
        <v>16.043747189438225</v>
      </c>
      <c r="Z28" s="24">
        <f t="shared" si="5"/>
        <v>11.999226857378913</v>
      </c>
      <c r="AA28" s="13">
        <v>9.6489089999999997</v>
      </c>
      <c r="AB28" s="13">
        <v>55</v>
      </c>
      <c r="AC28" s="13">
        <v>55</v>
      </c>
      <c r="AE28" s="24">
        <f t="shared" si="6"/>
        <v>30.269717944115872</v>
      </c>
      <c r="AF28" s="13">
        <v>755.63309884078308</v>
      </c>
      <c r="AG28" s="13">
        <v>3685.0307655053803</v>
      </c>
      <c r="AH28" s="13">
        <v>62.1</v>
      </c>
      <c r="AJ28" s="24">
        <f t="shared" si="7"/>
        <v>12.758180507442006</v>
      </c>
      <c r="AK28" s="13">
        <v>4.603612</v>
      </c>
      <c r="AL28" s="13">
        <v>23.766940000000002</v>
      </c>
      <c r="AM28" s="13">
        <v>16.915220000000001</v>
      </c>
      <c r="AO28" s="25">
        <f t="shared" si="8"/>
        <v>18.43306544718552</v>
      </c>
      <c r="AY28" s="13">
        <v>68.388035653964593</v>
      </c>
    </row>
    <row r="29" spans="1:51" x14ac:dyDescent="0.35">
      <c r="A29" s="9"/>
      <c r="B29" s="21"/>
      <c r="C29" s="5">
        <f>Front!D32</f>
        <v>1</v>
      </c>
      <c r="D29" s="5"/>
      <c r="E29" s="5">
        <v>23</v>
      </c>
      <c r="F29" s="13" t="s">
        <v>34</v>
      </c>
      <c r="G29" s="24">
        <f t="shared" si="0"/>
        <v>8.7843096909164142</v>
      </c>
      <c r="H29" s="13">
        <v>4.0727770000000003</v>
      </c>
      <c r="I29" s="13">
        <v>17.436474</v>
      </c>
      <c r="J29" s="13"/>
      <c r="K29" s="24">
        <f t="shared" si="1"/>
        <v>45.113847443160651</v>
      </c>
      <c r="L29" s="13">
        <v>7.8066880000000003</v>
      </c>
      <c r="M29" s="13"/>
      <c r="N29" s="24">
        <f t="shared" si="2"/>
        <v>9.8351806375965189</v>
      </c>
      <c r="O29" s="13">
        <v>77.5</v>
      </c>
      <c r="P29" s="13">
        <v>70.2</v>
      </c>
      <c r="R29" s="24">
        <f t="shared" si="3"/>
        <v>-3.8956746838127736</v>
      </c>
      <c r="S29" s="13">
        <v>5.9807790000000001</v>
      </c>
      <c r="T29" s="13">
        <v>13.48676</v>
      </c>
      <c r="U29" s="13">
        <v>14.153029999999999</v>
      </c>
      <c r="W29" s="24">
        <f t="shared" si="4"/>
        <v>0</v>
      </c>
      <c r="X29" s="13">
        <v>21.655486647259842</v>
      </c>
      <c r="Z29" s="24">
        <f t="shared" si="5"/>
        <v>-10.80584990706234</v>
      </c>
      <c r="AA29" s="13">
        <v>12.937239999999999</v>
      </c>
      <c r="AB29" s="13">
        <v>42</v>
      </c>
      <c r="AC29" s="13">
        <v>43</v>
      </c>
      <c r="AE29" s="24">
        <f t="shared" si="6"/>
        <v>-15.730441858254068</v>
      </c>
      <c r="AF29" s="13">
        <v>2219.2232718548507</v>
      </c>
      <c r="AG29" s="13">
        <v>5528.0651771879839</v>
      </c>
      <c r="AH29" s="13">
        <v>62.3</v>
      </c>
      <c r="AJ29" s="24">
        <f t="shared" si="7"/>
        <v>-8.6091487320156812</v>
      </c>
      <c r="AK29" s="13">
        <v>7.7363489999999997</v>
      </c>
      <c r="AL29" s="13">
        <v>23.522310000000001</v>
      </c>
      <c r="AM29" s="13">
        <v>20.097670000000001</v>
      </c>
      <c r="AO29" s="25">
        <f t="shared" si="8"/>
        <v>3.5274603700755329</v>
      </c>
      <c r="AY29" s="13">
        <v>63.314215809647848</v>
      </c>
    </row>
    <row r="30" spans="1:51" x14ac:dyDescent="0.35">
      <c r="A30" s="22" t="s">
        <v>205</v>
      </c>
      <c r="B30" s="21"/>
      <c r="C30" s="5">
        <f>Front!D33</f>
        <v>1</v>
      </c>
      <c r="D30" s="5"/>
      <c r="E30" s="5">
        <v>24</v>
      </c>
      <c r="F30" s="13" t="s">
        <v>35</v>
      </c>
      <c r="G30" s="24">
        <f t="shared" si="0"/>
        <v>-34.814196408843536</v>
      </c>
      <c r="H30" s="13">
        <v>8.6003989999999995</v>
      </c>
      <c r="I30" s="13">
        <v>15.70905</v>
      </c>
      <c r="J30" s="13"/>
      <c r="K30" s="24">
        <f t="shared" si="1"/>
        <v>-36.415362831161566</v>
      </c>
      <c r="L30" s="13">
        <v>19.402930000000001</v>
      </c>
      <c r="M30" s="13"/>
      <c r="N30" s="24">
        <f t="shared" si="2"/>
        <v>6.4120262826043639</v>
      </c>
      <c r="O30" s="13">
        <v>76.8</v>
      </c>
      <c r="P30" s="13">
        <v>66.599999999999994</v>
      </c>
      <c r="R30" s="24">
        <f t="shared" si="3"/>
        <v>-21.155847248858105</v>
      </c>
      <c r="S30" s="13">
        <v>15.47695</v>
      </c>
      <c r="T30" s="13">
        <v>10.854229999999999</v>
      </c>
      <c r="U30" s="13">
        <v>13.83869</v>
      </c>
      <c r="W30" s="24">
        <f t="shared" si="4"/>
        <v>0</v>
      </c>
      <c r="X30" s="13">
        <v>17.220198945480242</v>
      </c>
      <c r="Z30" s="24">
        <f t="shared" si="5"/>
        <v>-13.64753426352236</v>
      </c>
      <c r="AA30" s="13">
        <v>12.848660000000001</v>
      </c>
      <c r="AB30" s="13">
        <v>41</v>
      </c>
      <c r="AC30" s="13">
        <v>39</v>
      </c>
      <c r="AE30" s="24">
        <f t="shared" si="6"/>
        <v>49.451615170116128</v>
      </c>
      <c r="AF30" s="13">
        <v>489.80521699510194</v>
      </c>
      <c r="AG30" s="13">
        <v>2046.5504803128679</v>
      </c>
      <c r="AH30" s="13">
        <v>66.7</v>
      </c>
      <c r="AJ30" s="24">
        <f t="shared" si="7"/>
        <v>11.909645564114962</v>
      </c>
      <c r="AK30" s="13">
        <v>6.3909580000000004</v>
      </c>
      <c r="AL30" s="13">
        <v>17.823550000000001</v>
      </c>
      <c r="AM30" s="13">
        <v>16.98752</v>
      </c>
      <c r="AO30" s="25">
        <f t="shared" si="8"/>
        <v>-5.4656648193643038</v>
      </c>
      <c r="AY30" s="13">
        <v>67.075411868876344</v>
      </c>
    </row>
    <row r="31" spans="1:51" x14ac:dyDescent="0.35">
      <c r="A31" s="9"/>
      <c r="B31" s="21" t="s">
        <v>244</v>
      </c>
      <c r="C31" s="5">
        <f>Front!D34</f>
        <v>1</v>
      </c>
      <c r="D31" s="5"/>
      <c r="E31" s="5">
        <v>25</v>
      </c>
      <c r="F31" s="13" t="s">
        <v>36</v>
      </c>
      <c r="G31" s="24">
        <f t="shared" si="0"/>
        <v>18.993909391052817</v>
      </c>
      <c r="H31" s="13">
        <v>3.163208</v>
      </c>
      <c r="I31" s="13">
        <v>17.253585999999999</v>
      </c>
      <c r="J31" s="13"/>
      <c r="K31" s="24">
        <f t="shared" si="1"/>
        <v>-24.542972084069781</v>
      </c>
      <c r="L31" s="13">
        <v>17.714269999999999</v>
      </c>
      <c r="M31" s="13"/>
      <c r="N31" s="24">
        <f t="shared" si="2"/>
        <v>2.4246144996792092</v>
      </c>
      <c r="O31" s="13">
        <v>76.599999999999994</v>
      </c>
      <c r="P31" s="13">
        <v>61.9</v>
      </c>
      <c r="R31" s="24">
        <f t="shared" si="3"/>
        <v>-9.9148999494011836</v>
      </c>
      <c r="S31" s="13">
        <v>12.72146</v>
      </c>
      <c r="T31" s="13">
        <v>8.4096469999999997</v>
      </c>
      <c r="U31" s="13">
        <v>17.261040000000001</v>
      </c>
      <c r="W31" s="24">
        <f t="shared" si="4"/>
        <v>0</v>
      </c>
      <c r="X31" s="13">
        <v>16.314918382138181</v>
      </c>
      <c r="Z31" s="24">
        <f t="shared" si="5"/>
        <v>-11.711781136725058</v>
      </c>
      <c r="AA31" s="13">
        <v>16.024319999999999</v>
      </c>
      <c r="AB31" s="13">
        <v>48</v>
      </c>
      <c r="AC31" s="13">
        <v>47</v>
      </c>
      <c r="AE31" s="24">
        <f t="shared" si="6"/>
        <v>-9.8090152283670857</v>
      </c>
      <c r="AF31" s="13">
        <v>1915.6631294463655</v>
      </c>
      <c r="AG31" s="13">
        <v>5049.878780652597</v>
      </c>
      <c r="AH31" s="13">
        <v>55.3</v>
      </c>
      <c r="AJ31" s="24">
        <f t="shared" si="7"/>
        <v>-6.8493919100924545</v>
      </c>
      <c r="AK31" s="13">
        <v>8.4207730000000005</v>
      </c>
      <c r="AL31" s="13">
        <v>21.54017</v>
      </c>
      <c r="AM31" s="13">
        <v>18.686879999999999</v>
      </c>
      <c r="AO31" s="25">
        <f t="shared" si="8"/>
        <v>-5.9156480597033632</v>
      </c>
      <c r="AY31" s="13">
        <v>65.842791398205961</v>
      </c>
    </row>
    <row r="32" spans="1:51" x14ac:dyDescent="0.35">
      <c r="A32" s="9"/>
      <c r="B32" s="21" t="s">
        <v>217</v>
      </c>
      <c r="C32" s="5">
        <f>Front!D35</f>
        <v>1</v>
      </c>
      <c r="D32" s="5"/>
      <c r="E32" s="5">
        <v>26</v>
      </c>
      <c r="F32" s="13" t="s">
        <v>37</v>
      </c>
      <c r="G32" s="24">
        <f t="shared" si="0"/>
        <v>-44.835181645486358</v>
      </c>
      <c r="H32" s="13">
        <v>9.2988350000000004</v>
      </c>
      <c r="I32" s="13">
        <v>16.646132000000001</v>
      </c>
      <c r="J32" s="13"/>
      <c r="K32" s="24">
        <f t="shared" si="1"/>
        <v>-56.285267537624549</v>
      </c>
      <c r="L32" s="13">
        <v>22.229109999999999</v>
      </c>
      <c r="M32" s="13"/>
      <c r="N32" s="24">
        <f t="shared" si="2"/>
        <v>-5.1042012344859531</v>
      </c>
      <c r="O32" s="13">
        <v>66.900000000000006</v>
      </c>
      <c r="P32" s="13">
        <v>60.7</v>
      </c>
      <c r="R32" s="24">
        <f t="shared" si="3"/>
        <v>-27.204991250386325</v>
      </c>
      <c r="S32" s="13">
        <v>17.083480000000002</v>
      </c>
      <c r="T32" s="13">
        <v>10.294930000000001</v>
      </c>
      <c r="U32" s="13">
        <v>15.488009999999999</v>
      </c>
      <c r="W32" s="24">
        <f t="shared" si="4"/>
        <v>0</v>
      </c>
      <c r="X32" s="13">
        <v>7.6191411685739077</v>
      </c>
      <c r="Z32" s="24">
        <f t="shared" si="5"/>
        <v>19.67618199335131</v>
      </c>
      <c r="AA32" s="13">
        <v>17.55283</v>
      </c>
      <c r="AB32" s="13">
        <v>75</v>
      </c>
      <c r="AC32" s="13">
        <v>77</v>
      </c>
      <c r="AE32" s="24">
        <f t="shared" si="6"/>
        <v>-42.664745226663179</v>
      </c>
      <c r="AF32" s="13">
        <v>2107.6163492689693</v>
      </c>
      <c r="AG32" s="13">
        <v>7780.1288718334945</v>
      </c>
      <c r="AH32" s="13">
        <v>36.299999999999997</v>
      </c>
      <c r="AJ32" s="24">
        <f t="shared" si="7"/>
        <v>-10.825449684862003</v>
      </c>
      <c r="AK32" s="13">
        <v>5.3109989999999998</v>
      </c>
      <c r="AL32" s="13">
        <v>33.080750000000002</v>
      </c>
      <c r="AM32" s="13">
        <v>20.706</v>
      </c>
      <c r="AO32" s="25">
        <f t="shared" si="8"/>
        <v>-23.891950655165296</v>
      </c>
      <c r="AY32" s="13">
        <v>34.863475686546082</v>
      </c>
    </row>
    <row r="33" spans="1:51" x14ac:dyDescent="0.35">
      <c r="A33" s="9"/>
      <c r="B33" s="21" t="s">
        <v>246</v>
      </c>
      <c r="C33" s="5">
        <f>Front!D36</f>
        <v>1</v>
      </c>
      <c r="D33" s="5"/>
      <c r="E33" s="5">
        <v>27</v>
      </c>
      <c r="F33" s="13" t="s">
        <v>38</v>
      </c>
      <c r="G33" s="24">
        <f t="shared" si="0"/>
        <v>14.331354598997333</v>
      </c>
      <c r="H33" s="13">
        <v>3.966936</v>
      </c>
      <c r="I33" s="13">
        <v>15.823194000000001</v>
      </c>
      <c r="J33" s="13"/>
      <c r="K33" s="24">
        <f t="shared" si="1"/>
        <v>5.5190664411231625</v>
      </c>
      <c r="L33" s="13">
        <v>13.438420000000001</v>
      </c>
      <c r="M33" s="13"/>
      <c r="N33" s="24">
        <f t="shared" si="2"/>
        <v>1.2580473883321142</v>
      </c>
      <c r="O33" s="13">
        <v>75.599999999999994</v>
      </c>
      <c r="P33" s="13">
        <v>61.3</v>
      </c>
      <c r="R33" s="24">
        <f t="shared" si="3"/>
        <v>-1.9285667804645277</v>
      </c>
      <c r="S33" s="13">
        <v>12.592079999999999</v>
      </c>
      <c r="T33" s="13">
        <v>7.7019820000000001</v>
      </c>
      <c r="U33" s="13">
        <v>15.055210000000001</v>
      </c>
      <c r="W33" s="24">
        <f t="shared" si="4"/>
        <v>0</v>
      </c>
      <c r="X33" s="13">
        <v>14.970225071821314</v>
      </c>
      <c r="Z33" s="24">
        <f t="shared" si="5"/>
        <v>-4.3408877294698831</v>
      </c>
      <c r="AA33" s="13">
        <v>13.057309999999999</v>
      </c>
      <c r="AB33" s="13">
        <v>48</v>
      </c>
      <c r="AC33" s="13">
        <v>48</v>
      </c>
      <c r="AE33" s="24">
        <f t="shared" si="6"/>
        <v>5.3080143936979063</v>
      </c>
      <c r="AF33" s="13">
        <v>1330.616614577038</v>
      </c>
      <c r="AG33" s="13">
        <v>4803.4120145735842</v>
      </c>
      <c r="AH33" s="13">
        <v>54.8</v>
      </c>
      <c r="AJ33" s="24">
        <f t="shared" si="7"/>
        <v>9.0916578742221752</v>
      </c>
      <c r="AK33" s="13">
        <v>6.1975540000000002</v>
      </c>
      <c r="AL33" s="13">
        <v>18.692489999999999</v>
      </c>
      <c r="AM33" s="13">
        <v>18.46499</v>
      </c>
      <c r="AO33" s="25">
        <f t="shared" si="8"/>
        <v>4.1769551694911824</v>
      </c>
      <c r="AY33" s="13">
        <v>64.752417903876037</v>
      </c>
    </row>
    <row r="34" spans="1:51" x14ac:dyDescent="0.35">
      <c r="A34" s="9"/>
      <c r="B34" s="21"/>
      <c r="C34" s="5">
        <f>Front!D37</f>
        <v>1</v>
      </c>
      <c r="D34" s="5"/>
      <c r="E34" s="5">
        <v>28</v>
      </c>
      <c r="F34" s="13" t="s">
        <v>39</v>
      </c>
      <c r="G34" s="24">
        <f t="shared" si="0"/>
        <v>-23.268949544979012</v>
      </c>
      <c r="H34" s="13">
        <v>6.9495480000000001</v>
      </c>
      <c r="I34" s="13">
        <v>17.928166999999998</v>
      </c>
      <c r="J34" s="13"/>
      <c r="K34" s="24">
        <f t="shared" si="1"/>
        <v>-31.835451670554608</v>
      </c>
      <c r="L34" s="13">
        <v>18.75151</v>
      </c>
      <c r="M34" s="13"/>
      <c r="N34" s="24">
        <f t="shared" si="2"/>
        <v>12.182363222052604</v>
      </c>
      <c r="O34" s="13">
        <v>81.099999999999994</v>
      </c>
      <c r="P34" s="13">
        <v>70.099999999999994</v>
      </c>
      <c r="R34" s="24">
        <f t="shared" si="3"/>
        <v>-7.1031593121966345</v>
      </c>
      <c r="S34" s="13">
        <v>12.986829999999999</v>
      </c>
      <c r="T34" s="13">
        <v>9.3470040000000001</v>
      </c>
      <c r="U34" s="13">
        <v>13.7166</v>
      </c>
      <c r="W34" s="24">
        <f t="shared" si="4"/>
        <v>0</v>
      </c>
      <c r="X34" s="13">
        <v>15.672602658320622</v>
      </c>
      <c r="Z34" s="24">
        <f t="shared" si="5"/>
        <v>3.0873631714955665</v>
      </c>
      <c r="AA34" s="13">
        <v>13.29182</v>
      </c>
      <c r="AB34" s="13">
        <v>55</v>
      </c>
      <c r="AC34" s="13">
        <v>54</v>
      </c>
      <c r="AE34" s="24">
        <f t="shared" si="6"/>
        <v>-28.265381277652065</v>
      </c>
      <c r="AF34" s="13">
        <v>2271.2310730743911</v>
      </c>
      <c r="AG34" s="13">
        <v>6214.0424192117243</v>
      </c>
      <c r="AH34" s="13">
        <v>50.6</v>
      </c>
      <c r="AJ34" s="24">
        <f t="shared" si="7"/>
        <v>-4.5276419531588665</v>
      </c>
      <c r="AK34" s="13">
        <v>6.9847720000000004</v>
      </c>
      <c r="AL34" s="13">
        <v>24.35117</v>
      </c>
      <c r="AM34" s="13">
        <v>19.30115</v>
      </c>
      <c r="AO34" s="25">
        <f t="shared" si="8"/>
        <v>-11.390122480713288</v>
      </c>
      <c r="AY34" s="13">
        <v>55.85856378821012</v>
      </c>
    </row>
    <row r="35" spans="1:51" x14ac:dyDescent="0.35">
      <c r="A35" s="22" t="s">
        <v>232</v>
      </c>
      <c r="B35" s="21"/>
      <c r="C35" s="5">
        <f>Front!D38</f>
        <v>1</v>
      </c>
      <c r="D35" s="5"/>
      <c r="E35" s="5">
        <v>29</v>
      </c>
      <c r="F35" s="13" t="s">
        <v>40</v>
      </c>
      <c r="G35" s="24">
        <f t="shared" si="0"/>
        <v>6.6973499347023155</v>
      </c>
      <c r="H35" s="26">
        <v>4.6842319999999997</v>
      </c>
      <c r="I35" s="13">
        <v>15.81498</v>
      </c>
      <c r="J35" s="13"/>
      <c r="K35" s="24">
        <f t="shared" si="1"/>
        <v>-16.891788332201397</v>
      </c>
      <c r="L35" s="13">
        <v>16.626010000000001</v>
      </c>
      <c r="M35" s="13"/>
      <c r="N35" s="24">
        <f t="shared" si="2"/>
        <v>23.56408044069822</v>
      </c>
      <c r="O35" s="13">
        <v>89.1</v>
      </c>
      <c r="P35" s="13">
        <v>77.400000000000006</v>
      </c>
      <c r="R35" s="24">
        <f t="shared" si="3"/>
        <v>15.363374837151531</v>
      </c>
      <c r="S35" s="13">
        <v>10.51829</v>
      </c>
      <c r="T35" s="13">
        <v>5.2664629999999999</v>
      </c>
      <c r="U35" s="13">
        <v>14.6205</v>
      </c>
      <c r="W35" s="24">
        <f t="shared" si="4"/>
        <v>0</v>
      </c>
      <c r="X35" s="13">
        <v>22.977842520892434</v>
      </c>
      <c r="Z35" s="24">
        <f t="shared" si="5"/>
        <v>-15.574650312628272</v>
      </c>
      <c r="AA35" s="13">
        <v>16.09299</v>
      </c>
      <c r="AB35" s="13">
        <v>42</v>
      </c>
      <c r="AC35" s="13">
        <v>47</v>
      </c>
      <c r="AE35" s="24">
        <f t="shared" si="6"/>
        <v>37.363992594317487</v>
      </c>
      <c r="AF35" s="13">
        <v>671.65953399904902</v>
      </c>
      <c r="AG35" s="13">
        <v>3554.4460294816927</v>
      </c>
      <c r="AH35" s="13">
        <v>69.2</v>
      </c>
      <c r="AJ35" s="24">
        <f t="shared" si="7"/>
        <v>2.2806610835479666</v>
      </c>
      <c r="AK35" s="13">
        <v>5.7813140000000001</v>
      </c>
      <c r="AL35" s="13">
        <v>23.082339999999999</v>
      </c>
      <c r="AM35" s="13">
        <v>20.002510000000001</v>
      </c>
      <c r="AO35" s="25">
        <f t="shared" si="8"/>
        <v>7.54328860651255</v>
      </c>
      <c r="AY35" s="13">
        <v>72.537653824679296</v>
      </c>
    </row>
    <row r="36" spans="1:51" x14ac:dyDescent="0.35">
      <c r="A36" s="9"/>
      <c r="B36" s="21" t="s">
        <v>245</v>
      </c>
      <c r="C36" s="5">
        <f>Front!D39</f>
        <v>1</v>
      </c>
      <c r="D36" s="5"/>
      <c r="E36" s="5">
        <v>30</v>
      </c>
      <c r="F36" s="13" t="s">
        <v>41</v>
      </c>
      <c r="G36" s="24">
        <f t="shared" si="0"/>
        <v>-8.2263489105930958</v>
      </c>
      <c r="H36" s="13">
        <v>6.2040059999999997</v>
      </c>
      <c r="I36" s="13">
        <v>15.340730000000001</v>
      </c>
      <c r="J36" s="13"/>
      <c r="K36" s="24">
        <f t="shared" si="1"/>
        <v>17.982032450704544</v>
      </c>
      <c r="L36" s="13">
        <v>11.665760000000001</v>
      </c>
      <c r="M36" s="13"/>
      <c r="N36" s="24">
        <f t="shared" si="2"/>
        <v>30.718789407314013</v>
      </c>
      <c r="O36" s="13">
        <v>91.2</v>
      </c>
      <c r="P36" s="13">
        <v>84.4</v>
      </c>
      <c r="R36" s="24">
        <f t="shared" si="3"/>
        <v>-2.7384914254551886</v>
      </c>
      <c r="S36" s="13">
        <v>8.7693340000000006</v>
      </c>
      <c r="T36" s="13">
        <v>11.349069999999999</v>
      </c>
      <c r="U36" s="13">
        <v>13.78729</v>
      </c>
      <c r="W36" s="24">
        <f t="shared" si="4"/>
        <v>0</v>
      </c>
      <c r="X36" s="13">
        <v>30.983716261432075</v>
      </c>
      <c r="Z36" s="24">
        <f t="shared" si="5"/>
        <v>10.733000913787782</v>
      </c>
      <c r="AA36" s="13">
        <v>12.081189999999999</v>
      </c>
      <c r="AB36" s="13">
        <v>58</v>
      </c>
      <c r="AC36" s="13">
        <v>59</v>
      </c>
      <c r="AE36" s="24">
        <f t="shared" si="6"/>
        <v>26.946010685897942</v>
      </c>
      <c r="AF36" s="13">
        <v>1610.5417276720352</v>
      </c>
      <c r="AG36" s="13">
        <v>2122.9868228404098</v>
      </c>
      <c r="AH36" s="13">
        <v>74.3</v>
      </c>
      <c r="AJ36" s="24">
        <f t="shared" si="7"/>
        <v>-15.79241489865325</v>
      </c>
      <c r="AK36" s="13">
        <v>9.0612460000000006</v>
      </c>
      <c r="AL36" s="13">
        <v>25.658059999999999</v>
      </c>
      <c r="AM36" s="13">
        <v>18.53913</v>
      </c>
      <c r="AO36" s="25">
        <f t="shared" si="8"/>
        <v>8.517511174714679</v>
      </c>
      <c r="AY36" s="13">
        <v>55.092962277289033</v>
      </c>
    </row>
    <row r="37" spans="1:51" x14ac:dyDescent="0.35">
      <c r="B37" s="21" t="s">
        <v>237</v>
      </c>
      <c r="C37" s="5">
        <f>Front!D40</f>
        <v>1</v>
      </c>
      <c r="D37" s="5"/>
      <c r="E37" s="5">
        <v>31</v>
      </c>
      <c r="F37" s="13" t="s">
        <v>42</v>
      </c>
      <c r="G37" s="24">
        <f t="shared" si="0"/>
        <v>26.045798341506373</v>
      </c>
      <c r="H37" s="13">
        <v>2.5945740000000002</v>
      </c>
      <c r="I37" s="13">
        <v>16.894857000000002</v>
      </c>
      <c r="J37" s="13"/>
      <c r="K37" s="24">
        <f t="shared" si="1"/>
        <v>25.039828676928629</v>
      </c>
      <c r="L37" s="13">
        <v>10.661899999999999</v>
      </c>
      <c r="M37" s="13"/>
      <c r="N37" s="24">
        <f t="shared" si="2"/>
        <v>2.410123669830317</v>
      </c>
      <c r="O37" s="13">
        <v>76.7</v>
      </c>
      <c r="P37" s="13">
        <v>61.8</v>
      </c>
      <c r="R37" s="24">
        <f t="shared" si="3"/>
        <v>3.9798377757074168</v>
      </c>
      <c r="S37" s="13">
        <v>12.0352</v>
      </c>
      <c r="T37" s="13">
        <v>7.1405250000000002</v>
      </c>
      <c r="U37" s="13">
        <v>14.15925</v>
      </c>
      <c r="W37" s="24">
        <f t="shared" si="4"/>
        <v>0</v>
      </c>
      <c r="X37" s="13">
        <v>12.811070351118225</v>
      </c>
      <c r="Z37" s="24">
        <f t="shared" si="5"/>
        <v>0.24397135509556464</v>
      </c>
      <c r="AA37" s="13">
        <v>14.53406</v>
      </c>
      <c r="AB37" s="13">
        <v>54</v>
      </c>
      <c r="AC37" s="13">
        <v>55</v>
      </c>
      <c r="AE37" s="24">
        <f t="shared" si="6"/>
        <v>11.977903290273218</v>
      </c>
      <c r="AF37" s="13">
        <v>974.5589911432246</v>
      </c>
      <c r="AG37" s="13">
        <v>5704.0979578179076</v>
      </c>
      <c r="AH37" s="13">
        <v>61</v>
      </c>
      <c r="AJ37" s="24">
        <f t="shared" si="7"/>
        <v>5.4436336988270249</v>
      </c>
      <c r="AK37" s="13">
        <v>6.2705739999999999</v>
      </c>
      <c r="AL37" s="13">
        <v>21.86364</v>
      </c>
      <c r="AM37" s="13">
        <v>17.737200000000001</v>
      </c>
      <c r="AO37" s="25">
        <f t="shared" si="8"/>
        <v>10.734442401166936</v>
      </c>
      <c r="AY37" s="13">
        <v>61.405032233505651</v>
      </c>
    </row>
    <row r="38" spans="1:51" x14ac:dyDescent="0.35">
      <c r="B38" s="21" t="s">
        <v>238</v>
      </c>
      <c r="C38" s="5">
        <f>Front!D41</f>
        <v>1</v>
      </c>
      <c r="D38" s="5"/>
      <c r="E38" s="5">
        <v>32</v>
      </c>
      <c r="F38" s="13" t="s">
        <v>43</v>
      </c>
      <c r="G38" s="24">
        <f t="shared" si="0"/>
        <v>16.154797363525635</v>
      </c>
      <c r="H38" s="13">
        <v>3.7587109999999999</v>
      </c>
      <c r="I38" s="13">
        <v>15.96898</v>
      </c>
      <c r="J38" s="13"/>
      <c r="K38" s="24">
        <f t="shared" si="1"/>
        <v>41.660107062858302</v>
      </c>
      <c r="L38" s="13">
        <v>8.2979280000000006</v>
      </c>
      <c r="M38" s="13"/>
      <c r="N38" s="24">
        <f t="shared" si="2"/>
        <v>19.047698059777442</v>
      </c>
      <c r="O38" s="13">
        <v>83.5</v>
      </c>
      <c r="P38" s="13">
        <v>76.5</v>
      </c>
      <c r="R38" s="24">
        <f t="shared" si="3"/>
        <v>14.545984592064586</v>
      </c>
      <c r="S38" s="13">
        <v>8.3644639999999999</v>
      </c>
      <c r="T38" s="13">
        <v>7.8846829999999999</v>
      </c>
      <c r="U38" s="13">
        <v>12.974489999999999</v>
      </c>
      <c r="W38" s="24">
        <f t="shared" si="4"/>
        <v>0</v>
      </c>
      <c r="X38" s="13">
        <v>24.094387755102041</v>
      </c>
      <c r="Z38" s="24">
        <f t="shared" si="5"/>
        <v>-1.3723159770245417</v>
      </c>
      <c r="AA38" s="13">
        <v>11.48429</v>
      </c>
      <c r="AB38" s="13">
        <v>47</v>
      </c>
      <c r="AC38" s="13">
        <v>48</v>
      </c>
      <c r="AE38" s="24">
        <f t="shared" si="6"/>
        <v>-28.453913644266592</v>
      </c>
      <c r="AF38" s="13">
        <v>2851.3937966234785</v>
      </c>
      <c r="AG38" s="13">
        <v>4377.6992540243427</v>
      </c>
      <c r="AH38" s="13">
        <v>54.4</v>
      </c>
      <c r="AJ38" s="24">
        <f t="shared" si="7"/>
        <v>29.264008547406434</v>
      </c>
      <c r="AK38" s="13">
        <v>4.0236320000000001</v>
      </c>
      <c r="AL38" s="13">
        <v>17.659949999999998</v>
      </c>
      <c r="AM38" s="13">
        <v>14.17554</v>
      </c>
      <c r="AO38" s="25">
        <f t="shared" si="8"/>
        <v>12.978052286334465</v>
      </c>
      <c r="AY38" s="13">
        <v>61.877143283853925</v>
      </c>
    </row>
    <row r="39" spans="1:51" x14ac:dyDescent="0.35">
      <c r="B39" s="21"/>
      <c r="E39" s="5">
        <v>33</v>
      </c>
      <c r="F39" s="13" t="s">
        <v>44</v>
      </c>
      <c r="G39" s="24">
        <f t="shared" si="0"/>
        <v>1.4197484128410736</v>
      </c>
      <c r="H39" s="13">
        <v>4.2133430000000001</v>
      </c>
      <c r="I39" s="13">
        <v>19.578175000000002</v>
      </c>
      <c r="J39" s="13"/>
      <c r="K39" s="24">
        <f t="shared" si="1"/>
        <v>-71.114120232686645</v>
      </c>
      <c r="L39" s="13">
        <v>24.338280000000001</v>
      </c>
      <c r="M39" s="13"/>
      <c r="N39" s="24">
        <f t="shared" si="2"/>
        <v>-11.743987964868031</v>
      </c>
      <c r="O39" s="13">
        <v>68.599999999999994</v>
      </c>
      <c r="P39" s="13">
        <v>51.2</v>
      </c>
      <c r="R39" s="24">
        <f t="shared" si="3"/>
        <v>-18.022484021387637</v>
      </c>
      <c r="S39" s="13">
        <v>11.03622</v>
      </c>
      <c r="T39" s="13">
        <v>11.38287</v>
      </c>
      <c r="U39" s="13">
        <v>17.69502</v>
      </c>
      <c r="W39" s="24">
        <f t="shared" si="4"/>
        <v>0</v>
      </c>
      <c r="X39" s="13">
        <v>7.7567366618601294</v>
      </c>
      <c r="Z39" s="24">
        <f t="shared" si="5"/>
        <v>-16.336545022199548</v>
      </c>
      <c r="AA39" s="13">
        <v>18.318850000000001</v>
      </c>
      <c r="AB39" s="13">
        <v>48</v>
      </c>
      <c r="AC39" s="13">
        <v>48</v>
      </c>
      <c r="AE39" s="24">
        <f t="shared" si="6"/>
        <v>-7.2507245252653094</v>
      </c>
      <c r="AF39" s="13">
        <v>1438.6715198981262</v>
      </c>
      <c r="AG39" s="13">
        <v>5090.0043796856198</v>
      </c>
      <c r="AH39" s="13">
        <v>41.2</v>
      </c>
      <c r="AJ39" s="24">
        <f t="shared" si="7"/>
        <v>-4.5676592951172026</v>
      </c>
      <c r="AK39" s="13">
        <v>6.0807700000000002</v>
      </c>
      <c r="AL39" s="13">
        <v>25.755009999999999</v>
      </c>
      <c r="AM39" s="13">
        <v>20.8507</v>
      </c>
      <c r="AO39" s="25">
        <f t="shared" si="8"/>
        <v>-18.230824664097614</v>
      </c>
      <c r="AY39" s="13">
        <v>42.028552994759096</v>
      </c>
    </row>
    <row r="40" spans="1:51" x14ac:dyDescent="0.35">
      <c r="E40" s="5">
        <v>34</v>
      </c>
      <c r="F40" s="13" t="s">
        <v>45</v>
      </c>
      <c r="G40" s="24">
        <f t="shared" si="0"/>
        <v>39.686098763530993</v>
      </c>
      <c r="H40" s="13">
        <v>2.6950720000000001</v>
      </c>
      <c r="I40" s="13">
        <v>11.521369999999999</v>
      </c>
      <c r="J40" s="13"/>
      <c r="K40" s="24">
        <f t="shared" si="1"/>
        <v>48.714978535401478</v>
      </c>
      <c r="L40" s="13">
        <v>7.2944839999999997</v>
      </c>
      <c r="M40" s="13"/>
      <c r="N40" s="24">
        <f t="shared" si="2"/>
        <v>31.43746819760625</v>
      </c>
      <c r="O40" s="13">
        <v>90.2</v>
      </c>
      <c r="P40" s="13">
        <v>86.1</v>
      </c>
      <c r="R40" s="24">
        <f t="shared" si="3"/>
        <v>25.343904706108862</v>
      </c>
      <c r="S40" s="13">
        <v>4.6591440000000004</v>
      </c>
      <c r="T40" s="13">
        <v>9.0666449999999994</v>
      </c>
      <c r="U40" s="13">
        <v>10.873100000000001</v>
      </c>
      <c r="W40" s="24">
        <f t="shared" si="4"/>
        <v>0</v>
      </c>
      <c r="X40" s="13">
        <v>25.705447412102007</v>
      </c>
      <c r="Z40" s="24">
        <f t="shared" si="5"/>
        <v>1.2720943144461188</v>
      </c>
      <c r="AA40" s="13">
        <v>11.127370000000001</v>
      </c>
      <c r="AB40" s="13">
        <v>48</v>
      </c>
      <c r="AC40" s="13">
        <v>50</v>
      </c>
      <c r="AE40" s="24">
        <f t="shared" si="6"/>
        <v>19.420156036845412</v>
      </c>
      <c r="AF40" s="13">
        <v>1089.9526185886464</v>
      </c>
      <c r="AG40" s="13">
        <v>5150.1011884386953</v>
      </c>
      <c r="AH40" s="13">
        <v>72.2</v>
      </c>
      <c r="AJ40" s="24">
        <f t="shared" si="7"/>
        <v>28.152465455933367</v>
      </c>
      <c r="AK40" s="13">
        <v>4.426641</v>
      </c>
      <c r="AL40" s="13">
        <v>17.149830000000001</v>
      </c>
      <c r="AM40" s="13">
        <v>14.03816</v>
      </c>
      <c r="AO40" s="25">
        <f t="shared" si="8"/>
        <v>27.718166572838928</v>
      </c>
      <c r="AY40" s="13">
        <v>65.451207108548772</v>
      </c>
    </row>
    <row r="41" spans="1:51" x14ac:dyDescent="0.35">
      <c r="E41" s="5">
        <v>35</v>
      </c>
      <c r="F41" s="13" t="s">
        <v>46</v>
      </c>
      <c r="G41" s="24">
        <f t="shared" si="0"/>
        <v>-10.879877418155544</v>
      </c>
      <c r="H41" s="13">
        <v>5.7537370000000001</v>
      </c>
      <c r="I41" s="13">
        <v>18.065176999999998</v>
      </c>
      <c r="J41" s="13"/>
      <c r="K41" s="24">
        <f t="shared" si="1"/>
        <v>13.145010131178022</v>
      </c>
      <c r="L41" s="13">
        <v>12.35375</v>
      </c>
      <c r="M41" s="13"/>
      <c r="N41" s="24">
        <f t="shared" si="2"/>
        <v>10.557952257693412</v>
      </c>
      <c r="O41" s="13">
        <v>79.3</v>
      </c>
      <c r="P41" s="13">
        <v>69.599999999999994</v>
      </c>
      <c r="R41" s="24">
        <f t="shared" si="3"/>
        <v>16.537291224140144</v>
      </c>
      <c r="S41" s="13">
        <v>7.8021700000000003</v>
      </c>
      <c r="T41" s="13">
        <v>8.107507</v>
      </c>
      <c r="U41" s="13">
        <v>12.4038</v>
      </c>
      <c r="W41" s="24">
        <f t="shared" si="4"/>
        <v>0</v>
      </c>
      <c r="X41" s="13">
        <v>12.597146133265383</v>
      </c>
      <c r="Z41" s="24">
        <f t="shared" si="5"/>
        <v>28.242280935662126</v>
      </c>
      <c r="AA41" s="13">
        <v>12.18469</v>
      </c>
      <c r="AB41" s="13">
        <v>72</v>
      </c>
      <c r="AC41" s="13">
        <v>74</v>
      </c>
      <c r="AE41" s="24">
        <f t="shared" si="6"/>
        <v>14.036006006597376</v>
      </c>
      <c r="AF41" s="13">
        <v>1089.9526185886464</v>
      </c>
      <c r="AG41" s="13">
        <v>5150.1011884386953</v>
      </c>
      <c r="AH41" s="13">
        <v>63.3</v>
      </c>
      <c r="AJ41" s="24">
        <f t="shared" si="7"/>
        <v>8.1117786315105178</v>
      </c>
      <c r="AK41" s="13">
        <v>5.6696</v>
      </c>
      <c r="AL41" s="13">
        <v>21.275030000000001</v>
      </c>
      <c r="AM41" s="13">
        <v>18.47063</v>
      </c>
      <c r="AO41" s="25">
        <f t="shared" si="8"/>
        <v>11.392920252660867</v>
      </c>
      <c r="AY41" s="13">
        <v>63.600099522220816</v>
      </c>
    </row>
    <row r="42" spans="1:51" x14ac:dyDescent="0.35">
      <c r="E42" s="5">
        <v>36</v>
      </c>
      <c r="F42" s="13" t="s">
        <v>47</v>
      </c>
      <c r="G42" s="24">
        <f t="shared" si="0"/>
        <v>-2.4982797783332744</v>
      </c>
      <c r="H42" s="13">
        <v>4.567113</v>
      </c>
      <c r="I42" s="13">
        <v>19.629981000000001</v>
      </c>
      <c r="J42" s="13"/>
      <c r="K42" s="24">
        <f t="shared" si="1"/>
        <v>-4.7560291406707966</v>
      </c>
      <c r="L42" s="13">
        <v>14.899889999999999</v>
      </c>
      <c r="M42" s="13"/>
      <c r="N42" s="24">
        <f t="shared" si="2"/>
        <v>1.1670095794340909</v>
      </c>
      <c r="O42" s="13">
        <v>73.400000000000006</v>
      </c>
      <c r="P42" s="13">
        <v>63</v>
      </c>
      <c r="R42" s="24">
        <f t="shared" si="3"/>
        <v>-18.28779305977223</v>
      </c>
      <c r="S42" s="13">
        <v>14.783379999999999</v>
      </c>
      <c r="T42" s="13">
        <v>9.901904</v>
      </c>
      <c r="U42" s="13">
        <v>15.341279999999999</v>
      </c>
      <c r="W42" s="24">
        <f t="shared" si="4"/>
        <v>0</v>
      </c>
      <c r="X42" s="13">
        <v>13.655569631209133</v>
      </c>
      <c r="Z42" s="24">
        <f t="shared" si="5"/>
        <v>10.728151870255056</v>
      </c>
      <c r="AA42" s="13">
        <v>16.911010000000001</v>
      </c>
      <c r="AB42" s="13">
        <v>66</v>
      </c>
      <c r="AC42" s="13">
        <v>69</v>
      </c>
      <c r="AE42" s="24">
        <f t="shared" si="6"/>
        <v>6.657859090498218</v>
      </c>
      <c r="AF42" s="13">
        <v>1262.0788477789617</v>
      </c>
      <c r="AG42" s="13">
        <v>4121.1987605785598</v>
      </c>
      <c r="AH42" s="13">
        <v>47.4</v>
      </c>
      <c r="AJ42" s="24">
        <f t="shared" si="7"/>
        <v>-3.5407119026541118</v>
      </c>
      <c r="AK42" s="13">
        <v>8.0436700000000005</v>
      </c>
      <c r="AL42" s="13">
        <v>24.403420000000001</v>
      </c>
      <c r="AM42" s="13">
        <v>15.55199</v>
      </c>
      <c r="AO42" s="25">
        <f t="shared" si="8"/>
        <v>-1.5042561916061499</v>
      </c>
      <c r="AY42" s="13">
        <v>63.768640559383016</v>
      </c>
    </row>
    <row r="43" spans="1:51" x14ac:dyDescent="0.35">
      <c r="E43" s="5">
        <v>37</v>
      </c>
      <c r="F43" s="13" t="s">
        <v>48</v>
      </c>
      <c r="G43" s="24">
        <f t="shared" si="0"/>
        <v>12.560454896437417</v>
      </c>
      <c r="H43" s="13">
        <v>4.3724509999999999</v>
      </c>
      <c r="I43" s="13">
        <v>14.889104</v>
      </c>
      <c r="J43" s="13"/>
      <c r="K43" s="24">
        <f t="shared" si="1"/>
        <v>-7.2887533378048266</v>
      </c>
      <c r="L43" s="13">
        <v>15.26013</v>
      </c>
      <c r="M43" s="13"/>
      <c r="N43" s="24">
        <f t="shared" si="2"/>
        <v>7.4862281807924687</v>
      </c>
      <c r="O43" s="13">
        <v>80.7</v>
      </c>
      <c r="P43" s="13">
        <v>64.7</v>
      </c>
      <c r="R43" s="24">
        <f t="shared" si="3"/>
        <v>-38.913526697395461</v>
      </c>
      <c r="S43" s="13">
        <v>18.128060000000001</v>
      </c>
      <c r="T43" s="13">
        <v>13.17465</v>
      </c>
      <c r="U43" s="13">
        <v>13.8904</v>
      </c>
      <c r="W43" s="24">
        <f t="shared" si="4"/>
        <v>0</v>
      </c>
      <c r="X43" s="13">
        <v>14.53260015710919</v>
      </c>
      <c r="Z43" s="24">
        <f t="shared" si="5"/>
        <v>-20.998023731046867</v>
      </c>
      <c r="AA43" s="13">
        <v>20.358540000000001</v>
      </c>
      <c r="AB43" s="13">
        <v>47</v>
      </c>
      <c r="AC43" s="13">
        <v>49</v>
      </c>
      <c r="AE43" s="24">
        <f t="shared" si="6"/>
        <v>-70.544656390398202</v>
      </c>
      <c r="AF43" s="13">
        <v>3522.1003234193672</v>
      </c>
      <c r="AG43" s="13">
        <v>7939.628384805631</v>
      </c>
      <c r="AH43" s="13">
        <v>47.4</v>
      </c>
      <c r="AJ43" s="24">
        <f t="shared" si="7"/>
        <v>-11.145664697741447</v>
      </c>
      <c r="AK43" s="13">
        <v>7.6744510000000004</v>
      </c>
      <c r="AL43" s="13">
        <v>25.103770000000001</v>
      </c>
      <c r="AM43" s="13">
        <v>20.43806</v>
      </c>
      <c r="AO43" s="25">
        <f t="shared" si="8"/>
        <v>-18.406277396736701</v>
      </c>
      <c r="AY43" s="13">
        <v>63.961340038774864</v>
      </c>
    </row>
    <row r="44" spans="1:51" x14ac:dyDescent="0.35">
      <c r="E44" s="5">
        <v>38</v>
      </c>
      <c r="F44" s="13" t="s">
        <v>49</v>
      </c>
      <c r="G44" s="24">
        <f t="shared" si="0"/>
        <v>-44.778585907431697</v>
      </c>
      <c r="H44" s="13">
        <v>8.8683160000000001</v>
      </c>
      <c r="I44" s="13">
        <v>18.303795000000001</v>
      </c>
      <c r="J44" s="13"/>
      <c r="K44" s="24">
        <f t="shared" si="1"/>
        <v>-2.6535108996289147</v>
      </c>
      <c r="L44" s="13">
        <v>14.60084</v>
      </c>
      <c r="M44" s="13"/>
      <c r="N44" s="24">
        <f t="shared" si="2"/>
        <v>26.779827879914166</v>
      </c>
      <c r="O44" s="13">
        <v>90.1</v>
      </c>
      <c r="P44" s="13">
        <v>80.5</v>
      </c>
      <c r="R44" s="24">
        <f t="shared" si="3"/>
        <v>-36.509124084980265</v>
      </c>
      <c r="S44" s="13">
        <v>14.0479</v>
      </c>
      <c r="T44" s="13">
        <v>16.350739999999998</v>
      </c>
      <c r="U44" s="13">
        <v>12.39364</v>
      </c>
      <c r="W44" s="24">
        <f t="shared" si="4"/>
        <v>0</v>
      </c>
      <c r="X44" s="13">
        <v>28.901136755080952</v>
      </c>
      <c r="Z44" s="24">
        <f t="shared" si="5"/>
        <v>-0.87357096302395387</v>
      </c>
      <c r="AA44" s="13">
        <v>13.960179999999999</v>
      </c>
      <c r="AB44" s="13">
        <v>54</v>
      </c>
      <c r="AC44" s="13">
        <v>51</v>
      </c>
      <c r="AE44" s="24">
        <f t="shared" si="6"/>
        <v>31.626818362959998</v>
      </c>
      <c r="AF44" s="13">
        <v>1057.3823339780786</v>
      </c>
      <c r="AG44" s="13">
        <v>3842.6821405544811</v>
      </c>
      <c r="AH44" s="13">
        <v>77.8</v>
      </c>
      <c r="AJ44" s="24">
        <f t="shared" si="7"/>
        <v>12.053317539511378</v>
      </c>
      <c r="AK44" s="13">
        <v>5.5852199999999996</v>
      </c>
      <c r="AL44" s="13">
        <v>20.160640000000001</v>
      </c>
      <c r="AM44" s="13">
        <v>17.3733</v>
      </c>
      <c r="AO44" s="25">
        <f t="shared" si="8"/>
        <v>-2.050689724668469</v>
      </c>
      <c r="AY44" s="13">
        <v>62.743768311956785</v>
      </c>
    </row>
    <row r="45" spans="1:51" x14ac:dyDescent="0.35">
      <c r="E45" s="5">
        <v>39</v>
      </c>
      <c r="F45" s="13" t="s">
        <v>50</v>
      </c>
      <c r="G45" s="24">
        <f t="shared" si="0"/>
        <v>9.4848941327586722</v>
      </c>
      <c r="H45" s="26">
        <v>4.6842319999999997</v>
      </c>
      <c r="I45" s="13">
        <v>14.796914000000001</v>
      </c>
      <c r="J45" s="13"/>
      <c r="K45" s="24">
        <f t="shared" si="1"/>
        <v>33.034706139592309</v>
      </c>
      <c r="L45" s="13">
        <v>9.5247550000000007</v>
      </c>
      <c r="M45" s="13"/>
      <c r="N45" s="24">
        <f t="shared" si="2"/>
        <v>24.986062255259846</v>
      </c>
      <c r="O45" s="13">
        <v>90.6</v>
      </c>
      <c r="P45" s="13">
        <v>77.900000000000006</v>
      </c>
      <c r="R45" s="24">
        <f t="shared" si="3"/>
        <v>-0.87010091569168679</v>
      </c>
      <c r="S45" s="13">
        <v>10.75034</v>
      </c>
      <c r="T45" s="13">
        <v>9.4471159999999994</v>
      </c>
      <c r="U45" s="13">
        <v>13.7828</v>
      </c>
      <c r="W45" s="24">
        <f t="shared" si="4"/>
        <v>0</v>
      </c>
      <c r="X45" s="13">
        <v>20.333882086634429</v>
      </c>
      <c r="Z45" s="24">
        <f t="shared" si="5"/>
        <v>4.8729335135994667</v>
      </c>
      <c r="AA45" s="13">
        <v>7.6710799999999999</v>
      </c>
      <c r="AB45" s="13">
        <v>45</v>
      </c>
      <c r="AC45" s="13">
        <v>46</v>
      </c>
      <c r="AE45" s="24">
        <f t="shared" si="6"/>
        <v>43.082936398983009</v>
      </c>
      <c r="AF45" s="13">
        <v>701.55197439428332</v>
      </c>
      <c r="AG45" s="13">
        <v>2627.5633629833637</v>
      </c>
      <c r="AH45" s="13">
        <v>70.400000000000006</v>
      </c>
      <c r="AJ45" s="24">
        <f t="shared" si="7"/>
        <v>19.459327857204503</v>
      </c>
      <c r="AK45" s="13">
        <v>4.6924720000000004</v>
      </c>
      <c r="AL45" s="13">
        <v>18.477340000000002</v>
      </c>
      <c r="AM45" s="13">
        <v>17.150839999999999</v>
      </c>
      <c r="AO45" s="25">
        <f t="shared" si="8"/>
        <v>19.150108483100873</v>
      </c>
      <c r="AY45" s="13">
        <v>70.20142800067822</v>
      </c>
    </row>
    <row r="46" spans="1:51" x14ac:dyDescent="0.35">
      <c r="E46" s="5">
        <v>40</v>
      </c>
      <c r="F46" s="13" t="s">
        <v>51</v>
      </c>
      <c r="G46" s="24">
        <f t="shared" si="0"/>
        <v>1.9564914779706446</v>
      </c>
      <c r="H46" s="13">
        <v>4.5872510000000002</v>
      </c>
      <c r="I46" s="13">
        <v>17.924505</v>
      </c>
      <c r="J46" s="13"/>
      <c r="K46" s="24">
        <f t="shared" si="1"/>
        <v>33.864675303126809</v>
      </c>
      <c r="L46" s="13">
        <v>9.4067050000000005</v>
      </c>
      <c r="M46" s="13"/>
      <c r="N46" s="24">
        <f t="shared" si="2"/>
        <v>-2.6075750536492537</v>
      </c>
      <c r="O46" s="13">
        <v>70.599999999999994</v>
      </c>
      <c r="P46" s="13">
        <v>60.7</v>
      </c>
      <c r="R46" s="24">
        <f t="shared" si="3"/>
        <v>4.1014298714919342</v>
      </c>
      <c r="S46" s="13">
        <v>11.39654</v>
      </c>
      <c r="T46" s="13">
        <v>6.5730199999999996</v>
      </c>
      <c r="U46" s="13">
        <v>16.12867</v>
      </c>
      <c r="W46" s="24">
        <f t="shared" si="4"/>
        <v>0</v>
      </c>
      <c r="X46" s="13">
        <v>13.875560138002141</v>
      </c>
      <c r="Z46" s="24">
        <f t="shared" si="5"/>
        <v>3.4912939959829337</v>
      </c>
      <c r="AA46" s="13">
        <v>13.917619999999999</v>
      </c>
      <c r="AB46" s="13">
        <v>56</v>
      </c>
      <c r="AC46" s="13">
        <v>56</v>
      </c>
      <c r="AE46" s="24">
        <f t="shared" si="6"/>
        <v>38.881651104104414</v>
      </c>
      <c r="AF46" s="13">
        <v>469.78999855799515</v>
      </c>
      <c r="AG46" s="13">
        <v>2720.835452068518</v>
      </c>
      <c r="AH46" s="13">
        <v>55.3</v>
      </c>
      <c r="AJ46" s="24">
        <f t="shared" si="7"/>
        <v>19.046481127683325</v>
      </c>
      <c r="AK46" s="13">
        <v>4.74322</v>
      </c>
      <c r="AL46" s="13">
        <v>19.731570000000001</v>
      </c>
      <c r="AM46" s="13">
        <v>16.206710000000001</v>
      </c>
      <c r="AO46" s="25">
        <f t="shared" si="8"/>
        <v>14.104921118101544</v>
      </c>
      <c r="AY46" s="13">
        <v>61.716255417166821</v>
      </c>
    </row>
    <row r="47" spans="1:51" x14ac:dyDescent="0.35">
      <c r="E47" s="5">
        <v>41</v>
      </c>
      <c r="F47" s="13" t="s">
        <v>52</v>
      </c>
      <c r="G47" s="24">
        <f t="shared" si="0"/>
        <v>3.0834705748761069</v>
      </c>
      <c r="H47" s="13">
        <v>4.8329259999999996</v>
      </c>
      <c r="I47" s="13">
        <v>16.555171999999999</v>
      </c>
      <c r="J47" s="13"/>
      <c r="K47" s="24">
        <f t="shared" si="1"/>
        <v>50.830299604455185</v>
      </c>
      <c r="L47" s="13">
        <v>6.9936129999999999</v>
      </c>
      <c r="M47" s="13"/>
      <c r="N47" s="24">
        <f t="shared" si="2"/>
        <v>30.342470299329662</v>
      </c>
      <c r="O47" s="13">
        <v>92.1</v>
      </c>
      <c r="P47" s="13">
        <v>83.2</v>
      </c>
      <c r="R47" s="24">
        <f t="shared" si="3"/>
        <v>22.478985638799617</v>
      </c>
      <c r="S47" s="13">
        <v>8.5443160000000002</v>
      </c>
      <c r="T47" s="13">
        <v>8.7062620000000006</v>
      </c>
      <c r="U47" s="13">
        <v>7.3578130000000002</v>
      </c>
      <c r="W47" s="24">
        <f t="shared" si="4"/>
        <v>0</v>
      </c>
      <c r="X47" s="13">
        <v>23.391057120703024</v>
      </c>
      <c r="Z47" s="24">
        <f t="shared" si="5"/>
        <v>15.933826341620771</v>
      </c>
      <c r="AA47" s="13">
        <v>9.5290579999999991</v>
      </c>
      <c r="AB47" s="13">
        <v>57</v>
      </c>
      <c r="AC47" s="13">
        <v>59</v>
      </c>
      <c r="AE47" s="24">
        <f t="shared" si="6"/>
        <v>50.506234500609104</v>
      </c>
      <c r="AF47" s="13">
        <v>834.72454090150245</v>
      </c>
      <c r="AG47" s="13">
        <v>1762.196253014283</v>
      </c>
      <c r="AH47" s="13">
        <v>79.099999999999994</v>
      </c>
      <c r="AJ47" s="24">
        <f t="shared" si="7"/>
        <v>20.796783245897824</v>
      </c>
      <c r="AK47" s="13">
        <v>5.3083609999999997</v>
      </c>
      <c r="AL47" s="13">
        <v>19.48272</v>
      </c>
      <c r="AM47" s="13">
        <v>13.73058</v>
      </c>
      <c r="AO47" s="25">
        <f t="shared" si="8"/>
        <v>27.710295743655468</v>
      </c>
      <c r="AY47" s="13">
        <v>67.036584594872252</v>
      </c>
    </row>
    <row r="48" spans="1:51" x14ac:dyDescent="0.35">
      <c r="E48" s="5">
        <v>42</v>
      </c>
      <c r="F48" s="13" t="s">
        <v>53</v>
      </c>
      <c r="G48" s="24">
        <f t="shared" si="0"/>
        <v>-13.34997022844545</v>
      </c>
      <c r="H48" s="13">
        <v>6.5459820000000004</v>
      </c>
      <c r="I48" s="13">
        <v>15.878819999999999</v>
      </c>
      <c r="J48" s="13"/>
      <c r="K48" s="24">
        <f t="shared" si="1"/>
        <v>4.7634816380308029</v>
      </c>
      <c r="L48" s="13">
        <v>13.54589</v>
      </c>
      <c r="M48" s="13"/>
      <c r="N48" s="24">
        <f t="shared" si="2"/>
        <v>-6.7829251565230813</v>
      </c>
      <c r="O48" s="13">
        <v>70</v>
      </c>
      <c r="P48" s="13">
        <v>56.1</v>
      </c>
      <c r="R48" s="24">
        <f t="shared" si="3"/>
        <v>22.628401131979405</v>
      </c>
      <c r="S48" s="13">
        <v>7.245844</v>
      </c>
      <c r="T48" s="13">
        <v>3.3730169999999999</v>
      </c>
      <c r="U48" s="13">
        <v>19.586179999999999</v>
      </c>
      <c r="W48" s="24">
        <f t="shared" si="4"/>
        <v>0</v>
      </c>
      <c r="X48" s="13">
        <v>12.001362276779105</v>
      </c>
      <c r="Z48" s="24">
        <f t="shared" si="5"/>
        <v>15.975065983725932</v>
      </c>
      <c r="AA48" s="13">
        <v>16.230340000000002</v>
      </c>
      <c r="AB48" s="13">
        <v>71</v>
      </c>
      <c r="AC48" s="13">
        <v>70</v>
      </c>
      <c r="AE48" s="24">
        <f t="shared" si="6"/>
        <v>-25.419812357757916</v>
      </c>
      <c r="AF48" s="13">
        <v>1469.4804299158629</v>
      </c>
      <c r="AG48" s="13">
        <v>9133.0595961846557</v>
      </c>
      <c r="AH48" s="13">
        <v>53.5</v>
      </c>
      <c r="AJ48" s="24">
        <f t="shared" si="7"/>
        <v>-14.477361670370593</v>
      </c>
      <c r="AK48" s="13">
        <v>6.888039</v>
      </c>
      <c r="AL48" s="13">
        <v>27.207660000000001</v>
      </c>
      <c r="AM48" s="13">
        <v>22.95382</v>
      </c>
      <c r="AO48" s="25">
        <f t="shared" si="8"/>
        <v>-2.3804458084801285</v>
      </c>
      <c r="AY48" s="13">
        <v>64.164313783925493</v>
      </c>
    </row>
    <row r="49" spans="5:51" x14ac:dyDescent="0.35">
      <c r="E49" s="5">
        <v>43</v>
      </c>
      <c r="F49" s="13" t="s">
        <v>54</v>
      </c>
      <c r="G49" s="24">
        <f t="shared" si="0"/>
        <v>-21.167010426515553</v>
      </c>
      <c r="H49" s="13">
        <v>5.7806899999999999</v>
      </c>
      <c r="I49" s="13">
        <v>21.717167</v>
      </c>
      <c r="J49" s="13"/>
      <c r="K49" s="24">
        <f t="shared" si="1"/>
        <v>43.939059663568962</v>
      </c>
      <c r="L49" s="13">
        <v>7.9737830000000001</v>
      </c>
      <c r="M49" s="13"/>
      <c r="N49" s="24">
        <f t="shared" si="2"/>
        <v>2.033362093758992</v>
      </c>
      <c r="O49" s="13">
        <v>79.3</v>
      </c>
      <c r="P49" s="13">
        <v>59.2</v>
      </c>
      <c r="R49" s="24">
        <f t="shared" si="3"/>
        <v>7.1475672679209765</v>
      </c>
      <c r="S49" s="13">
        <v>9.5917619999999992</v>
      </c>
      <c r="T49" s="13">
        <v>7.0304149999999996</v>
      </c>
      <c r="U49" s="13">
        <v>16.383150000000001</v>
      </c>
      <c r="W49" s="24">
        <f t="shared" si="4"/>
        <v>0</v>
      </c>
      <c r="X49" s="13">
        <v>15.436412567973154</v>
      </c>
      <c r="Z49" s="24">
        <f t="shared" si="5"/>
        <v>3.7241377963087365</v>
      </c>
      <c r="AA49" s="13">
        <v>15.160349999999999</v>
      </c>
      <c r="AB49" s="13">
        <v>59</v>
      </c>
      <c r="AC49" s="13">
        <v>58</v>
      </c>
      <c r="AE49" s="24">
        <f t="shared" si="6"/>
        <v>7.1098505089943336</v>
      </c>
      <c r="AF49" s="13">
        <v>1179.6839653467835</v>
      </c>
      <c r="AG49" s="13">
        <v>4326.624997905391</v>
      </c>
      <c r="AH49" s="13">
        <v>47</v>
      </c>
      <c r="AJ49" s="24">
        <f t="shared" si="7"/>
        <v>-9.3355548612140833</v>
      </c>
      <c r="AK49" s="13">
        <v>8.1967599999999994</v>
      </c>
      <c r="AL49" s="13">
        <v>22</v>
      </c>
      <c r="AM49" s="13">
        <v>20.400770000000001</v>
      </c>
      <c r="AO49" s="25">
        <f t="shared" si="8"/>
        <v>4.778773148974623</v>
      </c>
      <c r="AY49" s="13">
        <v>66.695629767602412</v>
      </c>
    </row>
    <row r="50" spans="5:51" x14ac:dyDescent="0.35">
      <c r="E50" s="5">
        <v>44</v>
      </c>
      <c r="F50" s="13" t="s">
        <v>55</v>
      </c>
      <c r="G50" s="24">
        <f t="shared" si="0"/>
        <v>2.1637547615054991</v>
      </c>
      <c r="H50" s="13">
        <v>4.5572489999999997</v>
      </c>
      <c r="I50" s="13">
        <v>17.965768000000001</v>
      </c>
      <c r="J50" s="13"/>
      <c r="K50" s="24">
        <f t="shared" si="1"/>
        <v>31.073975176153141</v>
      </c>
      <c r="L50" s="13">
        <v>9.8036379999999994</v>
      </c>
      <c r="M50" s="13"/>
      <c r="N50" s="24">
        <f t="shared" si="2"/>
        <v>-19.481538019070374</v>
      </c>
      <c r="O50" s="13">
        <v>64.3</v>
      </c>
      <c r="P50" s="13">
        <v>45.3</v>
      </c>
      <c r="R50" s="24">
        <f t="shared" si="3"/>
        <v>-5.3012887817146961</v>
      </c>
      <c r="S50" s="13">
        <v>11.74935</v>
      </c>
      <c r="T50" s="13">
        <v>5.8384</v>
      </c>
      <c r="U50" s="13">
        <v>21.505769999999998</v>
      </c>
      <c r="W50" s="24">
        <f t="shared" si="4"/>
        <v>0</v>
      </c>
      <c r="X50" s="13">
        <v>15.25512272713096</v>
      </c>
      <c r="Z50" s="24">
        <f t="shared" si="5"/>
        <v>2.7030918743572179</v>
      </c>
      <c r="AA50" s="13">
        <v>16.140229999999999</v>
      </c>
      <c r="AB50" s="13">
        <v>59</v>
      </c>
      <c r="AC50" s="13">
        <v>60</v>
      </c>
      <c r="AE50" s="24">
        <f t="shared" si="6"/>
        <v>-106.27140926193772</v>
      </c>
      <c r="AF50" s="13">
        <v>3476.5895205960469</v>
      </c>
      <c r="AG50" s="13">
        <v>15799.367412781641</v>
      </c>
      <c r="AH50" s="13">
        <v>66.5</v>
      </c>
      <c r="AJ50" s="24">
        <f t="shared" si="7"/>
        <v>-10.073941580102893</v>
      </c>
      <c r="AK50" s="13">
        <v>5.8833890000000002</v>
      </c>
      <c r="AL50" s="13">
        <v>26.601559999999999</v>
      </c>
      <c r="AM50" s="13">
        <v>23.90204</v>
      </c>
      <c r="AO50" s="25">
        <f t="shared" si="8"/>
        <v>-15.026765118687118</v>
      </c>
      <c r="AY50" s="13">
        <v>78.349486502197863</v>
      </c>
    </row>
    <row r="51" spans="5:51" x14ac:dyDescent="0.35">
      <c r="E51" s="5">
        <v>45</v>
      </c>
      <c r="F51" s="13" t="s">
        <v>56</v>
      </c>
      <c r="G51" s="24">
        <f t="shared" si="0"/>
        <v>2.2427585189686807</v>
      </c>
      <c r="H51" s="13">
        <v>3.9004219999999998</v>
      </c>
      <c r="I51" s="13">
        <v>20.497484999999998</v>
      </c>
      <c r="J51" s="13"/>
      <c r="K51" s="24">
        <f t="shared" si="1"/>
        <v>14.956248215970563</v>
      </c>
      <c r="L51" s="13">
        <v>12.09613</v>
      </c>
      <c r="M51" s="13"/>
      <c r="N51" s="24">
        <f t="shared" si="2"/>
        <v>-16.111811685582175</v>
      </c>
      <c r="O51" s="13">
        <v>66.5</v>
      </c>
      <c r="P51" s="13">
        <v>47.6</v>
      </c>
      <c r="R51" s="24">
        <f t="shared" si="3"/>
        <v>-24.257701516661754</v>
      </c>
      <c r="S51" s="13">
        <v>11.619300000000001</v>
      </c>
      <c r="T51" s="13">
        <v>11.81753</v>
      </c>
      <c r="U51" s="13">
        <v>18.956019999999999</v>
      </c>
      <c r="W51" s="24">
        <f t="shared" si="4"/>
        <v>0</v>
      </c>
      <c r="X51" s="13">
        <v>8.3394515912790883</v>
      </c>
      <c r="Z51" s="24">
        <f t="shared" si="5"/>
        <v>9.685404420985753</v>
      </c>
      <c r="AA51" s="13">
        <v>18.718170000000001</v>
      </c>
      <c r="AB51" s="13">
        <v>70</v>
      </c>
      <c r="AC51" s="13">
        <v>70</v>
      </c>
      <c r="AE51" s="24">
        <f t="shared" si="6"/>
        <v>3.5886185566695175</v>
      </c>
      <c r="AF51" s="13">
        <v>1218.4963836556713</v>
      </c>
      <c r="AG51" s="13">
        <v>4267.2407907254083</v>
      </c>
      <c r="AH51" s="13">
        <v>42.1</v>
      </c>
      <c r="AJ51" s="24">
        <f t="shared" si="7"/>
        <v>-20.038550972256274</v>
      </c>
      <c r="AK51" s="13">
        <v>9.1525350000000003</v>
      </c>
      <c r="AL51" s="13">
        <v>24.209160000000001</v>
      </c>
      <c r="AM51" s="13">
        <v>21.897410000000001</v>
      </c>
      <c r="AO51" s="25">
        <f t="shared" si="8"/>
        <v>-4.2764334945579554</v>
      </c>
      <c r="AY51" s="13">
        <v>53.221980344945464</v>
      </c>
    </row>
    <row r="52" spans="5:51" x14ac:dyDescent="0.35">
      <c r="E52" s="5">
        <v>46</v>
      </c>
      <c r="F52" s="13" t="s">
        <v>101</v>
      </c>
      <c r="G52" s="24">
        <f t="shared" si="0"/>
        <v>-16.519606424024417</v>
      </c>
      <c r="H52" s="13">
        <v>6.1039440000000003</v>
      </c>
      <c r="I52" s="13">
        <v>18.759672000000002</v>
      </c>
      <c r="J52" s="13"/>
      <c r="K52" s="24">
        <f t="shared" si="1"/>
        <v>-29.576290371795245</v>
      </c>
      <c r="L52" s="13">
        <v>18.43018</v>
      </c>
      <c r="M52" s="13"/>
      <c r="N52" s="24">
        <f t="shared" si="2"/>
        <v>-7.207252051945753</v>
      </c>
      <c r="O52" s="13">
        <v>70.099999999999994</v>
      </c>
      <c r="P52" s="13">
        <v>55.5</v>
      </c>
      <c r="R52" s="24">
        <f t="shared" si="3"/>
        <v>5.4725173209188638</v>
      </c>
      <c r="S52" s="13">
        <v>12.998760000000001</v>
      </c>
      <c r="T52" s="13">
        <v>4.5341370000000003</v>
      </c>
      <c r="U52" s="13">
        <v>17.1708</v>
      </c>
      <c r="W52" s="24">
        <f t="shared" si="4"/>
        <v>0</v>
      </c>
      <c r="X52" s="13">
        <v>13.188442667635837</v>
      </c>
      <c r="Z52" s="24">
        <f t="shared" si="5"/>
        <v>23.295459266111568</v>
      </c>
      <c r="AA52" s="13">
        <v>11.945550000000001</v>
      </c>
      <c r="AB52" s="13">
        <v>69</v>
      </c>
      <c r="AC52" s="13">
        <v>68</v>
      </c>
      <c r="AE52" s="24">
        <f t="shared" si="6"/>
        <v>-1.7385121881000103</v>
      </c>
      <c r="AF52" s="13">
        <v>1140.8107905261238</v>
      </c>
      <c r="AG52" s="13">
        <v>5885.2541627799756</v>
      </c>
      <c r="AH52" s="13">
        <v>46.7</v>
      </c>
      <c r="AJ52" s="24">
        <f t="shared" si="7"/>
        <v>-2.1267606672358119</v>
      </c>
      <c r="AK52" s="13">
        <v>5.6629480000000001</v>
      </c>
      <c r="AL52" s="13">
        <v>25.465420000000002</v>
      </c>
      <c r="AM52" s="13">
        <v>20.92586</v>
      </c>
      <c r="AO52" s="25">
        <f t="shared" si="8"/>
        <v>-4.0572064451529721</v>
      </c>
      <c r="AY52" s="13">
        <v>61.567754577856746</v>
      </c>
    </row>
    <row r="53" spans="5:51" x14ac:dyDescent="0.35">
      <c r="E53" s="5">
        <v>47</v>
      </c>
      <c r="F53" s="13" t="s">
        <v>57</v>
      </c>
      <c r="G53" s="24">
        <f t="shared" si="0"/>
        <v>15.078277818177554</v>
      </c>
      <c r="H53" s="13">
        <v>4.2515470000000004</v>
      </c>
      <c r="I53" s="13">
        <v>14.440877</v>
      </c>
      <c r="J53" s="13"/>
      <c r="K53" s="24">
        <f t="shared" si="1"/>
        <v>-1.4646969575530944</v>
      </c>
      <c r="L53" s="13">
        <v>14.431749999999999</v>
      </c>
      <c r="M53" s="13"/>
      <c r="N53" s="24">
        <f t="shared" si="2"/>
        <v>4.1658370390035673</v>
      </c>
      <c r="O53" s="13">
        <v>74.2</v>
      </c>
      <c r="P53" s="13">
        <v>66</v>
      </c>
      <c r="R53" s="24">
        <f t="shared" si="3"/>
        <v>-14.442779673863361</v>
      </c>
      <c r="S53" s="13">
        <v>14.225490000000001</v>
      </c>
      <c r="T53" s="13">
        <v>9.3439110000000003</v>
      </c>
      <c r="U53" s="13">
        <v>15.41563</v>
      </c>
      <c r="W53" s="24">
        <f t="shared" si="4"/>
        <v>0</v>
      </c>
      <c r="X53" s="13">
        <v>14.983828702282867</v>
      </c>
      <c r="Z53" s="24">
        <f t="shared" si="5"/>
        <v>-17.702955435520238</v>
      </c>
      <c r="AA53" s="13">
        <v>17.834409999999998</v>
      </c>
      <c r="AB53" s="13">
        <v>44</v>
      </c>
      <c r="AC53" s="13">
        <v>48</v>
      </c>
      <c r="AE53" s="24">
        <f t="shared" si="6"/>
        <v>-39.892556984814405</v>
      </c>
      <c r="AF53" s="13">
        <v>2441.6062194148476</v>
      </c>
      <c r="AG53" s="13">
        <v>7140.8739110818033</v>
      </c>
      <c r="AH53" s="13">
        <v>47.5</v>
      </c>
      <c r="AJ53" s="24">
        <f t="shared" si="7"/>
        <v>-6.4838742222091241</v>
      </c>
      <c r="AK53" s="13">
        <v>7.3544939999999999</v>
      </c>
      <c r="AL53" s="13">
        <v>23.356290000000001</v>
      </c>
      <c r="AM53" s="13">
        <v>20.145879999999998</v>
      </c>
      <c r="AO53" s="25">
        <f t="shared" si="8"/>
        <v>-8.6775354881112996</v>
      </c>
      <c r="AY53" s="13">
        <v>61.191170483983001</v>
      </c>
    </row>
    <row r="54" spans="5:51" x14ac:dyDescent="0.35">
      <c r="E54" s="5">
        <v>48</v>
      </c>
      <c r="F54" s="13" t="s">
        <v>58</v>
      </c>
      <c r="G54" s="24">
        <f t="shared" si="0"/>
        <v>-2.421324682595051</v>
      </c>
      <c r="H54" s="13">
        <v>4.489268</v>
      </c>
      <c r="I54" s="13">
        <v>19.905346000000002</v>
      </c>
      <c r="J54" s="13"/>
      <c r="K54" s="24">
        <f t="shared" si="1"/>
        <v>-16.084317273904585</v>
      </c>
      <c r="L54" s="13">
        <v>16.51116</v>
      </c>
      <c r="M54" s="13"/>
      <c r="N54" s="24">
        <f t="shared" si="2"/>
        <v>6.9088073272715294</v>
      </c>
      <c r="O54" s="13">
        <v>76.2</v>
      </c>
      <c r="P54" s="13">
        <v>67.7</v>
      </c>
      <c r="R54" s="24">
        <f t="shared" si="3"/>
        <v>-19.916320608508929</v>
      </c>
      <c r="S54" s="13">
        <v>15.909979999999999</v>
      </c>
      <c r="T54" s="13">
        <v>8.8222839999999998</v>
      </c>
      <c r="U54" s="13">
        <v>16.607199999999999</v>
      </c>
      <c r="W54" s="24">
        <f t="shared" si="4"/>
        <v>0</v>
      </c>
      <c r="X54" s="13">
        <v>12.95793944375942</v>
      </c>
      <c r="Z54" s="24">
        <f t="shared" si="5"/>
        <v>-8.3803259316146121</v>
      </c>
      <c r="AA54" s="13">
        <v>14.829090000000001</v>
      </c>
      <c r="AB54" s="13">
        <v>48</v>
      </c>
      <c r="AC54" s="13">
        <v>48</v>
      </c>
      <c r="AE54" s="24">
        <f t="shared" si="6"/>
        <v>-2.9674677297771823</v>
      </c>
      <c r="AF54" s="13">
        <v>2055.5476730987516</v>
      </c>
      <c r="AG54" s="13">
        <v>4233.4704880817253</v>
      </c>
      <c r="AH54" s="13">
        <v>63.8</v>
      </c>
      <c r="AJ54" s="24">
        <f t="shared" si="7"/>
        <v>-12.585836428973025</v>
      </c>
      <c r="AK54" s="13">
        <v>7.0714350000000001</v>
      </c>
      <c r="AL54" s="13">
        <v>26.079519999999999</v>
      </c>
      <c r="AM54" s="13">
        <v>22.25103</v>
      </c>
      <c r="AO54" s="25">
        <f t="shared" si="8"/>
        <v>-7.9209693325859805</v>
      </c>
      <c r="AY54" s="13">
        <v>61.664619928329827</v>
      </c>
    </row>
    <row r="55" spans="5:51" x14ac:dyDescent="0.35">
      <c r="E55" s="5">
        <v>49</v>
      </c>
      <c r="F55" s="13" t="s">
        <v>59</v>
      </c>
      <c r="G55" s="24">
        <f t="shared" si="0"/>
        <v>20.982971256336732</v>
      </c>
      <c r="H55" s="13">
        <v>3.094595</v>
      </c>
      <c r="I55" s="13">
        <v>16.794622</v>
      </c>
      <c r="J55" s="13"/>
      <c r="K55" s="24">
        <f t="shared" si="1"/>
        <v>-23.24602662369529</v>
      </c>
      <c r="L55" s="13">
        <v>17.529800000000002</v>
      </c>
      <c r="M55" s="13"/>
      <c r="N55" s="24">
        <f t="shared" si="2"/>
        <v>20.623216300524334</v>
      </c>
      <c r="O55" s="13">
        <v>87.9</v>
      </c>
      <c r="P55" s="13">
        <v>74.8</v>
      </c>
      <c r="R55" s="24">
        <f t="shared" si="3"/>
        <v>-23.1565734788275</v>
      </c>
      <c r="S55" s="13">
        <v>12.783670000000001</v>
      </c>
      <c r="T55" s="13">
        <v>14.25629</v>
      </c>
      <c r="U55" s="13">
        <v>11.99253</v>
      </c>
      <c r="W55" s="24">
        <f t="shared" si="4"/>
        <v>0</v>
      </c>
      <c r="X55" s="13">
        <v>19.019791844395154</v>
      </c>
      <c r="Z55" s="24">
        <f t="shared" si="5"/>
        <v>-18.568276166689355</v>
      </c>
      <c r="AA55" s="13">
        <v>13.12025</v>
      </c>
      <c r="AB55" s="13">
        <v>36</v>
      </c>
      <c r="AC55" s="13">
        <v>37</v>
      </c>
      <c r="AE55" s="24">
        <f t="shared" si="6"/>
        <v>5.7250351112354858</v>
      </c>
      <c r="AF55" s="13">
        <v>1731.742119600467</v>
      </c>
      <c r="AG55" s="13">
        <v>3314.307951744714</v>
      </c>
      <c r="AH55" s="13">
        <v>56.1</v>
      </c>
      <c r="AJ55" s="24">
        <f t="shared" si="7"/>
        <v>-11.976887511537775</v>
      </c>
      <c r="AK55" s="13">
        <v>9.2244460000000004</v>
      </c>
      <c r="AL55" s="13">
        <v>21.188590000000001</v>
      </c>
      <c r="AM55" s="13">
        <v>19.53734</v>
      </c>
      <c r="AO55" s="25">
        <f t="shared" si="8"/>
        <v>-4.2309344446647668</v>
      </c>
      <c r="AY55" s="13">
        <v>57.009723759364853</v>
      </c>
    </row>
    <row r="56" spans="5:51" x14ac:dyDescent="0.35">
      <c r="E56" s="5">
        <v>50</v>
      </c>
      <c r="F56" s="13" t="s">
        <v>60</v>
      </c>
      <c r="G56" s="24">
        <f t="shared" si="0"/>
        <v>2.6372319793028467</v>
      </c>
      <c r="H56" s="13">
        <v>3.4837259999999999</v>
      </c>
      <c r="I56" s="13">
        <v>21.9778609</v>
      </c>
      <c r="J56" s="13"/>
      <c r="K56" s="24">
        <f t="shared" si="1"/>
        <v>4.6061355145246416</v>
      </c>
      <c r="L56" s="13">
        <v>13.56827</v>
      </c>
      <c r="M56" s="13"/>
      <c r="N56" s="24">
        <f t="shared" si="2"/>
        <v>-8.5232627596734574</v>
      </c>
      <c r="O56" s="13">
        <v>69</v>
      </c>
      <c r="P56" s="13">
        <v>54.8</v>
      </c>
      <c r="R56" s="24">
        <f t="shared" si="3"/>
        <v>15.120099067519105</v>
      </c>
      <c r="S56" s="13">
        <v>6.7157549999999997</v>
      </c>
      <c r="T56" s="13">
        <v>6.5679550000000004</v>
      </c>
      <c r="U56" s="13">
        <v>17.64536</v>
      </c>
      <c r="W56" s="24">
        <f t="shared" si="4"/>
        <v>0</v>
      </c>
      <c r="X56" s="13">
        <v>13.543812831531371</v>
      </c>
      <c r="Z56" s="24">
        <f t="shared" si="5"/>
        <v>13.937200734194072</v>
      </c>
      <c r="AA56" s="13">
        <v>18.45919</v>
      </c>
      <c r="AB56" s="13">
        <v>72</v>
      </c>
      <c r="AC56" s="13">
        <v>74</v>
      </c>
      <c r="AE56" s="24">
        <f t="shared" si="6"/>
        <v>15.939390043398626</v>
      </c>
      <c r="AF56" s="13">
        <v>824.77970831660832</v>
      </c>
      <c r="AG56" s="13">
        <v>5363.4573847888832</v>
      </c>
      <c r="AH56" s="13">
        <v>58.2</v>
      </c>
      <c r="AJ56" s="24">
        <f t="shared" si="7"/>
        <v>16.347865083833867</v>
      </c>
      <c r="AK56" s="13">
        <v>5.1978119999999999</v>
      </c>
      <c r="AL56" s="13">
        <v>20.438859999999998</v>
      </c>
      <c r="AM56" s="13">
        <v>15.827249999999999</v>
      </c>
      <c r="AO56" s="25">
        <f t="shared" si="8"/>
        <v>8.580665666157099</v>
      </c>
      <c r="AY56" s="13">
        <v>62.166543264748483</v>
      </c>
    </row>
    <row r="57" spans="5:51" x14ac:dyDescent="0.35">
      <c r="E57" s="5">
        <v>51</v>
      </c>
      <c r="F57" s="13" t="s">
        <v>61</v>
      </c>
      <c r="G57" s="24">
        <f t="shared" si="0"/>
        <v>11.752425280039676</v>
      </c>
      <c r="H57" s="26">
        <v>4.6842319999999997</v>
      </c>
      <c r="I57" s="13">
        <v>13.968767</v>
      </c>
      <c r="J57" s="13"/>
      <c r="K57" s="24">
        <f t="shared" si="1"/>
        <v>7.9579313554686584</v>
      </c>
      <c r="L57" s="13">
        <v>13.091530000000001</v>
      </c>
      <c r="M57" s="13"/>
      <c r="N57" s="24">
        <f t="shared" si="2"/>
        <v>5.6593880666356959</v>
      </c>
      <c r="O57" s="13">
        <v>78.599999999999994</v>
      </c>
      <c r="P57" s="13">
        <v>64.2</v>
      </c>
      <c r="R57" s="24">
        <f t="shared" si="3"/>
        <v>29.477235847075079</v>
      </c>
      <c r="S57" s="13">
        <v>9.6242059999999992</v>
      </c>
      <c r="T57" s="13">
        <v>3.868188</v>
      </c>
      <c r="U57" s="13">
        <v>11.96604</v>
      </c>
      <c r="W57" s="24">
        <f t="shared" si="4"/>
        <v>0</v>
      </c>
      <c r="X57" s="13">
        <v>12.600840465016411</v>
      </c>
      <c r="Z57" s="24">
        <f t="shared" si="5"/>
        <v>15.121322399139778</v>
      </c>
      <c r="AA57" s="13">
        <v>15.25009</v>
      </c>
      <c r="AB57" s="13">
        <v>66</v>
      </c>
      <c r="AC57" s="13">
        <v>70</v>
      </c>
      <c r="AE57" s="24">
        <f t="shared" si="6"/>
        <v>10.114079588161028</v>
      </c>
      <c r="AF57" s="13">
        <v>995.12841858600802</v>
      </c>
      <c r="AG57" s="13">
        <v>5524.4658218481172</v>
      </c>
      <c r="AH57" s="13">
        <v>56.9</v>
      </c>
      <c r="AJ57" s="24">
        <f t="shared" si="7"/>
        <v>2.1746688779239265</v>
      </c>
      <c r="AK57" s="13">
        <v>6.4018439999999996</v>
      </c>
      <c r="AL57" s="13">
        <v>23.78614</v>
      </c>
      <c r="AM57" s="13">
        <v>17.645189999999999</v>
      </c>
      <c r="AO57" s="25">
        <f t="shared" si="8"/>
        <v>11.751007344920549</v>
      </c>
      <c r="AY57" s="13">
        <v>60.680787288602133</v>
      </c>
    </row>
    <row r="58" spans="5:51" x14ac:dyDescent="0.35">
      <c r="E58" s="5">
        <v>52</v>
      </c>
      <c r="F58" s="13" t="s">
        <v>62</v>
      </c>
      <c r="G58" s="24">
        <f t="shared" si="0"/>
        <v>43.102170975575739</v>
      </c>
      <c r="H58" s="13">
        <v>0.90639029999999998</v>
      </c>
      <c r="I58" s="13">
        <v>17.246739999999999</v>
      </c>
      <c r="J58" s="13"/>
      <c r="K58" s="24">
        <f t="shared" si="1"/>
        <v>-4.3826309003038642</v>
      </c>
      <c r="L58" s="13">
        <v>14.846780000000001</v>
      </c>
      <c r="M58" s="13"/>
      <c r="N58" s="24">
        <f t="shared" si="2"/>
        <v>10.774872237339888</v>
      </c>
      <c r="O58" s="13">
        <v>79.5</v>
      </c>
      <c r="P58" s="13">
        <v>69.7</v>
      </c>
      <c r="R58" s="24">
        <f t="shared" si="3"/>
        <v>-1.4732916692362774</v>
      </c>
      <c r="S58" s="13">
        <v>7.5899789999999996</v>
      </c>
      <c r="T58" s="13">
        <v>12.17756</v>
      </c>
      <c r="U58" s="13">
        <v>13.260260000000001</v>
      </c>
      <c r="W58" s="24">
        <f t="shared" si="4"/>
        <v>0</v>
      </c>
      <c r="X58" s="13">
        <v>15.185498659895613</v>
      </c>
      <c r="Z58" s="24">
        <f t="shared" si="5"/>
        <v>-15.550654213136752</v>
      </c>
      <c r="AA58" s="13">
        <v>18.516030000000001</v>
      </c>
      <c r="AB58" s="13">
        <v>50</v>
      </c>
      <c r="AC58" s="13">
        <v>48</v>
      </c>
      <c r="AE58" s="24">
        <f t="shared" si="6"/>
        <v>12.528611986501332</v>
      </c>
      <c r="AF58" s="13">
        <v>1454.2623197870096</v>
      </c>
      <c r="AG58" s="13">
        <v>3968.4533078816498</v>
      </c>
      <c r="AH58" s="13">
        <v>63.1</v>
      </c>
      <c r="AJ58" s="24">
        <f t="shared" si="7"/>
        <v>-7.5247566940899695</v>
      </c>
      <c r="AK58" s="13">
        <v>7.3154440000000003</v>
      </c>
      <c r="AL58" s="13">
        <v>21.155840000000001</v>
      </c>
      <c r="AM58" s="13">
        <v>22.6677</v>
      </c>
      <c r="AO58" s="25">
        <f t="shared" si="8"/>
        <v>5.3534745318071559</v>
      </c>
      <c r="AY58" s="13">
        <v>65.476165808297594</v>
      </c>
    </row>
    <row r="59" spans="5:51" x14ac:dyDescent="0.35">
      <c r="E59" s="5">
        <v>53</v>
      </c>
      <c r="F59" s="13" t="s">
        <v>63</v>
      </c>
      <c r="G59" s="24">
        <f t="shared" si="0"/>
        <v>18.21397647852913</v>
      </c>
      <c r="H59" s="13">
        <v>4.1472600000000002</v>
      </c>
      <c r="I59" s="13">
        <v>13.702209999999999</v>
      </c>
      <c r="J59" s="13"/>
      <c r="K59" s="24">
        <f t="shared" si="1"/>
        <v>21.002965531496653</v>
      </c>
      <c r="L59" s="13">
        <v>11.236079999999999</v>
      </c>
      <c r="M59" s="13"/>
      <c r="N59" s="24">
        <f t="shared" si="2"/>
        <v>4.5168248490077669</v>
      </c>
      <c r="O59" s="13">
        <v>78</v>
      </c>
      <c r="P59" s="13">
        <v>63.3</v>
      </c>
      <c r="R59" s="24">
        <f t="shared" si="3"/>
        <v>-13.398176553107064</v>
      </c>
      <c r="S59" s="13">
        <v>16.592970000000001</v>
      </c>
      <c r="T59" s="13">
        <v>8.5219629999999995</v>
      </c>
      <c r="U59" s="13">
        <v>13.13279</v>
      </c>
      <c r="W59" s="24">
        <f t="shared" si="4"/>
        <v>0</v>
      </c>
      <c r="X59" s="13">
        <v>15.760164196673809</v>
      </c>
      <c r="Z59" s="24">
        <f t="shared" si="5"/>
        <v>21.897563676003774</v>
      </c>
      <c r="AA59" s="13">
        <v>10.13006</v>
      </c>
      <c r="AB59" s="13">
        <v>62</v>
      </c>
      <c r="AC59" s="13">
        <v>66</v>
      </c>
      <c r="AE59" s="24">
        <f t="shared" si="6"/>
        <v>19.062605875638837</v>
      </c>
      <c r="AF59" s="13">
        <v>1031.787693205016</v>
      </c>
      <c r="AG59" s="13">
        <v>4312.0443277923596</v>
      </c>
      <c r="AH59" s="13">
        <v>60.8</v>
      </c>
      <c r="AJ59" s="24">
        <f t="shared" si="7"/>
        <v>17.902124510421267</v>
      </c>
      <c r="AK59" s="13">
        <v>5.1933410000000002</v>
      </c>
      <c r="AL59" s="13">
        <v>20.264859999999999</v>
      </c>
      <c r="AM59" s="13">
        <v>15.091010000000001</v>
      </c>
      <c r="AO59" s="25">
        <f t="shared" si="8"/>
        <v>12.742554909712908</v>
      </c>
      <c r="AY59" s="13">
        <v>69.469829342554391</v>
      </c>
    </row>
    <row r="60" spans="5:51" x14ac:dyDescent="0.35">
      <c r="E60" s="5">
        <v>54</v>
      </c>
      <c r="F60" s="13" t="s">
        <v>64</v>
      </c>
      <c r="G60" s="24">
        <f t="shared" si="0"/>
        <v>40.139218834392324</v>
      </c>
      <c r="H60" s="13">
        <v>2.2211349999999999</v>
      </c>
      <c r="I60" s="13">
        <v>13.203475000000001</v>
      </c>
      <c r="J60" s="13"/>
      <c r="K60" s="24">
        <f t="shared" si="1"/>
        <v>50.278547634816384</v>
      </c>
      <c r="L60" s="13">
        <v>7.0720910000000003</v>
      </c>
      <c r="M60" s="13"/>
      <c r="N60" s="24">
        <f t="shared" si="2"/>
        <v>22.811884692816541</v>
      </c>
      <c r="O60" s="13">
        <v>89.2</v>
      </c>
      <c r="P60" s="13">
        <v>76.400000000000006</v>
      </c>
      <c r="R60" s="24">
        <f t="shared" si="3"/>
        <v>20.346379490495675</v>
      </c>
      <c r="S60" s="13">
        <v>8.7609680000000001</v>
      </c>
      <c r="T60" s="13">
        <v>6.1044960000000001</v>
      </c>
      <c r="U60" s="13">
        <v>13.14626</v>
      </c>
      <c r="W60" s="24">
        <f t="shared" si="4"/>
        <v>0</v>
      </c>
      <c r="X60" s="13">
        <v>26.984537749886783</v>
      </c>
      <c r="Z60" s="24">
        <f t="shared" si="5"/>
        <v>4.3501789985452323E-2</v>
      </c>
      <c r="AA60" s="13">
        <v>13.27713</v>
      </c>
      <c r="AB60" s="13">
        <v>51</v>
      </c>
      <c r="AC60" s="13">
        <v>53</v>
      </c>
      <c r="AE60" s="24">
        <f t="shared" si="6"/>
        <v>27.816556757514231</v>
      </c>
      <c r="AF60" s="13">
        <v>1149.0937064281936</v>
      </c>
      <c r="AG60" s="13">
        <v>3370.3543439588443</v>
      </c>
      <c r="AH60" s="13">
        <v>70.3</v>
      </c>
      <c r="AJ60" s="24">
        <f t="shared" si="7"/>
        <v>14.314615243937157</v>
      </c>
      <c r="AK60" s="13">
        <v>4.6266249999999998</v>
      </c>
      <c r="AL60" s="13">
        <v>20.80348</v>
      </c>
      <c r="AM60" s="13">
        <v>18.388639999999999</v>
      </c>
      <c r="AO60" s="25">
        <f t="shared" si="8"/>
        <v>25.107243491993966</v>
      </c>
      <c r="AY60" s="13">
        <v>77.27810496476323</v>
      </c>
    </row>
    <row r="61" spans="5:51" x14ac:dyDescent="0.35">
      <c r="E61" s="5">
        <v>55</v>
      </c>
      <c r="F61" s="13" t="s">
        <v>65</v>
      </c>
      <c r="G61" s="24">
        <f t="shared" si="0"/>
        <v>33.395705377974608</v>
      </c>
      <c r="H61" s="13">
        <v>1.930129</v>
      </c>
      <c r="I61" s="13">
        <v>16.800795000000001</v>
      </c>
      <c r="J61" s="13"/>
      <c r="K61" s="24">
        <f t="shared" si="1"/>
        <v>2.1140485199762171</v>
      </c>
      <c r="L61" s="13">
        <v>13.92273</v>
      </c>
      <c r="M61" s="13"/>
      <c r="N61" s="24">
        <f t="shared" si="2"/>
        <v>31.003628238313318</v>
      </c>
      <c r="O61" s="13">
        <v>89.8</v>
      </c>
      <c r="P61" s="13">
        <v>85.9</v>
      </c>
      <c r="R61" s="24">
        <f t="shared" si="3"/>
        <v>-1.9209762889194433</v>
      </c>
      <c r="S61" s="13">
        <v>9.5380260000000003</v>
      </c>
      <c r="T61" s="13">
        <v>11.362120000000001</v>
      </c>
      <c r="U61" s="13">
        <v>12.27216</v>
      </c>
      <c r="W61" s="24">
        <f t="shared" si="4"/>
        <v>0</v>
      </c>
      <c r="X61" s="13">
        <v>26.407424451603006</v>
      </c>
      <c r="Z61" s="24">
        <f t="shared" si="5"/>
        <v>2.5279315399577409</v>
      </c>
      <c r="AA61" s="13">
        <v>11.655379999999999</v>
      </c>
      <c r="AB61" s="13">
        <v>51</v>
      </c>
      <c r="AC61" s="13">
        <v>51</v>
      </c>
      <c r="AE61" s="24">
        <f t="shared" si="6"/>
        <v>42.153580194932516</v>
      </c>
      <c r="AF61" s="13">
        <v>1004.6847660439126</v>
      </c>
      <c r="AG61" s="13">
        <v>1755.3761923576226</v>
      </c>
      <c r="AH61" s="13">
        <v>71.900000000000006</v>
      </c>
      <c r="AJ61" s="24">
        <f t="shared" si="7"/>
        <v>14.372142594552892</v>
      </c>
      <c r="AK61" s="13">
        <v>4.8423569999999998</v>
      </c>
      <c r="AL61" s="13">
        <v>22.593119999999999</v>
      </c>
      <c r="AM61" s="13">
        <v>16.245249999999999</v>
      </c>
      <c r="AO61" s="25">
        <f t="shared" si="8"/>
        <v>17.663722882398265</v>
      </c>
      <c r="AY61" s="13">
        <v>64.822699975565314</v>
      </c>
    </row>
    <row r="62" spans="5:51" x14ac:dyDescent="0.35">
      <c r="E62" s="5">
        <v>56</v>
      </c>
      <c r="F62" s="13" t="s">
        <v>66</v>
      </c>
      <c r="G62" s="24">
        <f t="shared" si="0"/>
        <v>18.624610085092748</v>
      </c>
      <c r="H62" s="13">
        <v>3.5939779999999999</v>
      </c>
      <c r="I62" s="13">
        <v>15.709149999999999</v>
      </c>
      <c r="J62" s="13"/>
      <c r="K62" s="24">
        <f t="shared" si="1"/>
        <v>-14.96960646595543</v>
      </c>
      <c r="L62" s="13">
        <v>16.352609999999999</v>
      </c>
      <c r="M62" s="13"/>
      <c r="N62" s="24">
        <f t="shared" si="2"/>
        <v>25.868675471781593</v>
      </c>
      <c r="O62" s="13">
        <v>89.6</v>
      </c>
      <c r="P62" s="13">
        <v>79.8</v>
      </c>
      <c r="R62" s="24">
        <f t="shared" si="3"/>
        <v>-8.9902627993419006</v>
      </c>
      <c r="S62" s="13">
        <v>8.1841080000000002</v>
      </c>
      <c r="T62" s="13">
        <v>13.94566</v>
      </c>
      <c r="U62" s="13">
        <v>12.502269999999999</v>
      </c>
      <c r="W62" s="24">
        <f t="shared" si="4"/>
        <v>0</v>
      </c>
      <c r="X62" s="13">
        <v>22.662601626016261</v>
      </c>
      <c r="Z62" s="24">
        <f t="shared" si="5"/>
        <v>-2.8697286475614079</v>
      </c>
      <c r="AA62" s="13">
        <v>13.75196</v>
      </c>
      <c r="AB62" s="13">
        <v>50</v>
      </c>
      <c r="AC62" s="13">
        <v>51</v>
      </c>
      <c r="AE62" s="24">
        <f t="shared" si="6"/>
        <v>39.541176458868414</v>
      </c>
      <c r="AF62" s="13">
        <v>1070.3069922450811</v>
      </c>
      <c r="AG62" s="13">
        <v>2044.4786259052746</v>
      </c>
      <c r="AH62" s="13">
        <v>73.099999999999994</v>
      </c>
      <c r="AJ62" s="24">
        <f t="shared" si="7"/>
        <v>-21.993834095485781</v>
      </c>
      <c r="AK62" s="13">
        <v>9.2438359999999999</v>
      </c>
      <c r="AL62" s="13">
        <v>26.463950000000001</v>
      </c>
      <c r="AM62" s="13">
        <v>20.89648</v>
      </c>
      <c r="AO62" s="25">
        <f t="shared" si="8"/>
        <v>5.0301471439140339</v>
      </c>
      <c r="AY62" s="13">
        <v>68.907335869365994</v>
      </c>
    </row>
    <row r="63" spans="5:51" x14ac:dyDescent="0.35">
      <c r="E63" s="5">
        <v>57</v>
      </c>
      <c r="F63" s="13" t="s">
        <v>98</v>
      </c>
      <c r="G63" s="24">
        <f t="shared" si="0"/>
        <v>18.915029191101958</v>
      </c>
      <c r="H63" s="13">
        <v>2.8768889999999998</v>
      </c>
      <c r="I63" s="13">
        <v>18.398578999999998</v>
      </c>
      <c r="J63" s="13"/>
      <c r="K63" s="24">
        <f t="shared" si="1"/>
        <v>10.374438777734188</v>
      </c>
      <c r="L63" s="13">
        <v>12.747820000000001</v>
      </c>
      <c r="M63" s="13"/>
      <c r="N63" s="24">
        <f t="shared" si="2"/>
        <v>17.933231565673324</v>
      </c>
      <c r="O63" s="13">
        <v>86.1</v>
      </c>
      <c r="P63" s="13">
        <v>73</v>
      </c>
      <c r="R63" s="24">
        <f t="shared" si="3"/>
        <v>12.401952422143275</v>
      </c>
      <c r="S63" s="13">
        <v>9.3390930000000001</v>
      </c>
      <c r="T63" s="13">
        <v>8.0070650000000008</v>
      </c>
      <c r="U63" s="13">
        <v>12.35023</v>
      </c>
      <c r="W63" s="24">
        <f t="shared" si="4"/>
        <v>0</v>
      </c>
      <c r="X63" s="13">
        <v>17.458078039342148</v>
      </c>
      <c r="Z63" s="24">
        <f t="shared" si="5"/>
        <v>21.372494416457585</v>
      </c>
      <c r="AA63" s="13">
        <v>11.97617</v>
      </c>
      <c r="AB63" s="13">
        <v>66</v>
      </c>
      <c r="AC63" s="13">
        <v>68</v>
      </c>
      <c r="AE63" s="24">
        <f t="shared" si="6"/>
        <v>46.225221477532045</v>
      </c>
      <c r="AF63" s="13">
        <v>601.32196630712951</v>
      </c>
      <c r="AG63" s="13">
        <v>2209.0339597757998</v>
      </c>
      <c r="AH63" s="13">
        <v>67.400000000000006</v>
      </c>
      <c r="AJ63" s="24">
        <f t="shared" si="7"/>
        <v>18.530667247817124</v>
      </c>
      <c r="AK63" s="13">
        <v>4.6309339999999999</v>
      </c>
      <c r="AL63" s="13">
        <v>20.459620000000001</v>
      </c>
      <c r="AM63" s="13">
        <v>16.237500000000001</v>
      </c>
      <c r="AO63" s="25">
        <f t="shared" si="8"/>
        <v>20.821862156922784</v>
      </c>
      <c r="AY63" s="13">
        <v>74.272150002904709</v>
      </c>
    </row>
    <row r="64" spans="5:51" x14ac:dyDescent="0.35">
      <c r="E64" s="5">
        <v>58</v>
      </c>
      <c r="F64" s="13" t="s">
        <v>68</v>
      </c>
      <c r="G64" s="24">
        <f t="shared" si="0"/>
        <v>2.7066399245816113</v>
      </c>
      <c r="H64" s="13">
        <v>3.8111809999999999</v>
      </c>
      <c r="I64" s="13">
        <v>20.675962999999999</v>
      </c>
      <c r="J64" s="13"/>
      <c r="K64" s="24">
        <f t="shared" si="1"/>
        <v>24.865257441599837</v>
      </c>
      <c r="L64" s="13">
        <v>10.686730000000001</v>
      </c>
      <c r="M64" s="13"/>
      <c r="N64" s="24">
        <f t="shared" si="2"/>
        <v>28.463087099842927</v>
      </c>
      <c r="O64" s="13">
        <v>88.1</v>
      </c>
      <c r="P64" s="13">
        <v>84.2</v>
      </c>
      <c r="R64" s="24">
        <f t="shared" si="3"/>
        <v>-15.388240115442477</v>
      </c>
      <c r="S64" s="13">
        <v>13.12824</v>
      </c>
      <c r="T64" s="13">
        <v>10.141970000000001</v>
      </c>
      <c r="U64" s="13">
        <v>15.8756</v>
      </c>
      <c r="W64" s="24">
        <f t="shared" si="4"/>
        <v>0</v>
      </c>
      <c r="X64" s="13">
        <v>22.589471380102879</v>
      </c>
      <c r="Z64" s="24">
        <f t="shared" si="5"/>
        <v>-9.7346396275340652</v>
      </c>
      <c r="AA64" s="13">
        <v>16.76305</v>
      </c>
      <c r="AB64" s="13">
        <v>50</v>
      </c>
      <c r="AC64" s="13">
        <v>51</v>
      </c>
      <c r="AE64" s="24">
        <f t="shared" si="6"/>
        <v>-21.410865071143572</v>
      </c>
      <c r="AF64" s="13">
        <v>2820.1219512195121</v>
      </c>
      <c r="AG64" s="13">
        <v>4818.7669376693766</v>
      </c>
      <c r="AH64" s="13">
        <v>69.3</v>
      </c>
      <c r="AJ64" s="24">
        <f t="shared" si="7"/>
        <v>-23.923793401172201</v>
      </c>
      <c r="AK64" s="13">
        <v>9.2098420000000001</v>
      </c>
      <c r="AL64" s="13">
        <v>25.326460000000001</v>
      </c>
      <c r="AM64" s="13">
        <v>23.040289999999999</v>
      </c>
      <c r="AO64" s="25">
        <f t="shared" si="8"/>
        <v>-2.0603648213239913</v>
      </c>
      <c r="AY64" s="13">
        <v>62.600258997781083</v>
      </c>
    </row>
    <row r="65" spans="5:51" x14ac:dyDescent="0.35">
      <c r="E65" s="5">
        <v>59</v>
      </c>
      <c r="F65" s="13" t="s">
        <v>69</v>
      </c>
      <c r="G65" s="24">
        <f t="shared" si="0"/>
        <v>33.472242586506042</v>
      </c>
      <c r="H65" s="13">
        <v>2.6801460000000001</v>
      </c>
      <c r="I65" s="13">
        <v>13.848979999999999</v>
      </c>
      <c r="J65" s="13"/>
      <c r="K65" s="24">
        <f t="shared" si="1"/>
        <v>32.221652738933393</v>
      </c>
      <c r="L65" s="13">
        <v>9.6403990000000004</v>
      </c>
      <c r="M65" s="13"/>
      <c r="N65" s="24">
        <f t="shared" si="2"/>
        <v>-1.4170040485829922</v>
      </c>
      <c r="O65" s="13">
        <v>72</v>
      </c>
      <c r="P65" s="13">
        <v>61</v>
      </c>
      <c r="R65" s="24">
        <f t="shared" si="3"/>
        <v>30.754965419889214</v>
      </c>
      <c r="S65" s="13">
        <v>7.6083970000000001</v>
      </c>
      <c r="T65" s="13">
        <v>3.0283069999999999</v>
      </c>
      <c r="U65" s="13">
        <v>15.897930000000001</v>
      </c>
      <c r="W65" s="24">
        <f t="shared" si="4"/>
        <v>0</v>
      </c>
      <c r="X65" s="13">
        <v>16.455243027793358</v>
      </c>
      <c r="Z65" s="24">
        <f t="shared" si="5"/>
        <v>22.769971496126189</v>
      </c>
      <c r="AA65" s="13">
        <v>12.171110000000001</v>
      </c>
      <c r="AB65" s="13">
        <v>68</v>
      </c>
      <c r="AC65" s="13">
        <v>69</v>
      </c>
      <c r="AE65" s="24">
        <f t="shared" si="6"/>
        <v>-29.405065556454403</v>
      </c>
      <c r="AF65" s="13">
        <v>1808.8382784971909</v>
      </c>
      <c r="AG65" s="13">
        <v>9590.925631717686</v>
      </c>
      <c r="AH65" s="13">
        <v>64.900000000000006</v>
      </c>
      <c r="AJ65" s="24">
        <f t="shared" si="7"/>
        <v>9.1936484777984173</v>
      </c>
      <c r="AK65" s="13">
        <v>5.3884850000000002</v>
      </c>
      <c r="AL65" s="13">
        <v>22.776890000000002</v>
      </c>
      <c r="AM65" s="13">
        <v>17.448630000000001</v>
      </c>
      <c r="AO65" s="25">
        <f t="shared" si="8"/>
        <v>13.941487302030836</v>
      </c>
      <c r="AY65" s="13">
        <v>80.795866461739124</v>
      </c>
    </row>
    <row r="66" spans="5:51" x14ac:dyDescent="0.35">
      <c r="E66" s="5">
        <v>60</v>
      </c>
      <c r="F66" s="13" t="s">
        <v>70</v>
      </c>
      <c r="G66" s="24">
        <f t="shared" si="0"/>
        <v>-27.901617223816196</v>
      </c>
      <c r="H66" s="13">
        <v>7.6431969999999998</v>
      </c>
      <c r="I66" s="13">
        <v>16.915991000000002</v>
      </c>
      <c r="J66" s="13"/>
      <c r="K66" s="24">
        <f t="shared" si="1"/>
        <v>11.1506937150137</v>
      </c>
      <c r="L66" s="13">
        <v>12.637409999999999</v>
      </c>
      <c r="M66" s="13"/>
      <c r="N66" s="24">
        <f t="shared" si="2"/>
        <v>23.271055950089611</v>
      </c>
      <c r="O66" s="13">
        <v>84.9</v>
      </c>
      <c r="P66" s="13">
        <v>80.5</v>
      </c>
      <c r="R66" s="24">
        <f t="shared" si="3"/>
        <v>-55.511195639450598</v>
      </c>
      <c r="S66" s="13">
        <v>13.1858</v>
      </c>
      <c r="T66" s="13">
        <v>18.420249999999999</v>
      </c>
      <c r="U66" s="13">
        <v>18.566040000000001</v>
      </c>
      <c r="W66" s="24">
        <f t="shared" si="4"/>
        <v>0</v>
      </c>
      <c r="X66" s="13">
        <v>22.792426119270925</v>
      </c>
      <c r="Z66" s="24">
        <f t="shared" si="5"/>
        <v>-10.274259737448775</v>
      </c>
      <c r="AA66" s="13">
        <v>17.812570000000001</v>
      </c>
      <c r="AB66" s="13">
        <v>53</v>
      </c>
      <c r="AC66" s="13">
        <v>51</v>
      </c>
      <c r="AE66" s="24">
        <f t="shared" si="6"/>
        <v>25.112708418984223</v>
      </c>
      <c r="AF66" s="13">
        <v>917.31590851972862</v>
      </c>
      <c r="AG66" s="13">
        <v>3820.0552902739382</v>
      </c>
      <c r="AH66" s="13">
        <v>61.3</v>
      </c>
      <c r="AJ66" s="24">
        <f t="shared" si="7"/>
        <v>-16.11021464934554</v>
      </c>
      <c r="AK66" s="13">
        <v>8.0742220000000007</v>
      </c>
      <c r="AL66" s="13">
        <v>25.421500000000002</v>
      </c>
      <c r="AM66" s="13">
        <v>21.84243</v>
      </c>
      <c r="AO66" s="25">
        <f t="shared" si="8"/>
        <v>-7.1804041665676532</v>
      </c>
      <c r="AY66" s="13">
        <v>64.141461044535873</v>
      </c>
    </row>
    <row r="67" spans="5:51" x14ac:dyDescent="0.35">
      <c r="E67" s="5">
        <v>61</v>
      </c>
      <c r="F67" s="13" t="s">
        <v>71</v>
      </c>
      <c r="G67" s="24">
        <f t="shared" si="0"/>
        <v>11.700201916829894</v>
      </c>
      <c r="H67" s="26">
        <v>4.6842319999999997</v>
      </c>
      <c r="I67" s="13">
        <v>13.98784</v>
      </c>
      <c r="J67" s="13"/>
      <c r="K67" s="24">
        <f t="shared" si="1"/>
        <v>93.599246172861385</v>
      </c>
      <c r="L67" s="13">
        <v>0.9104061</v>
      </c>
      <c r="M67" s="13"/>
      <c r="N67" s="24">
        <f t="shared" si="2"/>
        <v>39.005663591513468</v>
      </c>
      <c r="O67" s="13">
        <v>96.8</v>
      </c>
      <c r="P67" s="13">
        <v>89.9</v>
      </c>
      <c r="R67" s="24">
        <f t="shared" si="3"/>
        <v>44.559933777767831</v>
      </c>
      <c r="S67" s="13">
        <v>3.5917089999999998</v>
      </c>
      <c r="T67" s="13">
        <v>5.8678220000000003</v>
      </c>
      <c r="U67" s="13">
        <v>9.5781179999999999</v>
      </c>
      <c r="W67" s="24">
        <f t="shared" si="4"/>
        <v>0</v>
      </c>
      <c r="X67" s="13">
        <v>30.531295487627364</v>
      </c>
      <c r="Z67" s="24">
        <f t="shared" si="5"/>
        <v>12.413964106572363</v>
      </c>
      <c r="AA67" s="13">
        <v>7.5802490000000002</v>
      </c>
      <c r="AB67" s="13">
        <v>50</v>
      </c>
      <c r="AC67" s="13">
        <v>53</v>
      </c>
      <c r="AE67" s="24">
        <f t="shared" si="6"/>
        <v>51.118586620157622</v>
      </c>
      <c r="AF67" s="13">
        <v>635.97819503331311</v>
      </c>
      <c r="AG67" s="13">
        <v>2331.9200484554817</v>
      </c>
      <c r="AH67" s="13">
        <v>78.099999999999994</v>
      </c>
      <c r="AJ67" s="24">
        <f t="shared" si="7"/>
        <v>32.452325013972292</v>
      </c>
      <c r="AK67" s="13">
        <v>5.4177860000000004</v>
      </c>
      <c r="AL67" s="13">
        <v>17.88907</v>
      </c>
      <c r="AM67" s="13">
        <v>8.0229490000000006</v>
      </c>
      <c r="AO67" s="25">
        <f t="shared" si="8"/>
        <v>40.692845885667843</v>
      </c>
      <c r="AY67" s="13">
        <v>71.927020804308</v>
      </c>
    </row>
    <row r="68" spans="5:51" x14ac:dyDescent="0.35">
      <c r="E68" s="5">
        <v>62</v>
      </c>
      <c r="F68" s="13" t="s">
        <v>72</v>
      </c>
      <c r="G68" s="24">
        <f t="shared" si="0"/>
        <v>22.272105784114331</v>
      </c>
      <c r="H68" s="13">
        <v>2.952588</v>
      </c>
      <c r="I68" s="13">
        <v>16.877403999999999</v>
      </c>
      <c r="J68" s="13"/>
      <c r="K68" s="24">
        <f t="shared" si="1"/>
        <v>9.773950287624217</v>
      </c>
      <c r="L68" s="13">
        <v>12.83323</v>
      </c>
      <c r="M68" s="13"/>
      <c r="N68" s="24">
        <f t="shared" si="2"/>
        <v>31.094666047211351</v>
      </c>
      <c r="O68" s="13">
        <v>92</v>
      </c>
      <c r="P68" s="13">
        <v>84.2</v>
      </c>
      <c r="R68" s="24">
        <f t="shared" si="3"/>
        <v>4.8796268352615204</v>
      </c>
      <c r="S68" s="13">
        <v>3.9525549999999998</v>
      </c>
      <c r="T68" s="13">
        <v>11.26661</v>
      </c>
      <c r="U68" s="13">
        <v>17.258459999999999</v>
      </c>
      <c r="W68" s="24">
        <f t="shared" si="4"/>
        <v>0</v>
      </c>
      <c r="X68" s="13">
        <v>24.025258518392949</v>
      </c>
      <c r="Z68" s="24">
        <f t="shared" si="5"/>
        <v>1.000938503791442</v>
      </c>
      <c r="AA68" s="13">
        <v>9.3694159999999993</v>
      </c>
      <c r="AB68" s="13">
        <v>45</v>
      </c>
      <c r="AC68" s="13">
        <v>46</v>
      </c>
      <c r="AE68" s="24">
        <f t="shared" si="6"/>
        <v>21.238067262250322</v>
      </c>
      <c r="AF68" s="13">
        <v>1437.6893817290954</v>
      </c>
      <c r="AG68" s="13">
        <v>3826.3168074269875</v>
      </c>
      <c r="AH68" s="13">
        <v>75.400000000000006</v>
      </c>
      <c r="AJ68" s="24">
        <f t="shared" si="7"/>
        <v>16.927906901822929</v>
      </c>
      <c r="AK68" s="13">
        <v>6.5667270000000002</v>
      </c>
      <c r="AL68" s="13">
        <v>17.76491</v>
      </c>
      <c r="AM68" s="13">
        <v>13.63298</v>
      </c>
      <c r="AO68" s="25">
        <f t="shared" si="8"/>
        <v>15.312465946010873</v>
      </c>
      <c r="AY68" s="13">
        <v>68.266117759708209</v>
      </c>
    </row>
    <row r="69" spans="5:51" x14ac:dyDescent="0.35">
      <c r="E69" s="5">
        <v>63</v>
      </c>
      <c r="F69" s="13" t="s">
        <v>73</v>
      </c>
      <c r="G69" s="24">
        <f t="shared" si="0"/>
        <v>32.048338683658436</v>
      </c>
      <c r="H69" s="13">
        <v>2.5041150000000001</v>
      </c>
      <c r="I69" s="13">
        <v>15.055256</v>
      </c>
      <c r="J69" s="13"/>
      <c r="K69" s="24">
        <f t="shared" si="1"/>
        <v>18.799557349779448</v>
      </c>
      <c r="L69" s="13">
        <v>11.549480000000001</v>
      </c>
      <c r="M69" s="13"/>
      <c r="N69" s="24">
        <f t="shared" si="2"/>
        <v>26.172982898608446</v>
      </c>
      <c r="O69" s="13">
        <v>87.5</v>
      </c>
      <c r="P69" s="13">
        <v>81.900000000000006</v>
      </c>
      <c r="R69" s="24">
        <f t="shared" si="3"/>
        <v>10.908297906240939</v>
      </c>
      <c r="S69" s="13">
        <v>6.5993050000000002</v>
      </c>
      <c r="T69" s="13">
        <v>10.29787</v>
      </c>
      <c r="U69" s="13">
        <v>12.50548</v>
      </c>
      <c r="W69" s="24">
        <f t="shared" si="4"/>
        <v>0</v>
      </c>
      <c r="X69" s="13">
        <v>26.979813664596275</v>
      </c>
      <c r="Z69" s="24">
        <f t="shared" si="5"/>
        <v>-7.903174509513839</v>
      </c>
      <c r="AA69" s="13">
        <v>12.462109999999999</v>
      </c>
      <c r="AB69" s="13">
        <v>42</v>
      </c>
      <c r="AC69" s="13">
        <v>46</v>
      </c>
      <c r="AE69" s="24">
        <f t="shared" si="6"/>
        <v>13.895857202142844</v>
      </c>
      <c r="AF69" s="13">
        <v>1730.7110438729198</v>
      </c>
      <c r="AG69" s="13">
        <v>3140.695915279879</v>
      </c>
      <c r="AH69" s="13">
        <v>67.8</v>
      </c>
      <c r="AJ69" s="24">
        <f t="shared" si="7"/>
        <v>14.764419659846856</v>
      </c>
      <c r="AK69" s="13">
        <v>5.9527060000000001</v>
      </c>
      <c r="AL69" s="13">
        <v>22.508849999999999</v>
      </c>
      <c r="AM69" s="13">
        <v>12.7972</v>
      </c>
      <c r="AO69" s="25">
        <f t="shared" si="8"/>
        <v>15.526611312966164</v>
      </c>
      <c r="AY69" s="13">
        <v>61.63924206023863</v>
      </c>
    </row>
    <row r="70" spans="5:51" x14ac:dyDescent="0.35">
      <c r="E70" s="5">
        <v>64</v>
      </c>
      <c r="F70" s="13" t="s">
        <v>74</v>
      </c>
      <c r="G70" s="24">
        <f t="shared" si="0"/>
        <v>2.5069608182061054</v>
      </c>
      <c r="H70" s="13">
        <v>4.1656129999999996</v>
      </c>
      <c r="I70" s="13">
        <v>19.367173999999999</v>
      </c>
      <c r="J70" s="13"/>
      <c r="K70" s="24">
        <f t="shared" si="1"/>
        <v>51.870049538015472</v>
      </c>
      <c r="L70" s="13">
        <v>6.8457249999999998</v>
      </c>
      <c r="M70" s="13"/>
      <c r="N70" s="24">
        <f t="shared" si="2"/>
        <v>-11.652507687883013</v>
      </c>
      <c r="O70" s="13">
        <v>69.099999999999994</v>
      </c>
      <c r="P70" s="13">
        <v>50.9</v>
      </c>
      <c r="R70" s="24">
        <f t="shared" si="3"/>
        <v>34.115664190242143</v>
      </c>
      <c r="S70" s="13">
        <v>4.92516</v>
      </c>
      <c r="T70" s="13">
        <v>5.1219900000000003</v>
      </c>
      <c r="U70" s="13">
        <v>14.06245</v>
      </c>
      <c r="W70" s="24">
        <f t="shared" si="4"/>
        <v>0</v>
      </c>
      <c r="X70" s="13">
        <v>16.769648190793223</v>
      </c>
      <c r="Z70" s="24">
        <f t="shared" si="5"/>
        <v>4.6447742243616768</v>
      </c>
      <c r="AA70" s="13">
        <v>12.06682</v>
      </c>
      <c r="AB70" s="13">
        <v>53</v>
      </c>
      <c r="AC70" s="13">
        <v>54</v>
      </c>
      <c r="AE70" s="24">
        <f t="shared" si="6"/>
        <v>-12.849921291722323</v>
      </c>
      <c r="AF70" s="13">
        <v>1424.9636086216874</v>
      </c>
      <c r="AG70" s="13">
        <v>8904.049527350533</v>
      </c>
      <c r="AH70" s="13">
        <v>70.2</v>
      </c>
      <c r="AJ70" s="24">
        <f t="shared" si="7"/>
        <v>17.39815883314041</v>
      </c>
      <c r="AK70" s="13">
        <v>4.3452809999999999</v>
      </c>
      <c r="AL70" s="13">
        <v>21.726400000000002</v>
      </c>
      <c r="AM70" s="13">
        <v>16.69369</v>
      </c>
      <c r="AO70" s="25">
        <f t="shared" si="8"/>
        <v>12.290454089194354</v>
      </c>
      <c r="AY70" s="13">
        <v>76.040687533991331</v>
      </c>
    </row>
    <row r="71" spans="5:51" x14ac:dyDescent="0.35">
      <c r="E71" s="5">
        <v>65</v>
      </c>
      <c r="F71" s="13" t="s">
        <v>75</v>
      </c>
      <c r="G71" s="24">
        <f t="shared" si="0"/>
        <v>30.08583672799611</v>
      </c>
      <c r="H71" s="13">
        <v>3.4372889999999998</v>
      </c>
      <c r="I71" s="13">
        <v>12.134119999999999</v>
      </c>
      <c r="J71" s="13"/>
      <c r="K71" s="24">
        <f t="shared" si="1"/>
        <v>11.022735741474282</v>
      </c>
      <c r="L71" s="13">
        <v>12.655609999999999</v>
      </c>
      <c r="M71" s="13"/>
      <c r="N71" s="24">
        <f t="shared" si="2"/>
        <v>29.291387358686759</v>
      </c>
      <c r="O71" s="13">
        <v>92</v>
      </c>
      <c r="P71" s="13">
        <v>82</v>
      </c>
      <c r="R71" s="24">
        <f t="shared" si="3"/>
        <v>-9.9319245593771317</v>
      </c>
      <c r="S71" s="13">
        <v>10.495089999999999</v>
      </c>
      <c r="T71" s="13">
        <v>10.986190000000001</v>
      </c>
      <c r="U71" s="13">
        <v>15.42224</v>
      </c>
      <c r="W71" s="24">
        <f t="shared" si="4"/>
        <v>0</v>
      </c>
      <c r="X71" s="13">
        <v>24.637355223209266</v>
      </c>
      <c r="Z71" s="24">
        <f t="shared" si="5"/>
        <v>-14.325465080938693</v>
      </c>
      <c r="AA71" s="13">
        <v>17.42689</v>
      </c>
      <c r="AB71" s="13">
        <v>46</v>
      </c>
      <c r="AC71" s="13">
        <v>50</v>
      </c>
      <c r="AE71" s="24">
        <f t="shared" si="6"/>
        <v>35.860968725365176</v>
      </c>
      <c r="AF71" s="13">
        <v>860.37993014737197</v>
      </c>
      <c r="AG71" s="13">
        <v>3492.631399608144</v>
      </c>
      <c r="AH71" s="13">
        <v>73.5</v>
      </c>
      <c r="AJ71" s="24">
        <f t="shared" si="7"/>
        <v>18.368923201675567</v>
      </c>
      <c r="AK71" s="13">
        <v>6.0145229999999996</v>
      </c>
      <c r="AL71" s="13">
        <v>18.742699999999999</v>
      </c>
      <c r="AM71" s="13">
        <v>13.63918</v>
      </c>
      <c r="AO71" s="25">
        <f t="shared" si="8"/>
        <v>14.33892315926887</v>
      </c>
      <c r="AY71" s="13">
        <v>63.545190927928211</v>
      </c>
    </row>
    <row r="72" spans="5:51" x14ac:dyDescent="0.35">
      <c r="E72" s="5">
        <v>66</v>
      </c>
      <c r="F72" s="13" t="s">
        <v>76</v>
      </c>
      <c r="G72" s="24">
        <f t="shared" ref="G72:G86" si="9">G162</f>
        <v>11.899011028102318</v>
      </c>
      <c r="H72" s="26">
        <v>4.6842319999999997</v>
      </c>
      <c r="I72" s="13">
        <v>13.915231</v>
      </c>
      <c r="J72" s="13"/>
      <c r="K72" s="24">
        <f t="shared" ref="K72:K86" si="10">K162</f>
        <v>46.573489357693163</v>
      </c>
      <c r="L72" s="13">
        <v>7.5990770000000003</v>
      </c>
      <c r="M72" s="13"/>
      <c r="N72" s="24">
        <f t="shared" ref="N72:N86" si="11">N162</f>
        <v>25.743235769120165</v>
      </c>
      <c r="O72" s="13">
        <v>89.9</v>
      </c>
      <c r="P72" s="13">
        <v>79.400000000000006</v>
      </c>
      <c r="R72" s="24">
        <f t="shared" ref="R72:R86" si="12">R162</f>
        <v>34.974302972210715</v>
      </c>
      <c r="S72" s="13">
        <v>4.4121730000000001</v>
      </c>
      <c r="T72" s="13">
        <v>7.4014090000000001</v>
      </c>
      <c r="U72" s="13">
        <v>9.9323549999999994</v>
      </c>
      <c r="W72" s="24">
        <f t="shared" ref="W72:W86" si="13">W162</f>
        <v>0</v>
      </c>
      <c r="X72" s="13">
        <v>22.281558514562764</v>
      </c>
      <c r="Z72" s="24">
        <f t="shared" ref="Z72:Z86" si="14">Z162</f>
        <v>10.26297650014793</v>
      </c>
      <c r="AA72" s="13">
        <v>9.3316180000000006</v>
      </c>
      <c r="AB72" s="13">
        <v>52</v>
      </c>
      <c r="AC72" s="13">
        <v>54</v>
      </c>
      <c r="AE72" s="24">
        <f t="shared" ref="AE72:AE86" si="15">AE162</f>
        <v>50.570325987108639</v>
      </c>
      <c r="AF72" s="13">
        <v>666.19915848527353</v>
      </c>
      <c r="AG72" s="13">
        <v>2048.6876377479462</v>
      </c>
      <c r="AH72" s="13">
        <v>75.5</v>
      </c>
      <c r="AJ72" s="24">
        <f t="shared" ref="AJ72:AJ86" si="16">AJ162</f>
        <v>20.645565445062591</v>
      </c>
      <c r="AK72" s="13">
        <v>4.4461779999999997</v>
      </c>
      <c r="AL72" s="13">
        <v>20.61946</v>
      </c>
      <c r="AM72" s="13">
        <v>15.439500000000001</v>
      </c>
      <c r="AO72" s="25">
        <f t="shared" ref="AO72:AO86" si="17">(G72*$C$6+K72*$C$10+N72*$C$13+R72*$C$17+W72*$C$22+Z72*$C$25+AE72*$C$30+AJ72*$C$35)/SUM($C$6,$C$10,$C$13,$C$22,$C$25,$C$30,$C$35)</f>
        <v>28.666986722777938</v>
      </c>
      <c r="AY72" s="13">
        <v>75.883458169069684</v>
      </c>
    </row>
    <row r="73" spans="5:51" x14ac:dyDescent="0.35">
      <c r="E73" s="5">
        <v>67</v>
      </c>
      <c r="F73" s="13" t="s">
        <v>77</v>
      </c>
      <c r="G73" s="24">
        <f t="shared" si="9"/>
        <v>5.3171851790998295</v>
      </c>
      <c r="H73" s="13">
        <v>4.8273409999999997</v>
      </c>
      <c r="I73" s="13">
        <v>15.761148</v>
      </c>
      <c r="J73" s="13"/>
      <c r="K73" s="24">
        <f t="shared" si="10"/>
        <v>-12.239250475623995</v>
      </c>
      <c r="L73" s="13">
        <v>15.964259999999999</v>
      </c>
      <c r="M73" s="13"/>
      <c r="N73" s="24">
        <f t="shared" si="11"/>
        <v>15.292139554434645</v>
      </c>
      <c r="O73" s="13">
        <v>81.7</v>
      </c>
      <c r="P73" s="13">
        <v>73.400000000000006</v>
      </c>
      <c r="R73" s="24">
        <f t="shared" si="12"/>
        <v>-25.902645790365955</v>
      </c>
      <c r="S73" s="13">
        <v>17.119720000000001</v>
      </c>
      <c r="T73" s="13">
        <v>11.34233</v>
      </c>
      <c r="U73" s="13">
        <v>12.77073</v>
      </c>
      <c r="W73" s="24">
        <f t="shared" si="13"/>
        <v>0</v>
      </c>
      <c r="X73" s="13">
        <v>18.742442563482467</v>
      </c>
      <c r="Z73" s="24">
        <f t="shared" si="14"/>
        <v>0.67096918548278728</v>
      </c>
      <c r="AA73" s="13">
        <v>13.001910000000001</v>
      </c>
      <c r="AB73" s="13">
        <v>51</v>
      </c>
      <c r="AC73" s="13">
        <v>53</v>
      </c>
      <c r="AE73" s="24">
        <f t="shared" si="15"/>
        <v>-10.682951116651971</v>
      </c>
      <c r="AF73" s="13">
        <v>2095.3825732435762</v>
      </c>
      <c r="AG73" s="13">
        <v>4261.8754148098988</v>
      </c>
      <c r="AH73" s="13">
        <v>52.9</v>
      </c>
      <c r="AJ73" s="24">
        <f t="shared" si="16"/>
        <v>17.279999748048642</v>
      </c>
      <c r="AK73" s="13">
        <v>4.4772619999999996</v>
      </c>
      <c r="AL73" s="13">
        <v>20.66423</v>
      </c>
      <c r="AM73" s="13">
        <v>17.243130000000001</v>
      </c>
      <c r="AO73" s="25">
        <f t="shared" si="17"/>
        <v>-1.46636481651086</v>
      </c>
      <c r="AY73" s="13">
        <v>56.773899261262464</v>
      </c>
    </row>
    <row r="74" spans="5:51" x14ac:dyDescent="0.35">
      <c r="E74" s="5">
        <v>68</v>
      </c>
      <c r="F74" s="13" t="s">
        <v>78</v>
      </c>
      <c r="G74" s="24">
        <f t="shared" si="9"/>
        <v>3.1935011599933452</v>
      </c>
      <c r="H74" s="13">
        <v>3.9699450000000001</v>
      </c>
      <c r="I74" s="13">
        <v>19.879227</v>
      </c>
      <c r="J74" s="13"/>
      <c r="K74" s="24">
        <f t="shared" si="10"/>
        <v>25.16539622678653</v>
      </c>
      <c r="L74" s="13">
        <v>10.64404</v>
      </c>
      <c r="M74" s="13"/>
      <c r="N74" s="24">
        <f t="shared" si="11"/>
        <v>34.229331209486517</v>
      </c>
      <c r="O74" s="13">
        <v>89.6</v>
      </c>
      <c r="P74" s="13">
        <v>90</v>
      </c>
      <c r="R74" s="24">
        <f t="shared" si="12"/>
        <v>8.2638572257025125</v>
      </c>
      <c r="S74" s="13"/>
      <c r="T74" s="13">
        <v>15.692780000000001</v>
      </c>
      <c r="U74" s="13">
        <v>12.669219999999999</v>
      </c>
      <c r="W74" s="24">
        <f t="shared" si="13"/>
        <v>0</v>
      </c>
      <c r="X74" s="13">
        <v>30.871212121212121</v>
      </c>
      <c r="Z74" s="24">
        <f t="shared" si="14"/>
        <v>-7.3412226093827924</v>
      </c>
      <c r="AA74" s="13">
        <v>13.836360000000001</v>
      </c>
      <c r="AB74" s="13">
        <v>47</v>
      </c>
      <c r="AC74" s="13">
        <v>47</v>
      </c>
      <c r="AE74" s="24">
        <f t="shared" si="15"/>
        <v>52.302452183029352</v>
      </c>
      <c r="AF74" s="13">
        <v>817.70081770081765</v>
      </c>
      <c r="AG74" s="13">
        <v>1683.5016835016836</v>
      </c>
      <c r="AH74" s="13">
        <v>80.599999999999994</v>
      </c>
      <c r="AJ74" s="24">
        <f t="shared" si="16"/>
        <v>20.128023840309528</v>
      </c>
      <c r="AK74" s="13">
        <v>5.9472950000000004</v>
      </c>
      <c r="AL74" s="13">
        <v>19.77131</v>
      </c>
      <c r="AM74" s="13">
        <v>11.98307</v>
      </c>
      <c r="AO74" s="25">
        <f t="shared" si="17"/>
        <v>19.420191319417857</v>
      </c>
      <c r="AY74" s="13">
        <v>62.288345905374314</v>
      </c>
    </row>
    <row r="75" spans="5:51" x14ac:dyDescent="0.35">
      <c r="E75" s="5">
        <v>69</v>
      </c>
      <c r="F75" s="13" t="s">
        <v>79</v>
      </c>
      <c r="G75" s="24">
        <f t="shared" si="9"/>
        <v>39.641105367520623</v>
      </c>
      <c r="H75" s="13">
        <v>2.1698499999999998</v>
      </c>
      <c r="I75" s="13">
        <v>13.585324999999999</v>
      </c>
      <c r="J75" s="13"/>
      <c r="K75" s="24">
        <f t="shared" si="10"/>
        <v>5.5125279292884661</v>
      </c>
      <c r="L75" s="13">
        <v>13.439349999999999</v>
      </c>
      <c r="M75" s="13"/>
      <c r="N75" s="24">
        <f t="shared" si="11"/>
        <v>23.853897037676163</v>
      </c>
      <c r="O75" s="13">
        <v>87.1</v>
      </c>
      <c r="P75" s="13">
        <v>79.400000000000006</v>
      </c>
      <c r="R75" s="24">
        <f t="shared" si="12"/>
        <v>-1.3472007580570899</v>
      </c>
      <c r="S75" s="13">
        <v>13.330819999999999</v>
      </c>
      <c r="T75" s="13">
        <v>7.4451280000000004</v>
      </c>
      <c r="U75" s="13">
        <v>14.222849999999999</v>
      </c>
      <c r="W75" s="24">
        <f t="shared" si="13"/>
        <v>0</v>
      </c>
      <c r="X75" s="13">
        <v>19.860158082167985</v>
      </c>
      <c r="Z75" s="24">
        <f t="shared" si="14"/>
        <v>0.54632671763534246</v>
      </c>
      <c r="AA75" s="13">
        <v>11.721579999999999</v>
      </c>
      <c r="AB75" s="13">
        <v>50</v>
      </c>
      <c r="AC75" s="13">
        <v>49</v>
      </c>
      <c r="AE75" s="24">
        <f t="shared" si="15"/>
        <v>3.4540539993175905</v>
      </c>
      <c r="AF75" s="13">
        <v>1816.4340879710962</v>
      </c>
      <c r="AG75" s="13">
        <v>4388.6108256819916</v>
      </c>
      <c r="AH75" s="13">
        <v>66.599999999999994</v>
      </c>
      <c r="AJ75" s="24">
        <f t="shared" si="16"/>
        <v>14.721144615009074</v>
      </c>
      <c r="AK75" s="13">
        <v>4.9448400000000001</v>
      </c>
      <c r="AL75" s="13">
        <v>21.277889999999999</v>
      </c>
      <c r="AM75" s="13">
        <v>16.821860000000001</v>
      </c>
      <c r="AO75" s="25">
        <f t="shared" si="17"/>
        <v>12.340264986912883</v>
      </c>
      <c r="AY75" s="13">
        <v>61.904617606310858</v>
      </c>
    </row>
    <row r="76" spans="5:51" x14ac:dyDescent="0.35">
      <c r="E76" s="5">
        <v>70</v>
      </c>
      <c r="F76" s="13" t="s">
        <v>80</v>
      </c>
      <c r="G76" s="24">
        <f t="shared" si="9"/>
        <v>1.7322560492906689</v>
      </c>
      <c r="H76" s="26">
        <v>4.6842319999999997</v>
      </c>
      <c r="I76" s="13">
        <v>17.628329999999998</v>
      </c>
      <c r="J76" s="13"/>
      <c r="K76" s="24">
        <f t="shared" si="10"/>
        <v>40.528283633612737</v>
      </c>
      <c r="L76" s="13">
        <v>8.4589119999999998</v>
      </c>
      <c r="M76" s="13"/>
      <c r="N76" s="24">
        <f t="shared" si="11"/>
        <v>7.5976195216920051</v>
      </c>
      <c r="O76" s="13">
        <v>78.8</v>
      </c>
      <c r="P76" s="13">
        <v>66.400000000000006</v>
      </c>
      <c r="R76" s="24">
        <f t="shared" si="12"/>
        <v>16.046537903381523</v>
      </c>
      <c r="S76" s="13">
        <v>9.2313089999999995</v>
      </c>
      <c r="T76" s="13">
        <v>7.5271470000000003</v>
      </c>
      <c r="U76" s="13">
        <v>11.720689999999999</v>
      </c>
      <c r="W76" s="24">
        <f t="shared" si="13"/>
        <v>0</v>
      </c>
      <c r="X76" s="13">
        <v>18.664914777911605</v>
      </c>
      <c r="Z76" s="24">
        <f t="shared" si="14"/>
        <v>4.9075290233397251</v>
      </c>
      <c r="AA76" s="13">
        <v>10.61164</v>
      </c>
      <c r="AB76" s="13">
        <v>51</v>
      </c>
      <c r="AC76" s="13">
        <v>51</v>
      </c>
      <c r="AE76" s="24">
        <f t="shared" si="15"/>
        <v>-5.5829629035027084</v>
      </c>
      <c r="AF76" s="13">
        <v>1925.3112033195021</v>
      </c>
      <c r="AG76" s="13">
        <v>4365.1452282157679</v>
      </c>
      <c r="AH76" s="13">
        <v>55.7</v>
      </c>
      <c r="AJ76" s="24">
        <f t="shared" si="16"/>
        <v>16.271467300655274</v>
      </c>
      <c r="AK76" s="13">
        <v>5.2829079999999999</v>
      </c>
      <c r="AL76" s="13">
        <v>20.518380000000001</v>
      </c>
      <c r="AM76" s="13">
        <v>15.553470000000001</v>
      </c>
      <c r="AO76" s="25">
        <f t="shared" si="17"/>
        <v>11.642961504067031</v>
      </c>
      <c r="AY76" s="13">
        <v>63.372091972554188</v>
      </c>
    </row>
    <row r="77" spans="5:51" x14ac:dyDescent="0.35">
      <c r="E77" s="5">
        <v>71</v>
      </c>
      <c r="F77" s="13" t="s">
        <v>81</v>
      </c>
      <c r="G77" s="24">
        <f t="shared" si="9"/>
        <v>17.803523400009531</v>
      </c>
      <c r="H77" s="13">
        <v>3.622992</v>
      </c>
      <c r="I77" s="13">
        <v>15.895919000000001</v>
      </c>
      <c r="J77" s="13"/>
      <c r="K77" s="24">
        <f t="shared" si="10"/>
        <v>-29.98427944896514</v>
      </c>
      <c r="L77" s="13">
        <v>18.488209999999999</v>
      </c>
      <c r="M77" s="13"/>
      <c r="N77" s="24">
        <f t="shared" si="11"/>
        <v>19.587509125904297</v>
      </c>
      <c r="O77" s="13">
        <v>84.3</v>
      </c>
      <c r="P77" s="13">
        <v>76.5</v>
      </c>
      <c r="R77" s="24">
        <f t="shared" si="12"/>
        <v>-7.8672778136690953</v>
      </c>
      <c r="S77" s="13">
        <v>12.66489</v>
      </c>
      <c r="T77" s="13">
        <v>9.9264910000000004</v>
      </c>
      <c r="U77" s="13">
        <v>13.40597</v>
      </c>
      <c r="W77" s="24">
        <f t="shared" si="13"/>
        <v>0</v>
      </c>
      <c r="X77" s="13">
        <v>19.403028794047863</v>
      </c>
      <c r="Z77" s="24">
        <f t="shared" si="14"/>
        <v>0.32997106366096701</v>
      </c>
      <c r="AA77" s="13">
        <v>13.969239999999999</v>
      </c>
      <c r="AB77" s="13">
        <v>55</v>
      </c>
      <c r="AC77" s="13">
        <v>52</v>
      </c>
      <c r="AE77" s="24">
        <f t="shared" si="15"/>
        <v>-23.060980369948609</v>
      </c>
      <c r="AF77" s="13">
        <v>2568.0699718479359</v>
      </c>
      <c r="AG77" s="13">
        <v>5067.3715427760944</v>
      </c>
      <c r="AH77" s="13">
        <v>59.2</v>
      </c>
      <c r="AJ77" s="24">
        <f t="shared" si="16"/>
        <v>-15.635540420407848</v>
      </c>
      <c r="AK77" s="13">
        <v>8.9402620000000006</v>
      </c>
      <c r="AL77" s="13">
        <v>25.027049999999999</v>
      </c>
      <c r="AM77" s="13">
        <v>19.326319999999999</v>
      </c>
      <c r="AO77" s="25">
        <f t="shared" si="17"/>
        <v>-5.5467249233451286</v>
      </c>
      <c r="AY77" s="13">
        <v>64.140268178200216</v>
      </c>
    </row>
    <row r="78" spans="5:51" x14ac:dyDescent="0.35">
      <c r="E78" s="5">
        <v>72</v>
      </c>
      <c r="F78" s="13" t="s">
        <v>82</v>
      </c>
      <c r="G78" s="24">
        <f t="shared" si="9"/>
        <v>-5.7336877582675205</v>
      </c>
      <c r="H78" s="13">
        <v>5.1369670000000003</v>
      </c>
      <c r="I78" s="13">
        <v>18.5901</v>
      </c>
      <c r="J78" s="13"/>
      <c r="K78" s="24">
        <f t="shared" si="10"/>
        <v>52.019900980214331</v>
      </c>
      <c r="L78" s="13">
        <v>6.8244109999999996</v>
      </c>
      <c r="M78" s="13"/>
      <c r="N78" s="24">
        <f t="shared" si="11"/>
        <v>36.615008517510681</v>
      </c>
      <c r="O78" s="13">
        <v>93.5</v>
      </c>
      <c r="P78" s="13">
        <v>89.7</v>
      </c>
      <c r="R78" s="24">
        <f t="shared" si="12"/>
        <v>-10.195915775113333</v>
      </c>
      <c r="S78" s="13">
        <v>7.9123559999999999</v>
      </c>
      <c r="T78" s="13">
        <v>12.8217</v>
      </c>
      <c r="U78" s="13">
        <v>15.66159</v>
      </c>
      <c r="W78" s="24">
        <f t="shared" si="13"/>
        <v>0</v>
      </c>
      <c r="X78" s="13">
        <v>37.200797872340424</v>
      </c>
      <c r="Z78" s="24">
        <f t="shared" si="14"/>
        <v>2.7398697576210118</v>
      </c>
      <c r="AA78" s="13">
        <v>14.247210000000001</v>
      </c>
      <c r="AB78" s="13">
        <v>56</v>
      </c>
      <c r="AC78" s="13">
        <v>56</v>
      </c>
      <c r="AE78" s="24">
        <f t="shared" si="15"/>
        <v>45.731408220304296</v>
      </c>
      <c r="AF78" s="13">
        <v>996.67774086378734</v>
      </c>
      <c r="AG78" s="13">
        <v>2070.0230002555586</v>
      </c>
      <c r="AH78" s="13">
        <v>80.7</v>
      </c>
      <c r="AJ78" s="24">
        <f t="shared" si="16"/>
        <v>9.4673883285071394</v>
      </c>
      <c r="AK78" s="13">
        <v>5.4424910000000004</v>
      </c>
      <c r="AL78" s="13">
        <v>21.320489999999999</v>
      </c>
      <c r="AM78" s="13">
        <v>18.328199999999999</v>
      </c>
      <c r="AO78" s="25">
        <f t="shared" si="17"/>
        <v>18.663424610110944</v>
      </c>
      <c r="AY78" s="13">
        <v>62.651341416911436</v>
      </c>
    </row>
    <row r="79" spans="5:51" x14ac:dyDescent="0.35">
      <c r="E79" s="5">
        <v>73</v>
      </c>
      <c r="F79" s="13" t="s">
        <v>83</v>
      </c>
      <c r="G79" s="24">
        <f t="shared" si="9"/>
        <v>-9.5262132593156394</v>
      </c>
      <c r="H79" s="13">
        <v>5.2096210000000003</v>
      </c>
      <c r="I79" s="13">
        <v>19.691970999999999</v>
      </c>
      <c r="J79" s="13"/>
      <c r="K79" s="24">
        <f t="shared" si="10"/>
        <v>-0.23728470367885851</v>
      </c>
      <c r="L79" s="13">
        <v>14.25717</v>
      </c>
      <c r="M79" s="13"/>
      <c r="N79" s="24">
        <f t="shared" si="11"/>
        <v>2.7475055861596016</v>
      </c>
      <c r="O79" s="13">
        <v>77.2</v>
      </c>
      <c r="P79" s="13">
        <v>61.8</v>
      </c>
      <c r="R79" s="24">
        <f t="shared" si="12"/>
        <v>13.212977109415123</v>
      </c>
      <c r="S79" s="13">
        <v>9.4694690000000001</v>
      </c>
      <c r="T79" s="13">
        <v>6.192393</v>
      </c>
      <c r="U79" s="13">
        <v>15.330500000000001</v>
      </c>
      <c r="W79" s="24">
        <f t="shared" si="13"/>
        <v>0</v>
      </c>
      <c r="X79" s="13">
        <v>16.198962725710004</v>
      </c>
      <c r="Z79" s="24">
        <f t="shared" si="14"/>
        <v>2.4271523950732914</v>
      </c>
      <c r="AA79" s="13">
        <v>14.118359999999999</v>
      </c>
      <c r="AB79" s="13">
        <v>56</v>
      </c>
      <c r="AC79" s="13">
        <v>55</v>
      </c>
      <c r="AE79" s="24">
        <f t="shared" si="15"/>
        <v>21.020593041734681</v>
      </c>
      <c r="AF79" s="13">
        <v>745.65850148804657</v>
      </c>
      <c r="AG79" s="13">
        <v>4705.6066106332646</v>
      </c>
      <c r="AH79" s="13">
        <v>56.8</v>
      </c>
      <c r="AJ79" s="24">
        <f t="shared" si="16"/>
        <v>14.948319239562645</v>
      </c>
      <c r="AK79" s="13">
        <v>5.8093300000000001</v>
      </c>
      <c r="AL79" s="13">
        <v>20.3</v>
      </c>
      <c r="AM79" s="13">
        <v>14.931940000000001</v>
      </c>
      <c r="AO79" s="25">
        <f t="shared" si="17"/>
        <v>6.3704356298501201</v>
      </c>
      <c r="AY79" s="13">
        <v>66.918141416228451</v>
      </c>
    </row>
    <row r="80" spans="5:51" x14ac:dyDescent="0.35">
      <c r="E80" s="5">
        <v>74</v>
      </c>
      <c r="F80" s="13" t="s">
        <v>84</v>
      </c>
      <c r="G80" s="24">
        <f t="shared" si="9"/>
        <v>-34.945806868991127</v>
      </c>
      <c r="H80" s="13">
        <v>5.5785</v>
      </c>
      <c r="I80" s="13">
        <v>27.537671</v>
      </c>
      <c r="J80" s="13"/>
      <c r="K80" s="24">
        <f t="shared" si="10"/>
        <v>-70.222000053432993</v>
      </c>
      <c r="L80" s="13">
        <v>24.211390000000002</v>
      </c>
      <c r="M80" s="13"/>
      <c r="N80" s="24">
        <f t="shared" si="11"/>
        <v>-11.131722749496683</v>
      </c>
      <c r="O80" s="13">
        <v>68.900000000000006</v>
      </c>
      <c r="P80" s="13">
        <v>51.7</v>
      </c>
      <c r="R80" s="24">
        <f t="shared" si="12"/>
        <v>-6.9052476799915326</v>
      </c>
      <c r="S80" s="13">
        <v>13.1715</v>
      </c>
      <c r="T80" s="13">
        <v>8.2986540000000009</v>
      </c>
      <c r="U80" s="13">
        <v>15.409369999999999</v>
      </c>
      <c r="W80" s="24">
        <f t="shared" si="13"/>
        <v>0</v>
      </c>
      <c r="X80" s="13">
        <v>8.0472516312785256</v>
      </c>
      <c r="Z80" s="24">
        <f t="shared" si="14"/>
        <v>-7.937810187285895</v>
      </c>
      <c r="AA80" s="13">
        <v>13.01426</v>
      </c>
      <c r="AB80" s="13">
        <v>43</v>
      </c>
      <c r="AC80" s="13">
        <v>47</v>
      </c>
      <c r="AE80" s="24">
        <f t="shared" si="15"/>
        <v>8.7824288808455417</v>
      </c>
      <c r="AF80" s="13">
        <v>1059.6199112178322</v>
      </c>
      <c r="AG80" s="13">
        <v>4518.4910190992241</v>
      </c>
      <c r="AH80" s="13">
        <v>47</v>
      </c>
      <c r="AJ80" s="24">
        <f t="shared" si="16"/>
        <v>-2.0218211593078208</v>
      </c>
      <c r="AK80" s="13">
        <v>5.0581690000000004</v>
      </c>
      <c r="AL80" s="13">
        <v>25.760169999999999</v>
      </c>
      <c r="AM80" s="13">
        <v>22.41647</v>
      </c>
      <c r="AO80" s="25">
        <f t="shared" si="17"/>
        <v>-17.76885425966579</v>
      </c>
      <c r="AY80" s="13">
        <v>48.061164734179229</v>
      </c>
    </row>
    <row r="81" spans="5:51" x14ac:dyDescent="0.35">
      <c r="E81" s="5">
        <v>75</v>
      </c>
      <c r="F81" s="13" t="s">
        <v>85</v>
      </c>
      <c r="G81" s="24">
        <f t="shared" si="9"/>
        <v>13.624377200165657</v>
      </c>
      <c r="H81" s="13">
        <v>3.9455979999999999</v>
      </c>
      <c r="I81" s="13">
        <v>16.164580000000001</v>
      </c>
      <c r="J81" s="13"/>
      <c r="K81" s="24">
        <f t="shared" si="10"/>
        <v>-27.438407921582851</v>
      </c>
      <c r="L81" s="13">
        <v>18.126100000000001</v>
      </c>
      <c r="M81" s="13"/>
      <c r="N81" s="24">
        <f t="shared" si="11"/>
        <v>3.6396318665516283</v>
      </c>
      <c r="O81" s="13">
        <v>76.7</v>
      </c>
      <c r="P81" s="13">
        <v>63.3</v>
      </c>
      <c r="R81" s="24">
        <f t="shared" si="12"/>
        <v>-9.9625472403702151</v>
      </c>
      <c r="S81" s="13">
        <v>13.477639999999999</v>
      </c>
      <c r="T81" s="13">
        <v>9.5632909999999995</v>
      </c>
      <c r="U81" s="13">
        <v>13.9411</v>
      </c>
      <c r="W81" s="24">
        <f t="shared" si="13"/>
        <v>382.02474486604297</v>
      </c>
      <c r="X81" s="13">
        <v>15.374033199841033</v>
      </c>
      <c r="Z81" s="24">
        <f t="shared" si="14"/>
        <v>1.4741915087092476</v>
      </c>
      <c r="AA81" s="13">
        <v>13.99939</v>
      </c>
      <c r="AB81" s="13">
        <v>55</v>
      </c>
      <c r="AC81" s="13">
        <v>54</v>
      </c>
      <c r="AE81" s="24">
        <f t="shared" si="15"/>
        <v>-4.6413161170224901</v>
      </c>
      <c r="AF81" s="13">
        <v>1682.1345707656612</v>
      </c>
      <c r="AG81" s="13">
        <v>5151.2582545065143</v>
      </c>
      <c r="AH81" s="13">
        <v>55.7</v>
      </c>
      <c r="AJ81" s="24">
        <f t="shared" si="16"/>
        <v>-20.039828256480838</v>
      </c>
      <c r="AK81" s="13">
        <v>7.7671559999999999</v>
      </c>
      <c r="AL81" s="13">
        <v>24.927910000000001</v>
      </c>
      <c r="AM81" s="13">
        <v>25.414950000000001</v>
      </c>
      <c r="AO81" s="25">
        <f t="shared" si="17"/>
        <v>48.382977986573295</v>
      </c>
      <c r="AY81" s="13">
        <v>61.31365661909674</v>
      </c>
    </row>
    <row r="82" spans="5:51" x14ac:dyDescent="0.35">
      <c r="E82" s="5">
        <v>76</v>
      </c>
      <c r="F82" s="13" t="s">
        <v>86</v>
      </c>
      <c r="G82" s="24">
        <f t="shared" si="9"/>
        <v>-22.696110485989028</v>
      </c>
      <c r="H82" s="13">
        <v>5.5956859999999997</v>
      </c>
      <c r="I82" s="13">
        <v>22.996842999999998</v>
      </c>
      <c r="J82" s="13"/>
      <c r="K82" s="24">
        <f t="shared" si="10"/>
        <v>-2.5106479313695234</v>
      </c>
      <c r="L82" s="13">
        <v>14.58052</v>
      </c>
      <c r="M82" s="13"/>
      <c r="N82" s="24">
        <f t="shared" si="11"/>
        <v>-14.293157231034705</v>
      </c>
      <c r="O82" s="13">
        <v>63</v>
      </c>
      <c r="P82" s="13">
        <v>52.7</v>
      </c>
      <c r="R82" s="24">
        <f t="shared" si="12"/>
        <v>-4.031030162819131</v>
      </c>
      <c r="S82" s="13">
        <v>12.36617</v>
      </c>
      <c r="T82" s="13">
        <v>7.2902639999999996</v>
      </c>
      <c r="U82" s="13">
        <v>17.179120000000001</v>
      </c>
      <c r="W82" s="24">
        <f t="shared" si="13"/>
        <v>0</v>
      </c>
      <c r="X82" s="13">
        <v>9.3844183985029055</v>
      </c>
      <c r="Z82" s="24">
        <f t="shared" si="14"/>
        <v>26.02628811848788</v>
      </c>
      <c r="AA82" s="13">
        <v>13.15174</v>
      </c>
      <c r="AB82" s="13">
        <v>71</v>
      </c>
      <c r="AC82" s="13">
        <v>75</v>
      </c>
      <c r="AE82" s="24">
        <f t="shared" si="15"/>
        <v>3.8486061975475025</v>
      </c>
      <c r="AF82" s="13">
        <v>1097.893528066016</v>
      </c>
      <c r="AG82" s="13">
        <v>4818.5656762875769</v>
      </c>
      <c r="AH82" s="13">
        <v>43.4</v>
      </c>
      <c r="AJ82" s="24">
        <f t="shared" si="16"/>
        <v>-8.7747119901961828</v>
      </c>
      <c r="AK82" s="13">
        <v>7.2960089999999997</v>
      </c>
      <c r="AL82" s="13">
        <v>23.549389999999999</v>
      </c>
      <c r="AM82" s="13">
        <v>21.476040000000001</v>
      </c>
      <c r="AO82" s="25">
        <f t="shared" si="17"/>
        <v>-3.2043947836247404</v>
      </c>
      <c r="AY82" s="13">
        <v>53.099698708684343</v>
      </c>
    </row>
    <row r="83" spans="5:51" x14ac:dyDescent="0.35">
      <c r="E83" s="5">
        <v>77</v>
      </c>
      <c r="F83" s="13" t="s">
        <v>87</v>
      </c>
      <c r="G83" s="24">
        <f t="shared" si="9"/>
        <v>-8.035550867196676</v>
      </c>
      <c r="H83" s="13">
        <v>6.3648850000000001</v>
      </c>
      <c r="I83" s="13">
        <v>14.643877</v>
      </c>
      <c r="J83" s="13"/>
      <c r="K83" s="24">
        <f t="shared" si="10"/>
        <v>43.790115176237506</v>
      </c>
      <c r="L83" s="13">
        <v>7.9949680000000001</v>
      </c>
      <c r="M83" s="13"/>
      <c r="N83" s="24">
        <f t="shared" si="11"/>
        <v>11.068781664122483</v>
      </c>
      <c r="O83" s="13">
        <v>80.3</v>
      </c>
      <c r="P83" s="13">
        <v>69.400000000000006</v>
      </c>
      <c r="R83" s="24">
        <f t="shared" si="12"/>
        <v>31.394438385492048</v>
      </c>
      <c r="S83" s="13">
        <v>7.9545659999999998</v>
      </c>
      <c r="T83" s="13">
        <v>3.1599729999999999</v>
      </c>
      <c r="U83" s="13">
        <v>14.841189999999999</v>
      </c>
      <c r="W83" s="24">
        <f t="shared" si="13"/>
        <v>0</v>
      </c>
      <c r="X83" s="13">
        <v>17.440774502453205</v>
      </c>
      <c r="Z83" s="24">
        <f t="shared" si="14"/>
        <v>3.4791824264302491</v>
      </c>
      <c r="AA83" s="13">
        <v>10.43024</v>
      </c>
      <c r="AB83" s="13">
        <v>49</v>
      </c>
      <c r="AC83" s="13">
        <v>50</v>
      </c>
      <c r="AE83" s="24">
        <f t="shared" si="15"/>
        <v>-44.390804060049597</v>
      </c>
      <c r="AF83" s="13">
        <v>1929.3785871745476</v>
      </c>
      <c r="AG83" s="13">
        <v>11206.879431215617</v>
      </c>
      <c r="AH83" s="13">
        <v>61.3</v>
      </c>
      <c r="AJ83" s="24">
        <f t="shared" si="16"/>
        <v>20.736259405728784</v>
      </c>
      <c r="AK83" s="13">
        <v>3.897465</v>
      </c>
      <c r="AL83" s="13">
        <v>20.055250000000001</v>
      </c>
      <c r="AM83" s="13">
        <v>17.477959999999999</v>
      </c>
      <c r="AO83" s="25">
        <f t="shared" si="17"/>
        <v>8.2917745901092559</v>
      </c>
      <c r="AY83" s="13">
        <v>82.557219149912683</v>
      </c>
    </row>
    <row r="84" spans="5:51" x14ac:dyDescent="0.35">
      <c r="E84" s="5">
        <v>78</v>
      </c>
      <c r="F84" s="13" t="s">
        <v>88</v>
      </c>
      <c r="G84" s="24">
        <f t="shared" si="9"/>
        <v>39.980389778364369</v>
      </c>
      <c r="H84" s="13">
        <v>1.7236769999999999</v>
      </c>
      <c r="I84" s="13">
        <v>15.20077</v>
      </c>
      <c r="J84" s="13"/>
      <c r="K84" s="24">
        <f t="shared" si="10"/>
        <v>4.2411740636218385</v>
      </c>
      <c r="L84" s="13">
        <v>13.62018</v>
      </c>
      <c r="M84" s="13"/>
      <c r="N84" s="24">
        <f t="shared" si="11"/>
        <v>-18.565407844959175</v>
      </c>
      <c r="O84" s="13">
        <v>64.2</v>
      </c>
      <c r="P84" s="13">
        <v>46.5</v>
      </c>
      <c r="R84" s="24">
        <f t="shared" si="12"/>
        <v>-3.0796018946471642</v>
      </c>
      <c r="S84" s="13">
        <v>11.61368</v>
      </c>
      <c r="T84" s="13">
        <v>8.0060330000000004</v>
      </c>
      <c r="U84" s="13">
        <v>16.408480000000001</v>
      </c>
      <c r="W84" s="24">
        <f t="shared" si="13"/>
        <v>0</v>
      </c>
      <c r="X84" s="13">
        <v>16.196412858446887</v>
      </c>
      <c r="Z84" s="24">
        <f t="shared" si="14"/>
        <v>-4.1081720836009312</v>
      </c>
      <c r="AA84" s="13">
        <v>11.881320000000001</v>
      </c>
      <c r="AB84" s="13">
        <v>46</v>
      </c>
      <c r="AC84" s="13">
        <v>46</v>
      </c>
      <c r="AE84" s="24">
        <f t="shared" si="15"/>
        <v>27.561432575884151</v>
      </c>
      <c r="AF84" s="13">
        <v>996.6466213304858</v>
      </c>
      <c r="AG84" s="13">
        <v>2594.6533280878248</v>
      </c>
      <c r="AH84" s="13">
        <v>56</v>
      </c>
      <c r="AJ84" s="24">
        <f t="shared" si="16"/>
        <v>-1.4090160644653389</v>
      </c>
      <c r="AK84" s="13">
        <v>7.1198880000000004</v>
      </c>
      <c r="AL84" s="13">
        <v>22.051069999999999</v>
      </c>
      <c r="AM84" s="13">
        <v>19</v>
      </c>
      <c r="AO84" s="25">
        <f t="shared" si="17"/>
        <v>6.3743997900282503</v>
      </c>
      <c r="AY84" s="13">
        <v>71.267961378283502</v>
      </c>
    </row>
    <row r="85" spans="5:51" x14ac:dyDescent="0.35">
      <c r="E85" s="5">
        <v>79</v>
      </c>
      <c r="F85" s="13" t="s">
        <v>94</v>
      </c>
      <c r="G85" s="24">
        <f t="shared" si="9"/>
        <v>19.129812500794046</v>
      </c>
      <c r="H85" s="26">
        <v>4.6842319999999997</v>
      </c>
      <c r="I85" s="13">
        <v>11.2744</v>
      </c>
      <c r="J85" s="13"/>
      <c r="K85" s="24">
        <f t="shared" si="10"/>
        <v>11.997466150897605</v>
      </c>
      <c r="L85" s="13">
        <v>12.516970000000001</v>
      </c>
      <c r="M85" s="13"/>
      <c r="N85" s="24">
        <f t="shared" si="11"/>
        <v>30.010951085152985</v>
      </c>
      <c r="O85" s="13">
        <v>87.6</v>
      </c>
      <c r="P85" s="13">
        <v>86.5</v>
      </c>
      <c r="R85" s="24">
        <f t="shared" si="12"/>
        <v>-15.111269156930121</v>
      </c>
      <c r="S85" s="13">
        <v>11.194520000000001</v>
      </c>
      <c r="T85" s="13">
        <v>12.940810000000001</v>
      </c>
      <c r="U85" s="13">
        <v>13.042870000000001</v>
      </c>
      <c r="W85" s="24">
        <f t="shared" si="13"/>
        <v>0</v>
      </c>
      <c r="X85" s="13">
        <v>31.546555489378598</v>
      </c>
      <c r="Z85" s="24">
        <f t="shared" si="14"/>
        <v>1.3930427852495226</v>
      </c>
      <c r="AA85" s="13">
        <v>15.10397</v>
      </c>
      <c r="AB85" s="13">
        <v>56</v>
      </c>
      <c r="AC85" s="13">
        <v>57</v>
      </c>
      <c r="AE85" s="24">
        <f t="shared" si="15"/>
        <v>9.3346101687662433</v>
      </c>
      <c r="AF85" s="13">
        <v>1780.6492278600692</v>
      </c>
      <c r="AG85" s="13">
        <v>3561.2984557201385</v>
      </c>
      <c r="AH85" s="13">
        <v>66.5</v>
      </c>
      <c r="AJ85" s="24">
        <f t="shared" si="16"/>
        <v>-4.4888299874046158</v>
      </c>
      <c r="AK85" s="13">
        <v>8.2853100000000008</v>
      </c>
      <c r="AL85" s="13">
        <v>22.8476</v>
      </c>
      <c r="AM85" s="13">
        <v>16.658570000000001</v>
      </c>
      <c r="AO85" s="25">
        <f t="shared" si="17"/>
        <v>7.466540506646524</v>
      </c>
      <c r="AY85" s="13">
        <v>59.760412422788519</v>
      </c>
    </row>
    <row r="86" spans="5:51" x14ac:dyDescent="0.35">
      <c r="E86" s="5">
        <v>80</v>
      </c>
      <c r="F86" s="13" t="s">
        <v>90</v>
      </c>
      <c r="G86" s="24">
        <f t="shared" si="9"/>
        <v>0</v>
      </c>
      <c r="H86" s="13">
        <v>4.6842319999999997</v>
      </c>
      <c r="I86" s="13">
        <v>18.260984000000001</v>
      </c>
      <c r="J86" s="13"/>
      <c r="K86" s="24">
        <f t="shared" si="10"/>
        <v>0</v>
      </c>
      <c r="L86" s="13">
        <v>14.223420000000001</v>
      </c>
      <c r="M86" s="13"/>
      <c r="N86" s="24">
        <f t="shared" si="11"/>
        <v>0</v>
      </c>
      <c r="O86" s="13">
        <v>74.099999999999994</v>
      </c>
      <c r="P86" s="13">
        <v>61</v>
      </c>
      <c r="R86" s="24">
        <f t="shared" si="12"/>
        <v>0</v>
      </c>
      <c r="S86" s="13">
        <v>10.983599999999999</v>
      </c>
      <c r="T86" s="13">
        <v>8.054786</v>
      </c>
      <c r="U86" s="13">
        <v>15.761089999999999</v>
      </c>
      <c r="W86" s="24">
        <f t="shared" si="13"/>
        <v>0</v>
      </c>
      <c r="X86" s="13">
        <v>14.181236232109212</v>
      </c>
      <c r="Z86" s="24">
        <f t="shared" si="14"/>
        <v>0</v>
      </c>
      <c r="AA86" s="13">
        <v>14.62068</v>
      </c>
      <c r="AB86" s="13">
        <f>AVERAGE(AB7:AB85)</f>
        <v>53.962025316455694</v>
      </c>
      <c r="AC86" s="13">
        <f>AVERAGE(AC7:AC85)</f>
        <v>54.962025316455694</v>
      </c>
      <c r="AE86" s="24">
        <f t="shared" si="15"/>
        <v>0</v>
      </c>
      <c r="AF86" s="13">
        <v>1402.6929584068366</v>
      </c>
      <c r="AG86" s="13">
        <v>5417.1832968199469</v>
      </c>
      <c r="AH86" s="13">
        <v>55.1</v>
      </c>
      <c r="AJ86" s="24">
        <f t="shared" si="16"/>
        <v>0</v>
      </c>
      <c r="AK86" s="13">
        <v>6.4558270000000002</v>
      </c>
      <c r="AL86" s="13">
        <v>23.291060000000002</v>
      </c>
      <c r="AM86" s="13">
        <v>19.140740000000001</v>
      </c>
      <c r="AO86" s="25">
        <f t="shared" si="17"/>
        <v>0</v>
      </c>
      <c r="AY86" s="13">
        <v>65</v>
      </c>
    </row>
    <row r="87" spans="5:51" x14ac:dyDescent="0.35">
      <c r="F87" s="13" t="s">
        <v>91</v>
      </c>
      <c r="G87" s="13"/>
      <c r="H87" s="13">
        <v>4.7193062758620687</v>
      </c>
      <c r="I87" s="13">
        <v>18.302908351612906</v>
      </c>
      <c r="J87" s="13"/>
      <c r="K87" s="13"/>
      <c r="L87" s="13">
        <v>13.612406290322577</v>
      </c>
      <c r="M87" s="13"/>
      <c r="N87" s="13"/>
      <c r="O87" s="13">
        <v>72.390322580645147</v>
      </c>
      <c r="P87" s="13">
        <v>58.454838709677425</v>
      </c>
      <c r="S87" s="13">
        <v>10.786945193548386</v>
      </c>
      <c r="T87" s="13">
        <v>7.1623528064516151</v>
      </c>
      <c r="U87" s="13">
        <v>15.944669800000002</v>
      </c>
      <c r="X87" s="13"/>
      <c r="AA87" s="13">
        <v>14.420706483870969</v>
      </c>
      <c r="AB87" s="13"/>
      <c r="AC87" s="13"/>
      <c r="AF87" s="13"/>
      <c r="AG87" s="13"/>
      <c r="AH87" s="13"/>
      <c r="AK87" s="13">
        <v>6.2494848064516129</v>
      </c>
      <c r="AL87" s="13">
        <v>23.349852903225802</v>
      </c>
      <c r="AM87" s="13">
        <v>18.760667516129033</v>
      </c>
      <c r="AY87" s="13"/>
    </row>
    <row r="88" spans="5:51" x14ac:dyDescent="0.35">
      <c r="F88" s="13" t="s">
        <v>92</v>
      </c>
      <c r="G88" s="13"/>
      <c r="H88" s="13">
        <v>6.383795000000001</v>
      </c>
      <c r="I88" s="13">
        <v>17.110936000000002</v>
      </c>
      <c r="J88" s="13"/>
      <c r="K88" s="13"/>
      <c r="L88" s="13">
        <v>17.289728</v>
      </c>
      <c r="M88" s="13"/>
      <c r="N88" s="13"/>
      <c r="O88" s="13">
        <v>75.080000000000013</v>
      </c>
      <c r="P88" s="13">
        <v>66.039999999999992</v>
      </c>
      <c r="S88" s="13">
        <v>14.304255999999999</v>
      </c>
      <c r="T88" s="13"/>
      <c r="U88" s="13">
        <v>14.705727999999999</v>
      </c>
      <c r="X88" s="13"/>
      <c r="AA88" s="13">
        <v>17.576990000000002</v>
      </c>
      <c r="AB88" s="13"/>
      <c r="AC88" s="13"/>
      <c r="AF88" s="13"/>
      <c r="AG88" s="13"/>
      <c r="AH88" s="13"/>
      <c r="AK88" s="13">
        <v>7.3250128000000005</v>
      </c>
      <c r="AL88" s="13">
        <v>26.170276000000001</v>
      </c>
      <c r="AM88" s="13">
        <v>21.537759999999999</v>
      </c>
      <c r="AY88" s="13"/>
    </row>
    <row r="89" spans="5:51" x14ac:dyDescent="0.35">
      <c r="F89" s="13" t="s">
        <v>93</v>
      </c>
      <c r="G89" s="13"/>
      <c r="H89" s="13">
        <v>3.6774062000000001</v>
      </c>
      <c r="I89" s="13">
        <v>17.168375400000002</v>
      </c>
      <c r="J89" s="13"/>
      <c r="K89" s="13"/>
      <c r="L89" s="13">
        <v>10.275642000000001</v>
      </c>
      <c r="M89" s="13"/>
      <c r="N89" s="13"/>
      <c r="O89" s="13">
        <v>75.039999999999992</v>
      </c>
      <c r="P89" s="13">
        <v>61.11999999999999</v>
      </c>
      <c r="S89" s="13">
        <v>8.2045737999999986</v>
      </c>
      <c r="T89" s="13"/>
      <c r="U89" s="13">
        <v>13.622398799999999</v>
      </c>
      <c r="X89" s="13"/>
      <c r="AA89" s="13">
        <v>10.946950399999999</v>
      </c>
      <c r="AB89" s="13"/>
      <c r="AC89" s="13"/>
      <c r="AF89" s="13"/>
      <c r="AG89" s="13"/>
      <c r="AH89" s="13"/>
      <c r="AK89" s="13">
        <v>4.1010302000000003</v>
      </c>
      <c r="AL89" s="13">
        <v>18.331316000000001</v>
      </c>
      <c r="AM89" s="13">
        <v>14.228608600000001</v>
      </c>
      <c r="AY89" s="13"/>
    </row>
    <row r="91" spans="5:51" x14ac:dyDescent="0.35">
      <c r="F91" s="3" t="s">
        <v>226</v>
      </c>
      <c r="H91" s="14">
        <f>AVERAGE(H7:H85)</f>
        <v>4.532602105063293</v>
      </c>
      <c r="I91" s="14">
        <f>AVERAGE(I7:I85)</f>
        <v>16.827380049367086</v>
      </c>
      <c r="L91" s="14">
        <f>AVERAGE(L7:L85)</f>
        <v>13.019091634177217</v>
      </c>
      <c r="O91" s="14">
        <f>AVERAGE(O7:O85)</f>
        <v>80.273417721518996</v>
      </c>
      <c r="P91" s="14">
        <f>AVERAGE(P7:P85)</f>
        <v>69.594936708860715</v>
      </c>
      <c r="S91" s="14">
        <f>AVERAGE(S7:S85)</f>
        <v>10.653138730769234</v>
      </c>
      <c r="T91" s="14">
        <f>AVERAGE(T7:T85)</f>
        <v>9.4502315949367084</v>
      </c>
      <c r="U91" s="14">
        <f>AVERAGE(U7:U85)</f>
        <v>14.356985696202534</v>
      </c>
      <c r="X91" s="14">
        <f>AVERAGE(X7:X85)</f>
        <v>18.746112344741363</v>
      </c>
      <c r="AA91" s="14">
        <f>AVERAGE(AA7:AA85)</f>
        <v>14.065484075949362</v>
      </c>
      <c r="AB91" s="14">
        <f>AVERAGE(AB7:AB85)</f>
        <v>53.962025316455694</v>
      </c>
      <c r="AC91" s="14">
        <f>AVERAGE(AC7:AC85)</f>
        <v>54.962025316455694</v>
      </c>
      <c r="AF91" s="14">
        <f>AVERAGE(AF7:AF85)</f>
        <v>1466.4943718323768</v>
      </c>
      <c r="AG91" s="14">
        <f>AVERAGE(AG7:AG85)</f>
        <v>4671.9621718339022</v>
      </c>
      <c r="AH91" s="14">
        <f>AVERAGE(AH7:AH85)</f>
        <v>61.108860759493673</v>
      </c>
      <c r="AK91" s="14">
        <f t="shared" ref="AK91:AM91" si="18">AVERAGE(AK7:AK85)</f>
        <v>6.4499079999999998</v>
      </c>
      <c r="AL91" s="14">
        <f t="shared" si="18"/>
        <v>22.494631518987344</v>
      </c>
      <c r="AM91" s="14">
        <f t="shared" si="18"/>
        <v>18.232924835443033</v>
      </c>
      <c r="AY91" s="14">
        <f>AVERAGE(AY7:AY86)</f>
        <v>63.925636307862568</v>
      </c>
    </row>
    <row r="92" spans="5:51" x14ac:dyDescent="0.35">
      <c r="F92" s="3" t="s">
        <v>227</v>
      </c>
      <c r="H92" s="14">
        <f>_xlfn.STDEV.P(H7:H85)</f>
        <v>1.6741744185412588</v>
      </c>
      <c r="I92" s="14">
        <f>_xlfn.STDEV.P(I7:I85)</f>
        <v>3.2413696144417155</v>
      </c>
      <c r="L92" s="14">
        <f>_xlfn.STDEV.P(L7:L85)</f>
        <v>4.1539800716767923</v>
      </c>
      <c r="O92" s="14">
        <f>_xlfn.STDEV.P(O7:O85)</f>
        <v>8.6389273370233273</v>
      </c>
      <c r="P92" s="14">
        <f>_xlfn.STDEV.P(P7:P85)</f>
        <v>12.032581283239841</v>
      </c>
      <c r="S92" s="14">
        <f>_xlfn.STDEV.P(S7:S85)</f>
        <v>3.1442917819189633</v>
      </c>
      <c r="T92" s="14">
        <f>_xlfn.STDEV.P(T7:T85)</f>
        <v>3.3670172939372871</v>
      </c>
      <c r="U92" s="14">
        <f>_xlfn.STDEV.P(U7:U85)</f>
        <v>2.615896885925455</v>
      </c>
      <c r="X92" s="14">
        <f>_xlfn.STDEV.P(X7:X85)</f>
        <v>6.5026117886380614</v>
      </c>
      <c r="AA92" s="14">
        <f>_xlfn.STDEV.P(AA7:AA85)</f>
        <v>3.1931246929597621</v>
      </c>
      <c r="AB92" s="14">
        <f>_xlfn.STDEV.P(AB7:AB85)</f>
        <v>9.6120217949555684</v>
      </c>
      <c r="AC92" s="14">
        <f>_xlfn.STDEV.P(AC7:AC85)</f>
        <v>9.8049884461807917</v>
      </c>
      <c r="AF92" s="14">
        <f>_xlfn.STDEV.P(AF7:AF85)</f>
        <v>693.16554677991473</v>
      </c>
      <c r="AG92" s="14">
        <f>_xlfn.STDEV.P(AG7:AG85)</f>
        <v>2278.1291408007437</v>
      </c>
      <c r="AH92" s="14">
        <f>_xlfn.STDEV.P(AH7:AH85)</f>
        <v>10.9690841715655</v>
      </c>
      <c r="AK92" s="14">
        <f t="shared" ref="AK92:AM92" si="19">_xlfn.STDEV.P(AK7:AK85)</f>
        <v>1.7968424790557769</v>
      </c>
      <c r="AL92" s="14">
        <f t="shared" si="19"/>
        <v>3.3824917743341802</v>
      </c>
      <c r="AM92" s="14">
        <f t="shared" si="19"/>
        <v>3.7734689067741423</v>
      </c>
      <c r="AY92" s="14">
        <f>_xlfn.STDEV.P(AY7:AY85)</f>
        <v>7.9446624365393754</v>
      </c>
    </row>
    <row r="93" spans="5:51" x14ac:dyDescent="0.35">
      <c r="H93" s="16"/>
      <c r="I93" s="16"/>
      <c r="L93" s="16"/>
      <c r="O93" s="16"/>
      <c r="P93" s="16"/>
      <c r="S93" s="16"/>
      <c r="T93" s="16"/>
      <c r="U93" s="16"/>
      <c r="X93" s="16"/>
      <c r="AA93" s="16"/>
      <c r="AB93" s="16"/>
      <c r="AC93" s="16"/>
      <c r="AF93" s="16"/>
      <c r="AG93" s="16"/>
      <c r="AH93" s="16"/>
      <c r="AK93" s="16"/>
      <c r="AL93" s="16"/>
      <c r="AM93" s="16"/>
      <c r="AY93" s="16"/>
    </row>
    <row r="94" spans="5:51" x14ac:dyDescent="0.35">
      <c r="H94" s="7" t="s">
        <v>196</v>
      </c>
      <c r="I94" s="7" t="s">
        <v>196</v>
      </c>
      <c r="L94" s="7" t="s">
        <v>194</v>
      </c>
      <c r="O94" s="7" t="s">
        <v>211</v>
      </c>
      <c r="P94" s="7" t="s">
        <v>211</v>
      </c>
      <c r="S94" s="10" t="s">
        <v>189</v>
      </c>
      <c r="T94" s="10" t="s">
        <v>189</v>
      </c>
      <c r="U94" s="10" t="s">
        <v>189</v>
      </c>
      <c r="X94" s="7" t="s">
        <v>206</v>
      </c>
      <c r="AA94" s="10" t="s">
        <v>204</v>
      </c>
      <c r="AB94" s="10" t="s">
        <v>204</v>
      </c>
      <c r="AC94" s="10" t="s">
        <v>204</v>
      </c>
      <c r="AF94" s="10" t="s">
        <v>205</v>
      </c>
      <c r="AG94" s="10" t="s">
        <v>205</v>
      </c>
      <c r="AH94" s="10" t="s">
        <v>205</v>
      </c>
      <c r="AK94" s="10" t="s">
        <v>192</v>
      </c>
      <c r="AL94" s="10" t="s">
        <v>192</v>
      </c>
      <c r="AM94" s="10" t="s">
        <v>192</v>
      </c>
      <c r="AY94" s="7" t="s">
        <v>209</v>
      </c>
    </row>
    <row r="95" spans="5:51" ht="47.5" x14ac:dyDescent="0.35">
      <c r="H95" s="4" t="s">
        <v>0</v>
      </c>
      <c r="I95" s="4" t="s">
        <v>1</v>
      </c>
      <c r="L95" s="4" t="s">
        <v>2</v>
      </c>
      <c r="O95" s="4" t="s">
        <v>250</v>
      </c>
      <c r="P95" s="4" t="s">
        <v>251</v>
      </c>
      <c r="S95" s="4" t="s">
        <v>5</v>
      </c>
      <c r="T95" s="4" t="s">
        <v>234</v>
      </c>
      <c r="U95" s="4" t="s">
        <v>233</v>
      </c>
      <c r="X95" s="4" t="s">
        <v>214</v>
      </c>
      <c r="AA95" s="4" t="s">
        <v>6</v>
      </c>
      <c r="AB95" s="4" t="s">
        <v>235</v>
      </c>
      <c r="AC95" s="4" t="s">
        <v>236</v>
      </c>
      <c r="AF95" s="4" t="s">
        <v>216</v>
      </c>
      <c r="AG95" s="4" t="s">
        <v>217</v>
      </c>
      <c r="AH95" s="4" t="s">
        <v>213</v>
      </c>
      <c r="AK95" s="4" t="s">
        <v>197</v>
      </c>
      <c r="AL95" s="4" t="s">
        <v>237</v>
      </c>
      <c r="AM95" s="4" t="s">
        <v>238</v>
      </c>
      <c r="AY95" s="4" t="s">
        <v>99</v>
      </c>
    </row>
    <row r="96" spans="5:51" ht="28.5" x14ac:dyDescent="0.35">
      <c r="H96" s="12" t="s">
        <v>9</v>
      </c>
      <c r="I96" s="12" t="s">
        <v>9</v>
      </c>
      <c r="L96" s="12" t="s">
        <v>9</v>
      </c>
      <c r="O96" s="17" t="s">
        <v>10</v>
      </c>
      <c r="P96" s="17" t="s">
        <v>10</v>
      </c>
      <c r="S96" s="12" t="s">
        <v>9</v>
      </c>
      <c r="T96" s="12" t="s">
        <v>11</v>
      </c>
      <c r="U96" s="12" t="s">
        <v>11</v>
      </c>
      <c r="X96" s="17" t="s">
        <v>106</v>
      </c>
      <c r="AA96" s="12" t="s">
        <v>11</v>
      </c>
      <c r="AB96" s="17" t="s">
        <v>102</v>
      </c>
      <c r="AC96" s="17" t="s">
        <v>102</v>
      </c>
      <c r="AF96" s="12" t="s">
        <v>186</v>
      </c>
      <c r="AG96" s="12" t="s">
        <v>212</v>
      </c>
      <c r="AH96" s="17" t="s">
        <v>10</v>
      </c>
      <c r="AK96" s="12" t="s">
        <v>11</v>
      </c>
      <c r="AL96" s="12" t="s">
        <v>11</v>
      </c>
      <c r="AM96" s="12" t="s">
        <v>11</v>
      </c>
      <c r="AY96" s="17" t="s">
        <v>207</v>
      </c>
    </row>
    <row r="97" spans="3:51" x14ac:dyDescent="0.35">
      <c r="C97">
        <f>(H97*C7+I97*C8)/SUM(C7:C8)</f>
        <v>45.419155983926437</v>
      </c>
      <c r="F97" s="13" t="s">
        <v>12</v>
      </c>
      <c r="G97" s="23">
        <f>(H97*$C$7+I97*$C$8)/SUM($C$7:$C$8)</f>
        <v>45.419155983926437</v>
      </c>
      <c r="H97" s="11">
        <f>-(H7-H$86)/H$86*100</f>
        <v>47.421626426701316</v>
      </c>
      <c r="I97" s="11">
        <f>-(I7-I$86)/I$86*100</f>
        <v>43.416685541151558</v>
      </c>
      <c r="J97" s="13"/>
      <c r="K97" s="24">
        <f>(L97*$C$11)/$C$11</f>
        <v>29.285291441861389</v>
      </c>
      <c r="L97" s="11">
        <f>-(L7-L$86)/L$86*100</f>
        <v>29.285291441861389</v>
      </c>
      <c r="M97" s="13"/>
      <c r="N97" s="23">
        <f>(O97*$C$14+P97*$C$15)/SUM($C$14:$C$15)</f>
        <v>36.045773323599029</v>
      </c>
      <c r="O97" s="11">
        <f>(O7-O$86)/O$86*100</f>
        <v>27.665317139001349</v>
      </c>
      <c r="P97" s="11">
        <f>(P7-P$86)/P$86*100</f>
        <v>44.426229508196712</v>
      </c>
      <c r="R97" s="23">
        <f>(S97*$C$18+T97*$C$19+U97*$C$20)/SUM($C$18:$C$20)</f>
        <v>21.318194563048127</v>
      </c>
      <c r="S97" s="11">
        <f t="shared" ref="S97:U97" si="20">-(S7-S$86)/S$86*100</f>
        <v>31.496631341272437</v>
      </c>
      <c r="T97" s="11">
        <f t="shared" si="20"/>
        <v>-3.1413621665429812</v>
      </c>
      <c r="U97" s="11">
        <f t="shared" si="20"/>
        <v>35.599314514414928</v>
      </c>
      <c r="W97" s="23">
        <f>X97*C23</f>
        <v>83.96884365489305</v>
      </c>
      <c r="X97" s="11">
        <f>(X7-X$86)/X$86*100</f>
        <v>83.96884365489305</v>
      </c>
      <c r="Z97" s="23">
        <f>(AA97*$C$26+AB97*$C$27+AC97*$C$28)/SUM($C$26:$C$28)</f>
        <v>-0.7514286911680278</v>
      </c>
      <c r="AA97" s="11">
        <f>-(AA7-AA$86)/AA$86*100</f>
        <v>30.65958628463245</v>
      </c>
      <c r="AB97" s="11">
        <f>(AB7-AB$86)/AB$86*100</f>
        <v>-16.608022519352566</v>
      </c>
      <c r="AC97" s="11">
        <f>(AC7-AC$86)/AC$86*100</f>
        <v>-16.305849838783967</v>
      </c>
      <c r="AE97" s="23">
        <f>(AF97*$C$31+AG97*$C$32+AH97*$C$33)/SUM($C$31:$C$33)</f>
        <v>54.87753831830171</v>
      </c>
      <c r="AF97" s="11">
        <f t="shared" ref="AF97:AG97" si="21">-(AF7-AF$86)/AF$86*100</f>
        <v>53.54902806362518</v>
      </c>
      <c r="AG97" s="11">
        <f t="shared" si="21"/>
        <v>68.252370920318057</v>
      </c>
      <c r="AH97" s="11">
        <f>(AH7-AH$86)/AH$86*100</f>
        <v>42.831215970961892</v>
      </c>
      <c r="AJ97" s="23">
        <f>(AK97*$C$36+AL97*$C$37+AM97*$C$38)/SUM($C$36:$C$38)</f>
        <v>31.892416645666287</v>
      </c>
      <c r="AK97" s="11">
        <f t="shared" ref="AK97:AM97" si="22">-(AK7-AK$86)/AK$86*100</f>
        <v>56.683225867111986</v>
      </c>
      <c r="AL97" s="11">
        <f t="shared" si="22"/>
        <v>3.2083125456720345</v>
      </c>
      <c r="AM97" s="11">
        <f t="shared" si="22"/>
        <v>35.78571152421484</v>
      </c>
      <c r="AY97" s="11">
        <f>100-(AY$91-AY7)/AY$92*20</f>
        <v>105.57535589853549</v>
      </c>
    </row>
    <row r="98" spans="3:51" x14ac:dyDescent="0.35">
      <c r="F98" s="13" t="s">
        <v>13</v>
      </c>
      <c r="G98" s="23">
        <f t="shared" ref="G98:G161" si="23">(H98*$C$7+I98*$C$8)/SUM($C$7:$C$8)</f>
        <v>-4.9118061482036444</v>
      </c>
      <c r="H98" s="11">
        <f t="shared" ref="H98:I161" si="24">-(H8-H$86)/H$86*100</f>
        <v>-7.7296342281936656</v>
      </c>
      <c r="I98" s="11">
        <f t="shared" si="24"/>
        <v>-2.0939780682136226</v>
      </c>
      <c r="J98" s="13"/>
      <c r="K98" s="24">
        <f t="shared" ref="K98:K161" si="25">(L98*$C$11)/$C$11</f>
        <v>21.235047548339292</v>
      </c>
      <c r="L98" s="11">
        <f t="shared" ref="L98" si="26">-(L8-L$86)/L$86*100</f>
        <v>21.235047548339292</v>
      </c>
      <c r="M98" s="13"/>
      <c r="N98" s="23">
        <f t="shared" ref="N98:N161" si="27">(O98*$C$14+P98*$C$15)/SUM($C$14:$C$15)</f>
        <v>14.043605229972798</v>
      </c>
      <c r="O98" s="11">
        <f t="shared" ref="O98:P161" si="28">(O8-O$86)/O$86*100</f>
        <v>8.9068825910931295</v>
      </c>
      <c r="P98" s="11">
        <f t="shared" si="28"/>
        <v>19.180327868852466</v>
      </c>
      <c r="R98" s="23">
        <f t="shared" ref="R98:R161" si="29">(S98*$C$18+T98*$C$19+U98*$C$20)/SUM($C$18:$C$20)</f>
        <v>-24.320637518445821</v>
      </c>
      <c r="S98" s="11">
        <f t="shared" ref="S98:U98" si="30">-(S8-S$86)/S$86*100</f>
        <v>2.1138788739575332</v>
      </c>
      <c r="T98" s="11">
        <f t="shared" si="30"/>
        <v>-86.499430276608223</v>
      </c>
      <c r="U98" s="11">
        <f t="shared" si="30"/>
        <v>11.423638847313224</v>
      </c>
      <c r="W98" s="23">
        <f t="shared" ref="W98:W161" si="31">X98*C24</f>
        <v>55.760218802999205</v>
      </c>
      <c r="X98" s="11">
        <f t="shared" ref="X98" si="32">(X8-X$86)/X$86*100</f>
        <v>55.760218802999205</v>
      </c>
      <c r="Z98" s="23">
        <f t="shared" ref="Z98:Z161" si="33">(AA98*$C$26+AB98*$C$27+AC98*$C$28)/SUM($C$26:$C$28)</f>
        <v>1.287279443727843</v>
      </c>
      <c r="AA98" s="11">
        <f t="shared" ref="AA98" si="34">-(AA8-AA$86)/AA$86*100</f>
        <v>-12.821154693215361</v>
      </c>
      <c r="AB98" s="11">
        <f t="shared" ref="AB98" si="35">(AB8-AB$86)/AB$86*100</f>
        <v>9.3361482524044135</v>
      </c>
      <c r="AC98" s="11">
        <f t="shared" ref="AC98" si="36">(AC8-AC$86)/AC$86*100</f>
        <v>7.3468447719944763</v>
      </c>
      <c r="AE98" s="23">
        <f t="shared" ref="AE98:AE161" si="37">(AF98*$C$31+AG98*$C$32+AH98*$C$33)/SUM($C$31:$C$33)</f>
        <v>-41.088574315172096</v>
      </c>
      <c r="AF98" s="11">
        <f t="shared" ref="AF98:AG98" si="38">-(AF8-AF$86)/AF$86*100</f>
        <v>-112.30036711459302</v>
      </c>
      <c r="AG98" s="11">
        <f t="shared" si="38"/>
        <v>-14.050655286458651</v>
      </c>
      <c r="AH98" s="11">
        <f t="shared" ref="AH98" si="39">(AH8-AH$86)/AH$86*100</f>
        <v>3.0852994555353823</v>
      </c>
      <c r="AJ98" s="23">
        <f>(AK98*$C$36+AL98*$C$37+AM98*$C$38)/SUM($C$36:$C$38)</f>
        <v>-6.4182873596137684</v>
      </c>
      <c r="AK98" s="11">
        <f t="shared" ref="AK98:AM98" si="40">-(AK8-AK$86)/AK$86*100</f>
        <v>-15.067519622195574</v>
      </c>
      <c r="AL98" s="11">
        <f t="shared" si="40"/>
        <v>-1.6941264158866005</v>
      </c>
      <c r="AM98" s="11">
        <f t="shared" si="40"/>
        <v>-2.4932160407591297</v>
      </c>
      <c r="AY98" s="11">
        <f t="shared" ref="AY98:AY161" si="41">100-(AY$91-AY8)/AY$92*20</f>
        <v>101.07168462643129</v>
      </c>
    </row>
    <row r="99" spans="3:51" x14ac:dyDescent="0.35">
      <c r="F99" s="13" t="s">
        <v>14</v>
      </c>
      <c r="G99" s="23">
        <f t="shared" si="23"/>
        <v>14.321287671380707</v>
      </c>
      <c r="H99" s="11">
        <f t="shared" si="24"/>
        <v>31.267943176170604</v>
      </c>
      <c r="I99" s="11">
        <f t="shared" si="24"/>
        <v>-2.6253678334091908</v>
      </c>
      <c r="J99" s="13"/>
      <c r="K99" s="24">
        <f t="shared" si="25"/>
        <v>-18.366187597638245</v>
      </c>
      <c r="L99" s="11">
        <f t="shared" ref="L99" si="42">-(L9-L$86)/L$86*100</f>
        <v>-18.366187597638245</v>
      </c>
      <c r="M99" s="13"/>
      <c r="N99" s="23">
        <f t="shared" si="27"/>
        <v>-3.114311630273658</v>
      </c>
      <c r="O99" s="11">
        <f t="shared" si="28"/>
        <v>-2.2941970310391211</v>
      </c>
      <c r="P99" s="11">
        <f t="shared" si="28"/>
        <v>-3.9344262295081944</v>
      </c>
      <c r="R99" s="23">
        <f t="shared" si="29"/>
        <v>-2.3160335703295893</v>
      </c>
      <c r="S99" s="11">
        <f t="shared" ref="S99:U99" si="43">-(S9-S$86)/S$86*100</f>
        <v>13.053825703776528</v>
      </c>
      <c r="T99" s="11">
        <f t="shared" si="43"/>
        <v>-14.84219444191316</v>
      </c>
      <c r="U99" s="11">
        <f t="shared" si="43"/>
        <v>-5.1597319728521365</v>
      </c>
      <c r="W99" s="23">
        <f t="shared" si="31"/>
        <v>13.992631471764994</v>
      </c>
      <c r="X99" s="11">
        <f t="shared" ref="X99" si="44">(X9-X$86)/X$86*100</f>
        <v>13.992631471764994</v>
      </c>
      <c r="Z99" s="23">
        <f t="shared" si="33"/>
        <v>-21.891046684747494</v>
      </c>
      <c r="AA99" s="11">
        <f t="shared" ref="AA99" si="45">-(AA9-AA$86)/AA$86*100</f>
        <v>-38.251298845197354</v>
      </c>
      <c r="AB99" s="11">
        <f t="shared" ref="AB99" si="46">(AB9-AB$86)/AB$86*100</f>
        <v>-14.754867464227067</v>
      </c>
      <c r="AC99" s="11">
        <f t="shared" ref="AC99" si="47">(AC9-AC$86)/AC$86*100</f>
        <v>-12.666973744818053</v>
      </c>
      <c r="AE99" s="23">
        <f t="shared" si="37"/>
        <v>-24.89109713589357</v>
      </c>
      <c r="AF99" s="11">
        <f t="shared" ref="AF99:AG99" si="48">-(AF9-AF$86)/AF$86*100</f>
        <v>-25.562452489367864</v>
      </c>
      <c r="AG99" s="11">
        <f t="shared" si="48"/>
        <v>-25.15439608709686</v>
      </c>
      <c r="AH99" s="11">
        <f t="shared" ref="AH99" si="49">(AH9-AH$86)/AH$86*100</f>
        <v>-23.956442831215977</v>
      </c>
      <c r="AJ99" s="23">
        <f t="shared" ref="AJ99:AJ162" si="50">(AK99*$C$36+AL99*$C$37+AM99*$C$38)/SUM($C$36:$C$38)</f>
        <v>-25.436729017331043</v>
      </c>
      <c r="AK99" s="11">
        <f t="shared" ref="AK99:AM99" si="51">-(AK9-AK$86)/AK$86*100</f>
        <v>-38.061909031948964</v>
      </c>
      <c r="AL99" s="11">
        <f t="shared" si="51"/>
        <v>-25.40253642384674</v>
      </c>
      <c r="AM99" s="11">
        <f t="shared" si="51"/>
        <v>-12.845741596197419</v>
      </c>
      <c r="AY99" s="11">
        <f t="shared" si="41"/>
        <v>109.79118510460665</v>
      </c>
    </row>
    <row r="100" spans="3:51" x14ac:dyDescent="0.35">
      <c r="F100" s="13" t="s">
        <v>15</v>
      </c>
      <c r="G100" s="23">
        <f t="shared" si="23"/>
        <v>14.24723230645138</v>
      </c>
      <c r="H100" s="11">
        <f t="shared" si="24"/>
        <v>11.280397725817158</v>
      </c>
      <c r="I100" s="11">
        <f t="shared" si="24"/>
        <v>17.214066887085604</v>
      </c>
      <c r="J100" s="13"/>
      <c r="K100" s="24">
        <f t="shared" si="25"/>
        <v>-4.1750155729072098</v>
      </c>
      <c r="L100" s="11">
        <f t="shared" ref="L100" si="52">-(L10-L$86)/L$86*100</f>
        <v>-4.1750155729072098</v>
      </c>
      <c r="M100" s="13"/>
      <c r="N100" s="23">
        <f t="shared" si="27"/>
        <v>5.8427910886927359</v>
      </c>
      <c r="O100" s="11">
        <f t="shared" si="28"/>
        <v>5.1282051282051437</v>
      </c>
      <c r="P100" s="11">
        <f t="shared" si="28"/>
        <v>6.557377049180328</v>
      </c>
      <c r="R100" s="23">
        <f t="shared" si="29"/>
        <v>10.14531130465223</v>
      </c>
      <c r="S100" s="11">
        <f t="shared" ref="S100:U100" si="53">-(S10-S$86)/S$86*100</f>
        <v>-7.3758148512327564</v>
      </c>
      <c r="T100" s="11">
        <f t="shared" si="53"/>
        <v>26.816950816570419</v>
      </c>
      <c r="U100" s="11">
        <f t="shared" si="53"/>
        <v>10.994797948619031</v>
      </c>
      <c r="W100" s="23">
        <f t="shared" si="31"/>
        <v>5.2139674308251189</v>
      </c>
      <c r="X100" s="11">
        <f t="shared" ref="X100" si="54">(X10-X$86)/X$86*100</f>
        <v>5.2139674308251189</v>
      </c>
      <c r="Z100" s="23">
        <f t="shared" si="33"/>
        <v>28.56289461480478</v>
      </c>
      <c r="AA100" s="11">
        <f t="shared" ref="AA100" si="55">-(AA10-AA$86)/AA$86*100</f>
        <v>23.115135547731025</v>
      </c>
      <c r="AB100" s="11">
        <f t="shared" ref="AB100" si="56">(AB10-AB$86)/AB$86*100</f>
        <v>31.574008913910394</v>
      </c>
      <c r="AC100" s="11">
        <f t="shared" ref="AC100" si="57">(AC10-AC$86)/AC$86*100</f>
        <v>30.999539382772923</v>
      </c>
      <c r="AE100" s="23">
        <f t="shared" si="37"/>
        <v>15.708788858414678</v>
      </c>
      <c r="AF100" s="11">
        <f t="shared" ref="AF100:AG100" si="58">-(AF10-AF$86)/AF$86*100</f>
        <v>29.103570461538553</v>
      </c>
      <c r="AG100" s="11">
        <f t="shared" si="58"/>
        <v>6.4075511046310725</v>
      </c>
      <c r="AH100" s="11">
        <f t="shared" ref="AH100" si="59">(AH10-AH$86)/AH$86*100</f>
        <v>11.615245009074407</v>
      </c>
      <c r="AJ100" s="23">
        <f t="shared" si="50"/>
        <v>13.227289162388807</v>
      </c>
      <c r="AK100" s="11">
        <f t="shared" ref="AK100:AM100" si="60">-(AK10-AK$86)/AK$86*100</f>
        <v>13.978333062518555</v>
      </c>
      <c r="AL100" s="11">
        <f t="shared" si="60"/>
        <v>-2.4732236317282208</v>
      </c>
      <c r="AM100" s="11">
        <f t="shared" si="60"/>
        <v>28.176758056376087</v>
      </c>
      <c r="AY100" s="11">
        <f t="shared" si="41"/>
        <v>110.3995045786577</v>
      </c>
    </row>
    <row r="101" spans="3:51" x14ac:dyDescent="0.35">
      <c r="F101" s="13" t="s">
        <v>16</v>
      </c>
      <c r="G101" s="23">
        <f t="shared" si="23"/>
        <v>-6.5029819860747908</v>
      </c>
      <c r="H101" s="11">
        <f t="shared" si="24"/>
        <v>0</v>
      </c>
      <c r="I101" s="11">
        <f t="shared" si="24"/>
        <v>-13.005963972149582</v>
      </c>
      <c r="J101" s="13"/>
      <c r="K101" s="24">
        <f t="shared" si="25"/>
        <v>16.847143654620343</v>
      </c>
      <c r="L101" s="11">
        <f t="shared" ref="L101" si="61">-(L11-L$86)/L$86*100</f>
        <v>16.847143654620343</v>
      </c>
      <c r="M101" s="13"/>
      <c r="N101" s="23">
        <f t="shared" si="27"/>
        <v>10.942899493374037</v>
      </c>
      <c r="O101" s="11">
        <f t="shared" si="28"/>
        <v>11.066126855600544</v>
      </c>
      <c r="P101" s="11">
        <f t="shared" si="28"/>
        <v>10.819672131147531</v>
      </c>
      <c r="R101" s="23">
        <f t="shared" si="29"/>
        <v>8.3047273771759169</v>
      </c>
      <c r="S101" s="11">
        <f t="shared" ref="S101:U101" si="62">-(S11-S$86)/S$86*100</f>
        <v>15.701564150187547</v>
      </c>
      <c r="T101" s="11">
        <f t="shared" si="62"/>
        <v>-12.651732771050645</v>
      </c>
      <c r="U101" s="11">
        <f t="shared" si="62"/>
        <v>21.864350752390852</v>
      </c>
      <c r="W101" s="23">
        <f t="shared" si="31"/>
        <v>35.089775271078338</v>
      </c>
      <c r="X101" s="11">
        <f t="shared" ref="X101" si="63">(X11-X$86)/X$86*100</f>
        <v>35.089775271078338</v>
      </c>
      <c r="Z101" s="23">
        <f t="shared" si="33"/>
        <v>-7.0700576792252336</v>
      </c>
      <c r="AA101" s="11">
        <f t="shared" ref="AA101" si="64">-(AA11-AA$86)/AA$86*100</f>
        <v>-6.6592661900814463</v>
      </c>
      <c r="AB101" s="11">
        <f t="shared" ref="AB101" si="65">(AB11-AB$86)/AB$86*100</f>
        <v>-7.3422472437250725</v>
      </c>
      <c r="AC101" s="11">
        <f t="shared" ref="AC101" si="66">(AC11-AC$86)/AC$86*100</f>
        <v>-7.2086596038691813</v>
      </c>
      <c r="AE101" s="23">
        <f t="shared" si="37"/>
        <v>5.9194690507450014</v>
      </c>
      <c r="AF101" s="11">
        <f t="shared" ref="AF101:AG101" si="67">-(AF11-AF$86)/AF$86*100</f>
        <v>-28.811357037349687</v>
      </c>
      <c r="AG101" s="11">
        <f t="shared" si="67"/>
        <v>30.961778708640953</v>
      </c>
      <c r="AH101" s="11">
        <f t="shared" ref="AH101" si="68">(AH11-AH$86)/AH$86*100</f>
        <v>15.607985480943739</v>
      </c>
      <c r="AJ101" s="23">
        <f t="shared" si="50"/>
        <v>32.527339497969216</v>
      </c>
      <c r="AK101" s="11">
        <f t="shared" ref="AK101:AM101" si="69">-(AK11-AK$86)/AK$86*100</f>
        <v>44.668777524552624</v>
      </c>
      <c r="AL101" s="11">
        <f t="shared" si="69"/>
        <v>24.918659777614248</v>
      </c>
      <c r="AM101" s="11">
        <f t="shared" si="69"/>
        <v>27.994581191740757</v>
      </c>
      <c r="AY101" s="11">
        <f t="shared" si="41"/>
        <v>109.13360612890061</v>
      </c>
    </row>
    <row r="102" spans="3:51" x14ac:dyDescent="0.35">
      <c r="F102" s="13" t="s">
        <v>17</v>
      </c>
      <c r="G102" s="23">
        <f t="shared" si="23"/>
        <v>-10.830844161705919</v>
      </c>
      <c r="H102" s="11">
        <f t="shared" si="24"/>
        <v>-9.6367558225126491</v>
      </c>
      <c r="I102" s="11">
        <f t="shared" si="24"/>
        <v>-12.024932500899187</v>
      </c>
      <c r="J102" s="13"/>
      <c r="K102" s="24">
        <f t="shared" si="25"/>
        <v>-7.0885905077681652</v>
      </c>
      <c r="L102" s="11">
        <f t="shared" ref="L102" si="70">-(L12-L$86)/L$86*100</f>
        <v>-7.0885905077681652</v>
      </c>
      <c r="M102" s="13"/>
      <c r="N102" s="23">
        <f t="shared" si="27"/>
        <v>11.907037454923572</v>
      </c>
      <c r="O102" s="11">
        <f t="shared" si="28"/>
        <v>12.010796221322547</v>
      </c>
      <c r="P102" s="11">
        <f t="shared" si="28"/>
        <v>11.803278688524594</v>
      </c>
      <c r="R102" s="23">
        <f t="shared" si="29"/>
        <v>-18.631711680791302</v>
      </c>
      <c r="S102" s="11">
        <f t="shared" ref="S102:U102" si="71">-(S12-S$86)/S$86*100</f>
        <v>-18.601460359080818</v>
      </c>
      <c r="T102" s="11">
        <f t="shared" si="71"/>
        <v>-40.88543134479302</v>
      </c>
      <c r="U102" s="11">
        <f t="shared" si="71"/>
        <v>3.5917566614999266</v>
      </c>
      <c r="W102" s="23">
        <f t="shared" si="31"/>
        <v>24.329574992426394</v>
      </c>
      <c r="X102" s="11">
        <f t="shared" ref="X102" si="72">(X12-X$86)/X$86*100</f>
        <v>24.329574992426394</v>
      </c>
      <c r="Z102" s="23">
        <f t="shared" si="33"/>
        <v>-20.660973118753713</v>
      </c>
      <c r="AA102" s="11">
        <f t="shared" ref="AA102" si="73">-(AA12-AA$86)/AA$86*100</f>
        <v>-14.378674589690773</v>
      </c>
      <c r="AB102" s="11">
        <f t="shared" ref="AB102" si="74">(AB12-AB$86)/AB$86*100</f>
        <v>-24.020642739854559</v>
      </c>
      <c r="AC102" s="11">
        <f t="shared" ref="AC102" si="75">(AC12-AC$86)/AC$86*100</f>
        <v>-23.583602026715798</v>
      </c>
      <c r="AE102" s="23">
        <f t="shared" si="37"/>
        <v>-17.616835085145059</v>
      </c>
      <c r="AF102" s="11">
        <f t="shared" ref="AF102:AG102" si="76">-(AF12-AF$86)/AF$86*100</f>
        <v>-74.241091620875125</v>
      </c>
      <c r="AG102" s="11">
        <f t="shared" si="76"/>
        <v>21.753562771973531</v>
      </c>
      <c r="AH102" s="11">
        <f t="shared" ref="AH102" si="77">(AH12-AH$86)/AH$86*100</f>
        <v>-0.36297640653358049</v>
      </c>
      <c r="AJ102" s="23">
        <f t="shared" si="50"/>
        <v>-21.658821300723702</v>
      </c>
      <c r="AK102" s="11">
        <f t="shared" ref="AK102:AM102" si="78">-(AK12-AK$86)/AK$86*100</f>
        <v>-36.220936527574231</v>
      </c>
      <c r="AL102" s="11">
        <f t="shared" si="78"/>
        <v>-5.4682354517140821</v>
      </c>
      <c r="AM102" s="11">
        <f t="shared" si="78"/>
        <v>-23.287291922882801</v>
      </c>
      <c r="AY102" s="11">
        <f t="shared" si="41"/>
        <v>103.70049192962087</v>
      </c>
    </row>
    <row r="103" spans="3:51" x14ac:dyDescent="0.35">
      <c r="F103" s="13" t="s">
        <v>18</v>
      </c>
      <c r="G103" s="23">
        <f t="shared" si="23"/>
        <v>46.538124020713788</v>
      </c>
      <c r="H103" s="11">
        <f t="shared" si="24"/>
        <v>77.712974079849161</v>
      </c>
      <c r="I103" s="11">
        <f t="shared" si="24"/>
        <v>15.363273961578416</v>
      </c>
      <c r="J103" s="13"/>
      <c r="K103" s="24">
        <f t="shared" si="25"/>
        <v>24.862163952129659</v>
      </c>
      <c r="L103" s="11">
        <f t="shared" ref="L103" si="79">-(L13-L$86)/L$86*100</f>
        <v>24.862163952129659</v>
      </c>
      <c r="M103" s="13"/>
      <c r="N103" s="23">
        <f t="shared" si="27"/>
        <v>10.986814451007721</v>
      </c>
      <c r="O103" s="11">
        <f t="shared" si="28"/>
        <v>8.3670715249662653</v>
      </c>
      <c r="P103" s="11">
        <f t="shared" si="28"/>
        <v>13.606557377049175</v>
      </c>
      <c r="R103" s="23">
        <f t="shared" si="29"/>
        <v>38.5252214062292</v>
      </c>
      <c r="S103" s="11">
        <f t="shared" ref="S103:U103" si="80">-(S13-S$86)/S$86*100</f>
        <v>35.856677227867003</v>
      </c>
      <c r="T103" s="11">
        <f t="shared" si="80"/>
        <v>40.69671124720135</v>
      </c>
      <c r="U103" s="11">
        <f t="shared" si="80"/>
        <v>39.022275743619247</v>
      </c>
      <c r="W103" s="23">
        <f t="shared" si="31"/>
        <v>27.887065183582436</v>
      </c>
      <c r="X103" s="11">
        <f t="shared" ref="X103" si="81">(X13-X$86)/X$86*100</f>
        <v>27.887065183582436</v>
      </c>
      <c r="Z103" s="23">
        <f t="shared" si="33"/>
        <v>35.242584522005984</v>
      </c>
      <c r="AA103" s="11">
        <f t="shared" ref="AA103" si="82">-(AA13-AA$86)/AA$86*100</f>
        <v>46.860515379585628</v>
      </c>
      <c r="AB103" s="11">
        <f t="shared" ref="AB103" si="83">(AB13-AB$86)/AB$86*100</f>
        <v>27.867698803659401</v>
      </c>
      <c r="AC103" s="11">
        <f t="shared" ref="AC103" si="84">(AC13-AC$86)/AC$86*100</f>
        <v>30.999539382772923</v>
      </c>
      <c r="AE103" s="23">
        <f t="shared" si="37"/>
        <v>34.993186593246236</v>
      </c>
      <c r="AF103" s="11">
        <f t="shared" ref="AF103:AG103" si="85">-(AF13-AF$86)/AF$86*100</f>
        <v>55.190080796592731</v>
      </c>
      <c r="AG103" s="11">
        <f t="shared" si="85"/>
        <v>25.651547948663207</v>
      </c>
      <c r="AH103" s="11">
        <f t="shared" ref="AH103" si="86">(AH13-AH$86)/AH$86*100</f>
        <v>24.137931034482765</v>
      </c>
      <c r="AJ103" s="23">
        <f t="shared" si="50"/>
        <v>46.428741930075468</v>
      </c>
      <c r="AK103" s="11">
        <f t="shared" ref="AK103:AM103" si="87">-(AK13-AK$86)/AK$86*100</f>
        <v>41.092349593630686</v>
      </c>
      <c r="AL103" s="11">
        <f t="shared" si="87"/>
        <v>47.800228929039726</v>
      </c>
      <c r="AM103" s="11">
        <f t="shared" si="87"/>
        <v>50.393647267556005</v>
      </c>
      <c r="AY103" s="11">
        <f t="shared" si="41"/>
        <v>126.04283411654373</v>
      </c>
    </row>
    <row r="104" spans="3:51" x14ac:dyDescent="0.35">
      <c r="F104" s="13" t="s">
        <v>19</v>
      </c>
      <c r="G104" s="23">
        <f t="shared" si="23"/>
        <v>7.5835566080370249</v>
      </c>
      <c r="H104" s="11">
        <f t="shared" si="24"/>
        <v>-35.803606653129059</v>
      </c>
      <c r="I104" s="11">
        <f t="shared" si="24"/>
        <v>50.970719869203108</v>
      </c>
      <c r="J104" s="13"/>
      <c r="K104" s="24">
        <f t="shared" si="25"/>
        <v>26.830045094639686</v>
      </c>
      <c r="L104" s="11">
        <f t="shared" ref="L104" si="88">-(L14-L$86)/L$86*100</f>
        <v>26.830045094639686</v>
      </c>
      <c r="M104" s="13"/>
      <c r="N104" s="23">
        <f t="shared" si="27"/>
        <v>18.922258357115989</v>
      </c>
      <c r="O104" s="11">
        <f t="shared" si="28"/>
        <v>13.090418353576252</v>
      </c>
      <c r="P104" s="11">
        <f t="shared" si="28"/>
        <v>24.754098360655728</v>
      </c>
      <c r="R104" s="23">
        <f t="shared" si="29"/>
        <v>-11.320530007407983</v>
      </c>
      <c r="S104" s="11">
        <f t="shared" ref="S104:U104" si="89">-(S14-S$86)/S$86*100</f>
        <v>-6.9692086383335212</v>
      </c>
      <c r="T104" s="11">
        <f t="shared" si="89"/>
        <v>-49.72551722665257</v>
      </c>
      <c r="U104" s="11">
        <f t="shared" si="89"/>
        <v>22.733135842762138</v>
      </c>
      <c r="W104" s="23">
        <f t="shared" si="31"/>
        <v>44.242344977289136</v>
      </c>
      <c r="X104" s="11">
        <f t="shared" ref="X104" si="90">(X14-X$86)/X$86*100</f>
        <v>44.242344977289136</v>
      </c>
      <c r="Z104" s="23">
        <f t="shared" si="33"/>
        <v>-8.6058048556821962</v>
      </c>
      <c r="AA104" s="11">
        <f t="shared" ref="AA104" si="91">-(AA14-AA$86)/AA$86*100</f>
        <v>-2.0681664601099223</v>
      </c>
      <c r="AB104" s="11">
        <f t="shared" ref="AB104" si="92">(AB14-AB$86)/AB$86*100</f>
        <v>-12.901712409101568</v>
      </c>
      <c r="AC104" s="11">
        <f t="shared" ref="AC104" si="93">(AC14-AC$86)/AC$86*100</f>
        <v>-10.847535697835097</v>
      </c>
      <c r="AE104" s="23">
        <f t="shared" si="37"/>
        <v>0.88893131406097581</v>
      </c>
      <c r="AF104" s="11">
        <f t="shared" ref="AF104:AG104" si="94">-(AF14-AF$86)/AF$86*100</f>
        <v>-16.911140751440634</v>
      </c>
      <c r="AG104" s="11">
        <f t="shared" si="94"/>
        <v>14.85924140868708</v>
      </c>
      <c r="AH104" s="11">
        <f t="shared" ref="AH104" si="95">(AH14-AH$86)/AH$86*100</f>
        <v>4.7186932849364815</v>
      </c>
      <c r="AJ104" s="23">
        <f t="shared" si="50"/>
        <v>-4.6598753178373595</v>
      </c>
      <c r="AK104" s="11">
        <f t="shared" ref="AK104:AM104" si="96">-(AK14-AK$86)/AK$86*100</f>
        <v>-8.3995435441501112</v>
      </c>
      <c r="AL104" s="11">
        <f t="shared" si="96"/>
        <v>2.7913285183242009</v>
      </c>
      <c r="AM104" s="11">
        <f t="shared" si="96"/>
        <v>-8.3714109276861688</v>
      </c>
      <c r="AY104" s="11">
        <f t="shared" si="41"/>
        <v>97.114627899453268</v>
      </c>
    </row>
    <row r="105" spans="3:51" x14ac:dyDescent="0.35">
      <c r="F105" s="13" t="s">
        <v>20</v>
      </c>
      <c r="G105" s="23">
        <f t="shared" si="23"/>
        <v>-1.2235287260055063</v>
      </c>
      <c r="H105" s="11">
        <f t="shared" si="24"/>
        <v>-21.968809401413083</v>
      </c>
      <c r="I105" s="11">
        <f t="shared" si="24"/>
        <v>19.52175194940207</v>
      </c>
      <c r="J105" s="13"/>
      <c r="K105" s="24">
        <f t="shared" si="25"/>
        <v>17.806055083798416</v>
      </c>
      <c r="L105" s="11">
        <f t="shared" ref="L105" si="97">-(L15-L$86)/L$86*100</f>
        <v>17.806055083798416</v>
      </c>
      <c r="M105" s="13"/>
      <c r="N105" s="23">
        <f t="shared" si="27"/>
        <v>-10.996769982964977</v>
      </c>
      <c r="O105" s="11">
        <f t="shared" si="28"/>
        <v>-6.7476383265856947</v>
      </c>
      <c r="P105" s="11">
        <f t="shared" si="28"/>
        <v>-15.245901639344259</v>
      </c>
      <c r="R105" s="23">
        <f t="shared" si="29"/>
        <v>21.437304563915646</v>
      </c>
      <c r="S105" s="11">
        <f t="shared" ref="S105:U105" si="98">-(S15-S$86)/S$86*100</f>
        <v>24.27956225645508</v>
      </c>
      <c r="T105" s="11">
        <f t="shared" si="98"/>
        <v>41.293685518150333</v>
      </c>
      <c r="U105" s="11">
        <f t="shared" si="98"/>
        <v>-1.2613340828584845</v>
      </c>
      <c r="W105" s="23">
        <f t="shared" si="31"/>
        <v>36.261146881863425</v>
      </c>
      <c r="X105" s="11">
        <f t="shared" ref="X105" si="99">(X15-X$86)/X$86*100</f>
        <v>36.261146881863425</v>
      </c>
      <c r="Z105" s="23">
        <f t="shared" si="33"/>
        <v>17.12909678503836</v>
      </c>
      <c r="AA105" s="11">
        <f t="shared" ref="AA105" si="100">-(AA15-AA$86)/AA$86*100</f>
        <v>38.410607440967183</v>
      </c>
      <c r="AB105" s="11">
        <f t="shared" ref="AB105" si="101">(AB15-AB$86)/AB$86*100</f>
        <v>5.6298381421534174</v>
      </c>
      <c r="AC105" s="11">
        <f t="shared" ref="AC105" si="102">(AC15-AC$86)/AC$86*100</f>
        <v>7.3468447719944763</v>
      </c>
      <c r="AE105" s="23">
        <f t="shared" si="37"/>
        <v>34.279476577457636</v>
      </c>
      <c r="AF105" s="11">
        <f t="shared" ref="AF105:AG105" si="103">-(AF15-AF$86)/AF$86*100</f>
        <v>54.42358882528768</v>
      </c>
      <c r="AG105" s="11">
        <f t="shared" si="103"/>
        <v>22.825004246468161</v>
      </c>
      <c r="AH105" s="11">
        <f t="shared" ref="AH105" si="104">(AH15-AH$86)/AH$86*100</f>
        <v>25.58983666061706</v>
      </c>
      <c r="AJ105" s="23">
        <f t="shared" si="50"/>
        <v>37.651578881734061</v>
      </c>
      <c r="AK105" s="11">
        <f t="shared" ref="AK105:AM105" si="105">-(AK15-AK$86)/AK$86*100</f>
        <v>53.797708643679577</v>
      </c>
      <c r="AL105" s="11">
        <f t="shared" si="105"/>
        <v>24.515629602087678</v>
      </c>
      <c r="AM105" s="11">
        <f t="shared" si="105"/>
        <v>34.641398399434927</v>
      </c>
      <c r="AY105" s="11">
        <f t="shared" si="41"/>
        <v>125.29027028981126</v>
      </c>
    </row>
    <row r="106" spans="3:51" x14ac:dyDescent="0.35">
      <c r="F106" s="13" t="s">
        <v>21</v>
      </c>
      <c r="G106" s="23">
        <f t="shared" si="23"/>
        <v>-35.568771660333788</v>
      </c>
      <c r="H106" s="11">
        <f t="shared" si="24"/>
        <v>-57.097598923366746</v>
      </c>
      <c r="I106" s="11">
        <f t="shared" si="24"/>
        <v>-14.039944397300832</v>
      </c>
      <c r="J106" s="13"/>
      <c r="K106" s="24">
        <f t="shared" si="25"/>
        <v>-44.21918216575196</v>
      </c>
      <c r="L106" s="11">
        <f t="shared" ref="L106" si="106">-(L16-L$86)/L$86*100</f>
        <v>-44.21918216575196</v>
      </c>
      <c r="M106" s="13"/>
      <c r="N106" s="23">
        <f t="shared" si="27"/>
        <v>-14.192163890179417</v>
      </c>
      <c r="O106" s="11">
        <f t="shared" si="28"/>
        <v>-13.630229419703097</v>
      </c>
      <c r="P106" s="11">
        <f t="shared" si="28"/>
        <v>-14.754098360655737</v>
      </c>
      <c r="R106" s="23">
        <f t="shared" si="29"/>
        <v>-26.128145187116957</v>
      </c>
      <c r="S106" s="11">
        <f t="shared" ref="S106:U106" si="107">-(S16-S$86)/S$86*100</f>
        <v>-19.002512837321106</v>
      </c>
      <c r="T106" s="11">
        <f t="shared" si="107"/>
        <v>-39.296065717947073</v>
      </c>
      <c r="U106" s="11">
        <f t="shared" si="107"/>
        <v>-20.085857006082698</v>
      </c>
      <c r="W106" s="23">
        <f t="shared" si="31"/>
        <v>-47.915923606458449</v>
      </c>
      <c r="X106" s="11">
        <f t="shared" ref="X106" si="108">(X16-X$86)/X$86*100</f>
        <v>-47.915923606458449</v>
      </c>
      <c r="Z106" s="23">
        <f t="shared" si="33"/>
        <v>4.0729764527881001</v>
      </c>
      <c r="AA106" s="11">
        <f t="shared" ref="AA106" si="109">-(AA16-AA$86)/AA$86*100</f>
        <v>-55.846650087410431</v>
      </c>
      <c r="AB106" s="11">
        <f t="shared" ref="AB106" si="110">(AB16-AB$86)/AB$86*100</f>
        <v>33.427163969035895</v>
      </c>
      <c r="AC106" s="11">
        <f t="shared" ref="AC106" si="111">(AC16-AC$86)/AC$86*100</f>
        <v>34.638415476738835</v>
      </c>
      <c r="AE106" s="23">
        <f t="shared" si="37"/>
        <v>-9.0494097201033536</v>
      </c>
      <c r="AF106" s="11">
        <f t="shared" ref="AF106:AG106" si="112">-(AF16-AF$86)/AF$86*100</f>
        <v>7.2483090265443115</v>
      </c>
      <c r="AG106" s="11">
        <f t="shared" si="112"/>
        <v>-4.8139610543679785</v>
      </c>
      <c r="AH106" s="11">
        <f t="shared" ref="AH106" si="113">(AH16-AH$86)/AH$86*100</f>
        <v>-29.582577132486392</v>
      </c>
      <c r="AJ106" s="23">
        <f t="shared" si="50"/>
        <v>-39.819400594669737</v>
      </c>
      <c r="AK106" s="11">
        <f t="shared" ref="AK106:AM106" si="114">-(AK16-AK$86)/AK$86*100</f>
        <v>-52.797898704534688</v>
      </c>
      <c r="AL106" s="11">
        <f t="shared" si="114"/>
        <v>-23.828155524050857</v>
      </c>
      <c r="AM106" s="11">
        <f t="shared" si="114"/>
        <v>-42.832147555423667</v>
      </c>
      <c r="AY106" s="11">
        <f t="shared" si="41"/>
        <v>39.918859102879019</v>
      </c>
    </row>
    <row r="107" spans="3:51" x14ac:dyDescent="0.35">
      <c r="F107" s="13" t="s">
        <v>22</v>
      </c>
      <c r="G107" s="23">
        <f t="shared" si="23"/>
        <v>24.840213664450843</v>
      </c>
      <c r="H107" s="11">
        <f t="shared" si="24"/>
        <v>-3.8052555893901228</v>
      </c>
      <c r="I107" s="11">
        <f t="shared" si="24"/>
        <v>53.485682918291808</v>
      </c>
      <c r="J107" s="13"/>
      <c r="K107" s="24">
        <f t="shared" si="25"/>
        <v>27.619025522694269</v>
      </c>
      <c r="L107" s="11">
        <f t="shared" ref="L107" si="115">-(L17-L$86)/L$86*100</f>
        <v>27.619025522694269</v>
      </c>
      <c r="M107" s="13"/>
      <c r="N107" s="23">
        <f t="shared" si="27"/>
        <v>38.01342890644014</v>
      </c>
      <c r="O107" s="11">
        <f t="shared" si="28"/>
        <v>25.371120107962231</v>
      </c>
      <c r="P107" s="11">
        <f t="shared" si="28"/>
        <v>50.655737704918046</v>
      </c>
      <c r="R107" s="23">
        <f t="shared" si="29"/>
        <v>-11.576679318255216</v>
      </c>
      <c r="S107" s="11">
        <f t="shared" ref="S107:U107" si="116">-(S17-S$86)/S$86*100</f>
        <v>8.6710186095633439</v>
      </c>
      <c r="T107" s="11">
        <f t="shared" si="116"/>
        <v>-73.326144232758011</v>
      </c>
      <c r="U107" s="11">
        <f t="shared" si="116"/>
        <v>29.925087668429018</v>
      </c>
      <c r="W107" s="23">
        <f t="shared" si="31"/>
        <v>159.36986219372673</v>
      </c>
      <c r="X107" s="11">
        <f t="shared" ref="X107" si="117">(X17-X$86)/X$86*100</f>
        <v>159.36986219372673</v>
      </c>
      <c r="Z107" s="23">
        <f t="shared" si="33"/>
        <v>-13.168525562429593</v>
      </c>
      <c r="AA107" s="11">
        <f t="shared" ref="AA107" si="118">-(AA17-AA$86)/AA$86*100</f>
        <v>8.1323850874241135</v>
      </c>
      <c r="AB107" s="11">
        <f t="shared" ref="AB107" si="119">(AB17-AB$86)/AB$86*100</f>
        <v>-25.873797794980057</v>
      </c>
      <c r="AC107" s="11">
        <f t="shared" ref="AC107" si="120">(AC17-AC$86)/AC$86*100</f>
        <v>-21.764163979732839</v>
      </c>
      <c r="AE107" s="23">
        <f t="shared" si="37"/>
        <v>54.743723441843692</v>
      </c>
      <c r="AF107" s="11">
        <f t="shared" ref="AF107:AG107" si="121">-(AF17-AF$86)/AF$86*100</f>
        <v>53.318231439587528</v>
      </c>
      <c r="AG107" s="11">
        <f t="shared" si="121"/>
        <v>53.19969024710506</v>
      </c>
      <c r="AH107" s="11">
        <f t="shared" ref="AH107" si="122">(AH17-AH$86)/AH$86*100</f>
        <v>57.713248638838479</v>
      </c>
      <c r="AJ107" s="23">
        <f t="shared" si="50"/>
        <v>1.0549994707689105</v>
      </c>
      <c r="AK107" s="11">
        <f t="shared" ref="AK107:AM107" si="123">-(AK17-AK$86)/AK$86*100</f>
        <v>-18.999192512438754</v>
      </c>
      <c r="AL107" s="11">
        <f t="shared" si="123"/>
        <v>10.158489995732278</v>
      </c>
      <c r="AM107" s="11">
        <f t="shared" si="123"/>
        <v>12.005700929013207</v>
      </c>
      <c r="AY107" s="11">
        <f t="shared" si="41"/>
        <v>87.767659890758978</v>
      </c>
    </row>
    <row r="108" spans="3:51" x14ac:dyDescent="0.35">
      <c r="F108" s="13" t="s">
        <v>23</v>
      </c>
      <c r="G108" s="23">
        <f t="shared" si="23"/>
        <v>-11.639298235460503</v>
      </c>
      <c r="H108" s="11">
        <f t="shared" si="24"/>
        <v>-25.598646693844383</v>
      </c>
      <c r="I108" s="11">
        <f t="shared" si="24"/>
        <v>2.3200502229233773</v>
      </c>
      <c r="J108" s="13"/>
      <c r="K108" s="24">
        <f t="shared" si="25"/>
        <v>-16.569432668092475</v>
      </c>
      <c r="L108" s="11">
        <f t="shared" ref="L108" si="124">-(L18-L$86)/L$86*100</f>
        <v>-16.569432668092475</v>
      </c>
      <c r="M108" s="13"/>
      <c r="N108" s="23">
        <f t="shared" si="27"/>
        <v>19.539058870378984</v>
      </c>
      <c r="O108" s="11">
        <f t="shared" si="28"/>
        <v>14.979757085020257</v>
      </c>
      <c r="P108" s="11">
        <f t="shared" si="28"/>
        <v>24.098360655737711</v>
      </c>
      <c r="R108" s="23">
        <f t="shared" si="29"/>
        <v>-19.35622771359186</v>
      </c>
      <c r="S108" s="11">
        <f t="shared" ref="S108:U108" si="125">-(S18-S$86)/S$86*100</f>
        <v>3.6735678648166332</v>
      </c>
      <c r="T108" s="11">
        <f t="shared" si="125"/>
        <v>-74.459011077389277</v>
      </c>
      <c r="U108" s="11">
        <f t="shared" si="125"/>
        <v>12.71676007179706</v>
      </c>
      <c r="W108" s="23">
        <f t="shared" si="31"/>
        <v>30.190924323611579</v>
      </c>
      <c r="X108" s="11">
        <f t="shared" ref="X108" si="126">(X18-X$86)/X$86*100</f>
        <v>30.190924323611579</v>
      </c>
      <c r="Z108" s="23">
        <f t="shared" si="33"/>
        <v>-3.4600823696737764</v>
      </c>
      <c r="AA108" s="11">
        <f t="shared" ref="AA108" si="127">-(AA18-AA$86)/AA$86*100</f>
        <v>-8.6328406065928576</v>
      </c>
      <c r="AB108" s="11">
        <f t="shared" ref="AB108" si="128">(AB18-AB$86)/AB$86*100</f>
        <v>-3.6359371334740755</v>
      </c>
      <c r="AC108" s="11">
        <f t="shared" ref="AC108" si="129">(AC18-AC$86)/AC$86*100</f>
        <v>1.8885306310456047</v>
      </c>
      <c r="AE108" s="23">
        <f t="shared" si="37"/>
        <v>-12.345608811883181</v>
      </c>
      <c r="AF108" s="11">
        <f t="shared" ref="AF108:AG108" si="130">-(AF18-AF$86)/AF$86*100</f>
        <v>-31.173408220184545</v>
      </c>
      <c r="AG108" s="11">
        <f t="shared" si="130"/>
        <v>-5.1374654023978543</v>
      </c>
      <c r="AH108" s="11">
        <f t="shared" ref="AH108" si="131">(AH18-AH$86)/AH$86*100</f>
        <v>-0.72595281306714798</v>
      </c>
      <c r="AJ108" s="23">
        <f t="shared" si="50"/>
        <v>-31.432951672338067</v>
      </c>
      <c r="AK108" s="11">
        <f t="shared" ref="AK108:AM108" si="132">-(AK18-AK$86)/AK$86*100</f>
        <v>-60.091960332889961</v>
      </c>
      <c r="AL108" s="11">
        <f t="shared" si="132"/>
        <v>-18.53440762249549</v>
      </c>
      <c r="AM108" s="11">
        <f t="shared" si="132"/>
        <v>-15.67248706162875</v>
      </c>
      <c r="AY108" s="11">
        <f t="shared" si="41"/>
        <v>89.638125869342772</v>
      </c>
    </row>
    <row r="109" spans="3:51" x14ac:dyDescent="0.35">
      <c r="F109" s="13" t="s">
        <v>24</v>
      </c>
      <c r="G109" s="23">
        <f t="shared" si="23"/>
        <v>21.502611604298458</v>
      </c>
      <c r="H109" s="11">
        <f t="shared" si="24"/>
        <v>35.555668463901874</v>
      </c>
      <c r="I109" s="11">
        <f t="shared" si="24"/>
        <v>7.4495547446950399</v>
      </c>
      <c r="J109" s="13"/>
      <c r="K109" s="24">
        <f t="shared" si="25"/>
        <v>12.388862875454716</v>
      </c>
      <c r="L109" s="11">
        <f t="shared" ref="L109" si="133">-(L19-L$86)/L$86*100</f>
        <v>12.388862875454716</v>
      </c>
      <c r="M109" s="13"/>
      <c r="N109" s="23">
        <f t="shared" si="27"/>
        <v>-2.217650051989994</v>
      </c>
      <c r="O109" s="11">
        <f t="shared" si="28"/>
        <v>-1.4844804318488454</v>
      </c>
      <c r="P109" s="11">
        <f t="shared" si="28"/>
        <v>-2.9508196721311428</v>
      </c>
      <c r="R109" s="23">
        <f t="shared" si="29"/>
        <v>-22.030477840034788</v>
      </c>
      <c r="S109" s="11">
        <f t="shared" ref="S109:U109" si="134">-(S19-S$86)/S$86*100</f>
        <v>-1.0717797443461186</v>
      </c>
      <c r="T109" s="11">
        <f t="shared" si="134"/>
        <v>-61.590512770916575</v>
      </c>
      <c r="U109" s="11">
        <f t="shared" si="134"/>
        <v>-3.4291410048416648</v>
      </c>
      <c r="W109" s="23">
        <f t="shared" si="31"/>
        <v>-11.420764454053572</v>
      </c>
      <c r="X109" s="11">
        <f t="shared" ref="X109" si="135">(X19-X$86)/X$86*100</f>
        <v>-11.420764454053572</v>
      </c>
      <c r="Z109" s="23">
        <f t="shared" si="33"/>
        <v>7.0027805229266535</v>
      </c>
      <c r="AA109" s="11">
        <f t="shared" ref="AA109" si="136">-(AA19-AA$86)/AA$86*100</f>
        <v>-24.987962256201495</v>
      </c>
      <c r="AB109" s="11">
        <f t="shared" ref="AB109" si="137">(AB19-AB$86)/AB$86*100</f>
        <v>20.455078583157405</v>
      </c>
      <c r="AC109" s="11">
        <f t="shared" ref="AC109" si="138">(AC19-AC$86)/AC$86*100</f>
        <v>25.541225241824051</v>
      </c>
      <c r="AE109" s="23">
        <f t="shared" si="37"/>
        <v>12.172195339703384</v>
      </c>
      <c r="AF109" s="11">
        <f t="shared" ref="AF109:AG109" si="139">-(AF19-AF$86)/AF$86*100</f>
        <v>10.819403132580193</v>
      </c>
      <c r="AG109" s="11">
        <f t="shared" si="139"/>
        <v>18.619142959125238</v>
      </c>
      <c r="AH109" s="11">
        <f t="shared" ref="AH109" si="140">(AH19-AH$86)/AH$86*100</f>
        <v>7.0780399274047152</v>
      </c>
      <c r="AJ109" s="23">
        <f t="shared" si="50"/>
        <v>-15.336616894589511</v>
      </c>
      <c r="AK109" s="11">
        <f t="shared" ref="AK109:AM109" si="141">-(AK19-AK$86)/AK$86*100</f>
        <v>-27.255950322088868</v>
      </c>
      <c r="AL109" s="11">
        <f t="shared" si="141"/>
        <v>-4.9438282328069212</v>
      </c>
      <c r="AM109" s="11">
        <f t="shared" si="141"/>
        <v>-13.810072128872749</v>
      </c>
      <c r="AY109" s="11">
        <f t="shared" si="41"/>
        <v>103.15539337243798</v>
      </c>
    </row>
    <row r="110" spans="3:51" x14ac:dyDescent="0.35">
      <c r="F110" s="13" t="s">
        <v>25</v>
      </c>
      <c r="G110" s="23">
        <f t="shared" si="23"/>
        <v>-27.02468396384289</v>
      </c>
      <c r="H110" s="11">
        <f t="shared" si="24"/>
        <v>-24.616671420202941</v>
      </c>
      <c r="I110" s="11">
        <f t="shared" si="24"/>
        <v>-29.432696507482841</v>
      </c>
      <c r="J110" s="13"/>
      <c r="K110" s="24">
        <f t="shared" si="25"/>
        <v>9.9442328216420535</v>
      </c>
      <c r="L110" s="11">
        <f t="shared" ref="L110" si="142">-(L20-L$86)/L$86*100</f>
        <v>9.9442328216420535</v>
      </c>
      <c r="M110" s="13"/>
      <c r="N110" s="23">
        <f t="shared" si="27"/>
        <v>-3.5572221853498776</v>
      </c>
      <c r="O110" s="11">
        <f t="shared" si="28"/>
        <v>-5.8029689608636943</v>
      </c>
      <c r="P110" s="11">
        <f t="shared" si="28"/>
        <v>-1.3114754098360608</v>
      </c>
      <c r="R110" s="23">
        <f t="shared" si="29"/>
        <v>-11.382720092739703</v>
      </c>
      <c r="S110" s="11">
        <f t="shared" ref="S110:U110" si="143">-(S20-S$86)/S$86*100</f>
        <v>-13.393605011107484</v>
      </c>
      <c r="T110" s="11">
        <f t="shared" si="143"/>
        <v>-5.1261945382533973</v>
      </c>
      <c r="U110" s="11">
        <f t="shared" si="143"/>
        <v>-15.628360728858222</v>
      </c>
      <c r="W110" s="23">
        <f t="shared" si="31"/>
        <v>-34.163056144172003</v>
      </c>
      <c r="X110" s="11">
        <f t="shared" ref="X110" si="144">(X20-X$86)/X$86*100</f>
        <v>-34.163056144172003</v>
      </c>
      <c r="Z110" s="23">
        <f t="shared" si="33"/>
        <v>-20.059917077542519</v>
      </c>
      <c r="AA110" s="11">
        <f t="shared" ref="AA110" si="145">-(AA20-AA$86)/AA$86*100</f>
        <v>-10.789785427216785</v>
      </c>
      <c r="AB110" s="11">
        <f t="shared" ref="AB110" si="146">(AB20-AB$86)/AB$86*100</f>
        <v>-22.167487684729061</v>
      </c>
      <c r="AC110" s="11">
        <f t="shared" ref="AC110" si="147">(AC20-AC$86)/AC$86*100</f>
        <v>-27.222478120681711</v>
      </c>
      <c r="AE110" s="23">
        <f t="shared" si="37"/>
        <v>2.2882707915260738</v>
      </c>
      <c r="AF110" s="11">
        <f t="shared" ref="AF110:AG110" si="148">-(AF20-AF$86)/AF$86*100</f>
        <v>-2.0094569242775142</v>
      </c>
      <c r="AG110" s="11">
        <f t="shared" si="148"/>
        <v>21.578443527530872</v>
      </c>
      <c r="AH110" s="11">
        <f t="shared" ref="AH110" si="149">(AH20-AH$86)/AH$86*100</f>
        <v>-12.704174228675136</v>
      </c>
      <c r="AJ110" s="23">
        <f t="shared" si="50"/>
        <v>-2.0107833657995973</v>
      </c>
      <c r="AK110" s="11">
        <f t="shared" ref="AK110:AM110" si="150">-(AK20-AK$86)/AK$86*100</f>
        <v>1.7556387431075853</v>
      </c>
      <c r="AL110" s="11">
        <f t="shared" si="150"/>
        <v>-13.474655082250431</v>
      </c>
      <c r="AM110" s="11">
        <f t="shared" si="150"/>
        <v>5.6866662417440539</v>
      </c>
      <c r="AY110" s="11">
        <f t="shared" si="41"/>
        <v>71.251686750163543</v>
      </c>
    </row>
    <row r="111" spans="3:51" x14ac:dyDescent="0.35">
      <c r="F111" s="13" t="s">
        <v>26</v>
      </c>
      <c r="G111" s="23">
        <f t="shared" si="23"/>
        <v>35.142269269343437</v>
      </c>
      <c r="H111" s="11">
        <f t="shared" si="24"/>
        <v>54.283626430117039</v>
      </c>
      <c r="I111" s="11">
        <f t="shared" si="24"/>
        <v>16.000912108569835</v>
      </c>
      <c r="J111" s="13"/>
      <c r="K111" s="24">
        <f t="shared" si="25"/>
        <v>-3.16815505694129</v>
      </c>
      <c r="L111" s="11">
        <f t="shared" ref="L111" si="151">-(L21-L$86)/L$86*100</f>
        <v>-3.16815505694129</v>
      </c>
      <c r="M111" s="13"/>
      <c r="N111" s="23">
        <f t="shared" si="27"/>
        <v>12.312780690692691</v>
      </c>
      <c r="O111" s="11">
        <f t="shared" si="28"/>
        <v>8.2321187584345612</v>
      </c>
      <c r="P111" s="11">
        <f t="shared" si="28"/>
        <v>16.393442622950818</v>
      </c>
      <c r="R111" s="23">
        <f t="shared" si="29"/>
        <v>-33.398193565257763</v>
      </c>
      <c r="S111" s="11">
        <f t="shared" ref="S111:U111" si="152">-(S21-S$86)/S$86*100</f>
        <v>-19.210914454277297</v>
      </c>
      <c r="T111" s="11">
        <f t="shared" si="152"/>
        <v>-109.25943904654946</v>
      </c>
      <c r="U111" s="11">
        <f t="shared" si="152"/>
        <v>28.275772805053457</v>
      </c>
      <c r="W111" s="23">
        <f t="shared" si="31"/>
        <v>25.252902589490699</v>
      </c>
      <c r="X111" s="11">
        <f t="shared" ref="X111" si="153">(X21-X$86)/X$86*100</f>
        <v>25.252902589490699</v>
      </c>
      <c r="Z111" s="23">
        <f t="shared" si="33"/>
        <v>-12.932134671752324</v>
      </c>
      <c r="AA111" s="11">
        <f t="shared" ref="AA111" si="154">-(AA21-AA$86)/AA$86*100</f>
        <v>-7.7356867122459416</v>
      </c>
      <c r="AB111" s="11">
        <f t="shared" ref="AB111" si="155">(AB21-AB$86)/AB$86*100</f>
        <v>-14.754867464227067</v>
      </c>
      <c r="AC111" s="11">
        <f t="shared" ref="AC111" si="156">(AC21-AC$86)/AC$86*100</f>
        <v>-16.305849838783967</v>
      </c>
      <c r="AE111" s="23">
        <f t="shared" si="37"/>
        <v>-14.122279703440562</v>
      </c>
      <c r="AF111" s="11">
        <f t="shared" ref="AF111:AG111" si="157">-(AF21-AF$86)/AF$86*100</f>
        <v>-66.471545524161684</v>
      </c>
      <c r="AG111" s="11">
        <f t="shared" si="157"/>
        <v>12.307973201498802</v>
      </c>
      <c r="AH111" s="11">
        <f t="shared" ref="AH111" si="158">(AH21-AH$86)/AH$86*100</f>
        <v>11.796733212341197</v>
      </c>
      <c r="AJ111" s="23">
        <f t="shared" si="50"/>
        <v>-18.838943602831041</v>
      </c>
      <c r="AK111" s="11">
        <f t="shared" ref="AK111:AM111" si="159">-(AK21-AK$86)/AK$86*100</f>
        <v>-31.818634545194595</v>
      </c>
      <c r="AL111" s="11">
        <f t="shared" si="159"/>
        <v>-9.1097184928466053</v>
      </c>
      <c r="AM111" s="11">
        <f t="shared" si="159"/>
        <v>-15.588477770451927</v>
      </c>
      <c r="AY111" s="11">
        <f t="shared" si="41"/>
        <v>92.989704703974382</v>
      </c>
    </row>
    <row r="112" spans="3:51" x14ac:dyDescent="0.35">
      <c r="F112" s="13" t="s">
        <v>27</v>
      </c>
      <c r="G112" s="23">
        <f t="shared" si="23"/>
        <v>-1.6739686084821255</v>
      </c>
      <c r="H112" s="11">
        <f t="shared" si="24"/>
        <v>-6.1365875985647182</v>
      </c>
      <c r="I112" s="11">
        <f t="shared" si="24"/>
        <v>2.7886503816004673</v>
      </c>
      <c r="J112" s="13"/>
      <c r="K112" s="24">
        <f t="shared" si="25"/>
        <v>24.406436707908515</v>
      </c>
      <c r="L112" s="11">
        <f t="shared" ref="L112" si="160">-(L22-L$86)/L$86*100</f>
        <v>24.406436707908515</v>
      </c>
      <c r="M112" s="13"/>
      <c r="N112" s="23">
        <f t="shared" si="27"/>
        <v>19.900887148514421</v>
      </c>
      <c r="O112" s="11">
        <f t="shared" si="28"/>
        <v>13.90013495276655</v>
      </c>
      <c r="P112" s="11">
        <f t="shared" si="28"/>
        <v>25.901639344262289</v>
      </c>
      <c r="R112" s="23">
        <f t="shared" si="29"/>
        <v>5.2211018534425042</v>
      </c>
      <c r="S112" s="11">
        <f t="shared" ref="S112:U112" si="161">-(S22-S$86)/S$86*100</f>
        <v>8.5842528861211225</v>
      </c>
      <c r="T112" s="11">
        <f t="shared" si="161"/>
        <v>-18.614982446461024</v>
      </c>
      <c r="U112" s="11">
        <f t="shared" si="161"/>
        <v>25.694035120667415</v>
      </c>
      <c r="W112" s="23">
        <f t="shared" si="31"/>
        <v>44.952131226649506</v>
      </c>
      <c r="X112" s="11">
        <f t="shared" ref="X112" si="162">(X22-X$86)/X$86*100</f>
        <v>44.952131226649506</v>
      </c>
      <c r="Z112" s="23">
        <f t="shared" si="33"/>
        <v>-8.2272315855753444</v>
      </c>
      <c r="AA112" s="11">
        <f t="shared" ref="AA112" si="163">-(AA22-AA$86)/AA$86*100</f>
        <v>8.2658946095530421</v>
      </c>
      <c r="AB112" s="11">
        <f t="shared" ref="AB112" si="164">(AB22-AB$86)/AB$86*100</f>
        <v>-18.461177574478064</v>
      </c>
      <c r="AC112" s="11">
        <f t="shared" ref="AC112" si="165">(AC22-AC$86)/AC$86*100</f>
        <v>-14.486411791801009</v>
      </c>
      <c r="AE112" s="23">
        <f t="shared" si="37"/>
        <v>14.280891743668962</v>
      </c>
      <c r="AF112" s="11">
        <f t="shared" ref="AF112:AG112" si="166">-(AF22-AF$86)/AF$86*100</f>
        <v>-9.9742383117867632</v>
      </c>
      <c r="AG112" s="11">
        <f t="shared" si="166"/>
        <v>33.942140403047738</v>
      </c>
      <c r="AH112" s="11">
        <f t="shared" ref="AH112" si="167">(AH22-AH$86)/AH$86*100</f>
        <v>18.874773139745912</v>
      </c>
      <c r="AJ112" s="23">
        <f t="shared" si="50"/>
        <v>-0.98469251379076062</v>
      </c>
      <c r="AK112" s="11">
        <f t="shared" ref="AK112:AM112" si="168">-(AK22-AK$86)/AK$86*100</f>
        <v>-1.514585195668968</v>
      </c>
      <c r="AL112" s="11">
        <f t="shared" si="168"/>
        <v>11.384411014354864</v>
      </c>
      <c r="AM112" s="11">
        <f t="shared" si="168"/>
        <v>-12.823903360058178</v>
      </c>
      <c r="AY112" s="11">
        <f t="shared" si="41"/>
        <v>101.01253314380922</v>
      </c>
    </row>
    <row r="113" spans="6:51" x14ac:dyDescent="0.35">
      <c r="F113" s="13" t="s">
        <v>28</v>
      </c>
      <c r="G113" s="23">
        <f t="shared" si="23"/>
        <v>-30.432578360660532</v>
      </c>
      <c r="H113" s="11">
        <f t="shared" si="24"/>
        <v>-51.054004156924762</v>
      </c>
      <c r="I113" s="11">
        <f t="shared" si="24"/>
        <v>-9.8111525643963002</v>
      </c>
      <c r="J113" s="13"/>
      <c r="K113" s="24">
        <f t="shared" si="25"/>
        <v>39.033727472014476</v>
      </c>
      <c r="L113" s="11">
        <f t="shared" ref="L113" si="169">-(L23-L$86)/L$86*100</f>
        <v>39.033727472014476</v>
      </c>
      <c r="M113" s="13"/>
      <c r="N113" s="23">
        <f t="shared" si="27"/>
        <v>37.916970863476479</v>
      </c>
      <c r="O113" s="11">
        <f t="shared" si="28"/>
        <v>25.506072874493935</v>
      </c>
      <c r="P113" s="11">
        <f t="shared" si="28"/>
        <v>50.327868852459027</v>
      </c>
      <c r="R113" s="23">
        <f t="shared" si="29"/>
        <v>3.0531103697654913</v>
      </c>
      <c r="S113" s="11">
        <f t="shared" ref="S113:U113" si="170">-(S23-S$86)/S$86*100</f>
        <v>19.689974143268131</v>
      </c>
      <c r="T113" s="11">
        <f t="shared" si="170"/>
        <v>-46.385142944828075</v>
      </c>
      <c r="U113" s="11">
        <f t="shared" si="170"/>
        <v>35.854499910856418</v>
      </c>
      <c r="W113" s="23">
        <f t="shared" si="31"/>
        <v>0</v>
      </c>
      <c r="X113" s="11">
        <f t="shared" ref="X113" si="171">(X23-X$86)/X$86*100</f>
        <v>75.06009131906562</v>
      </c>
      <c r="Z113" s="23">
        <f t="shared" si="33"/>
        <v>3.4250090914273148</v>
      </c>
      <c r="AA113" s="11">
        <f t="shared" ref="AA113" si="172">-(AA23-AA$86)/AA$86*100</f>
        <v>15.661309870676329</v>
      </c>
      <c r="AB113" s="11">
        <f t="shared" ref="AB113" si="173">(AB23-AB$86)/AB$86*100</f>
        <v>-3.6359371334740755</v>
      </c>
      <c r="AC113" s="11">
        <f t="shared" ref="AC113" si="174">(AC23-AC$86)/AC$86*100</f>
        <v>-1.7503454629203097</v>
      </c>
      <c r="AE113" s="23">
        <f t="shared" si="37"/>
        <v>30.98914839237916</v>
      </c>
      <c r="AF113" s="11">
        <f t="shared" ref="AF113:AG113" si="175">-(AF23-AF$86)/AF$86*100</f>
        <v>18.117872236075691</v>
      </c>
      <c r="AG113" s="11">
        <f t="shared" si="175"/>
        <v>49.441224483711537</v>
      </c>
      <c r="AH113" s="11">
        <f t="shared" ref="AH113" si="176">(AH23-AH$86)/AH$86*100</f>
        <v>25.408348457350261</v>
      </c>
      <c r="AJ113" s="23">
        <f t="shared" si="50"/>
        <v>24.027274296704679</v>
      </c>
      <c r="AK113" s="11">
        <f t="shared" ref="AK113:AM113" si="177">-(AK23-AK$86)/AK$86*100</f>
        <v>20.336557965385378</v>
      </c>
      <c r="AL113" s="11">
        <f t="shared" si="177"/>
        <v>19.483398351127001</v>
      </c>
      <c r="AM113" s="11">
        <f t="shared" si="177"/>
        <v>32.261866573601658</v>
      </c>
      <c r="AY113" s="11">
        <f t="shared" si="41"/>
        <v>96.052008169570357</v>
      </c>
    </row>
    <row r="114" spans="6:51" x14ac:dyDescent="0.35">
      <c r="F114" s="13" t="s">
        <v>29</v>
      </c>
      <c r="G114" s="23">
        <f t="shared" si="23"/>
        <v>2.1072358422744388</v>
      </c>
      <c r="H114" s="11">
        <f t="shared" si="24"/>
        <v>0</v>
      </c>
      <c r="I114" s="11">
        <f t="shared" si="24"/>
        <v>4.2144716845488777</v>
      </c>
      <c r="J114" s="13"/>
      <c r="K114" s="24">
        <f t="shared" si="25"/>
        <v>-18.806447394508492</v>
      </c>
      <c r="L114" s="11">
        <f t="shared" ref="L114" si="178">-(L24-L$86)/L$86*100</f>
        <v>-18.806447394508492</v>
      </c>
      <c r="M114" s="13"/>
      <c r="N114" s="23">
        <f t="shared" si="27"/>
        <v>-1.0845998982323399</v>
      </c>
      <c r="O114" s="11">
        <f t="shared" si="28"/>
        <v>-1.3495276653171391</v>
      </c>
      <c r="P114" s="11">
        <f t="shared" si="28"/>
        <v>-0.81967213114754101</v>
      </c>
      <c r="R114" s="23">
        <f t="shared" si="29"/>
        <v>5.3105217560936175</v>
      </c>
      <c r="S114" s="11">
        <f t="shared" ref="S114:U114" si="179">-(S24-S$86)/S$86*100</f>
        <v>-7.3494118503951409</v>
      </c>
      <c r="T114" s="11">
        <f t="shared" si="179"/>
        <v>40.87506483722845</v>
      </c>
      <c r="U114" s="11">
        <f t="shared" si="179"/>
        <v>-17.594087718552455</v>
      </c>
      <c r="W114" s="23">
        <f t="shared" si="31"/>
        <v>0</v>
      </c>
      <c r="X114" s="11">
        <f t="shared" ref="X114" si="180">(X24-X$86)/X$86*100</f>
        <v>-6.5827786064929379</v>
      </c>
      <c r="Z114" s="23">
        <f t="shared" si="33"/>
        <v>15.69730348155098</v>
      </c>
      <c r="AA114" s="11">
        <f t="shared" ref="AA114" si="181">-(AA24-AA$86)/AA$86*100</f>
        <v>-6.3507306089730484</v>
      </c>
      <c r="AB114" s="11">
        <f t="shared" ref="AB114" si="182">(AB24-AB$86)/AB$86*100</f>
        <v>29.720853858784896</v>
      </c>
      <c r="AC114" s="11">
        <f t="shared" ref="AC114" si="183">(AC24-AC$86)/AC$86*100</f>
        <v>23.721787194841092</v>
      </c>
      <c r="AE114" s="23">
        <f t="shared" si="37"/>
        <v>-17.017625796960548</v>
      </c>
      <c r="AF114" s="11">
        <f t="shared" ref="AF114:AG114" si="184">-(AF24-AF$86)/AF$86*100</f>
        <v>9.5726321191804296</v>
      </c>
      <c r="AG114" s="11">
        <f t="shared" si="184"/>
        <v>-54.636398802258071</v>
      </c>
      <c r="AH114" s="11">
        <f t="shared" ref="AH114" si="185">(AH24-AH$86)/AH$86*100</f>
        <v>-5.9891107078040005</v>
      </c>
      <c r="AJ114" s="23">
        <f t="shared" si="50"/>
        <v>-20.080284779316461</v>
      </c>
      <c r="AK114" s="11">
        <f t="shared" ref="AK114:AM114" si="186">-(AK24-AK$86)/AK$86*100</f>
        <v>-49.424093923210762</v>
      </c>
      <c r="AL114" s="11">
        <f t="shared" si="186"/>
        <v>-2.9364485772652533</v>
      </c>
      <c r="AM114" s="11">
        <f t="shared" si="186"/>
        <v>-7.8803118374733678</v>
      </c>
      <c r="AY114" s="11">
        <f t="shared" si="41"/>
        <v>100.83565373513336</v>
      </c>
    </row>
    <row r="115" spans="6:51" x14ac:dyDescent="0.35">
      <c r="F115" s="13" t="s">
        <v>30</v>
      </c>
      <c r="G115" s="23">
        <f t="shared" si="23"/>
        <v>0.33595848530269201</v>
      </c>
      <c r="H115" s="11">
        <f t="shared" si="24"/>
        <v>-24.075237947223798</v>
      </c>
      <c r="I115" s="11">
        <f t="shared" si="24"/>
        <v>24.747154917829182</v>
      </c>
      <c r="J115" s="13"/>
      <c r="K115" s="24">
        <f t="shared" si="25"/>
        <v>4.8067904906133707</v>
      </c>
      <c r="L115" s="11">
        <f t="shared" ref="L115" si="187">-(L25-L$86)/L$86*100</f>
        <v>4.8067904906133707</v>
      </c>
      <c r="M115" s="13"/>
      <c r="N115" s="23">
        <f t="shared" si="27"/>
        <v>20.551204619366835</v>
      </c>
      <c r="O115" s="11">
        <f t="shared" si="28"/>
        <v>17.004048582995964</v>
      </c>
      <c r="P115" s="11">
        <f t="shared" si="28"/>
        <v>24.098360655737711</v>
      </c>
      <c r="R115" s="23">
        <f t="shared" si="29"/>
        <v>0.10354367894911458</v>
      </c>
      <c r="S115" s="11">
        <f t="shared" ref="S115:U115" si="188">-(S25-S$86)/S$86*100</f>
        <v>14.249025820313911</v>
      </c>
      <c r="T115" s="11">
        <f t="shared" si="188"/>
        <v>-31.354576024738584</v>
      </c>
      <c r="U115" s="11">
        <f t="shared" si="188"/>
        <v>17.416181241272017</v>
      </c>
      <c r="W115" s="23">
        <f t="shared" si="31"/>
        <v>0</v>
      </c>
      <c r="X115" s="11">
        <f t="shared" ref="X115" si="189">(X25-X$86)/X$86*100</f>
        <v>48.225692726351724</v>
      </c>
      <c r="Z115" s="23">
        <f t="shared" si="33"/>
        <v>-6.4668770811028189</v>
      </c>
      <c r="AA115" s="11">
        <f t="shared" ref="AA115" si="190">-(AA25-AA$86)/AA$86*100</f>
        <v>9.8069310045770788</v>
      </c>
      <c r="AB115" s="11">
        <f t="shared" ref="AB115" si="191">(AB25-AB$86)/AB$86*100</f>
        <v>-12.901712409101568</v>
      </c>
      <c r="AC115" s="11">
        <f t="shared" ref="AC115" si="192">(AC25-AC$86)/AC$86*100</f>
        <v>-16.305849838783967</v>
      </c>
      <c r="AE115" s="23">
        <f t="shared" si="37"/>
        <v>-23.458759753548346</v>
      </c>
      <c r="AF115" s="11">
        <f t="shared" ref="AF115:AG115" si="193">-(AF25-AF$86)/AF$86*100</f>
        <v>-98.777069832979734</v>
      </c>
      <c r="AG115" s="11">
        <f t="shared" si="193"/>
        <v>19.507868612262101</v>
      </c>
      <c r="AH115" s="11">
        <f t="shared" ref="AH115" si="194">(AH25-AH$86)/AH$86*100</f>
        <v>8.8929219600725933</v>
      </c>
      <c r="AJ115" s="23">
        <f t="shared" si="50"/>
        <v>10.520913608639303</v>
      </c>
      <c r="AK115" s="11">
        <f t="shared" ref="AK115:AM115" si="195">-(AK25-AK$86)/AK$86*100</f>
        <v>14.847687213427502</v>
      </c>
      <c r="AL115" s="11">
        <f t="shared" si="195"/>
        <v>16.050450258597081</v>
      </c>
      <c r="AM115" s="11">
        <f t="shared" si="195"/>
        <v>0.66460335389332692</v>
      </c>
      <c r="AY115" s="11">
        <f t="shared" si="41"/>
        <v>104.66258406392069</v>
      </c>
    </row>
    <row r="116" spans="6:51" x14ac:dyDescent="0.35">
      <c r="F116" s="13" t="s">
        <v>31</v>
      </c>
      <c r="G116" s="23">
        <f t="shared" si="23"/>
        <v>-27.616836155700522</v>
      </c>
      <c r="H116" s="11">
        <f t="shared" si="24"/>
        <v>-45.637918873360675</v>
      </c>
      <c r="I116" s="11">
        <f t="shared" si="24"/>
        <v>-9.5957534380403686</v>
      </c>
      <c r="J116" s="13"/>
      <c r="K116" s="24">
        <f t="shared" si="25"/>
        <v>-14.242425520725662</v>
      </c>
      <c r="L116" s="11">
        <f t="shared" ref="L116" si="196">-(L26-L$86)/L$86*100</f>
        <v>-14.242425520725662</v>
      </c>
      <c r="M116" s="13"/>
      <c r="N116" s="23">
        <f t="shared" si="27"/>
        <v>-7.2991747970177645</v>
      </c>
      <c r="O116" s="11">
        <f t="shared" si="28"/>
        <v>-3.7786774628879858</v>
      </c>
      <c r="P116" s="11">
        <f t="shared" si="28"/>
        <v>-10.819672131147543</v>
      </c>
      <c r="R116" s="23">
        <f t="shared" si="29"/>
        <v>-19.324161525840932</v>
      </c>
      <c r="S116" s="11">
        <f t="shared" ref="S116:U116" si="197">-(S26-S$86)/S$86*100</f>
        <v>-35.607724243417472</v>
      </c>
      <c r="T116" s="11">
        <f t="shared" si="197"/>
        <v>-17.645099447707235</v>
      </c>
      <c r="U116" s="11">
        <f t="shared" si="197"/>
        <v>-4.7196608863980929</v>
      </c>
      <c r="W116" s="23">
        <f t="shared" si="31"/>
        <v>0</v>
      </c>
      <c r="X116" s="11">
        <f t="shared" ref="X116" si="198">(X26-X$86)/X$86*100</f>
        <v>-21.613228417308967</v>
      </c>
      <c r="Z116" s="23">
        <f t="shared" si="33"/>
        <v>1.5025200863766035</v>
      </c>
      <c r="AA116" s="11">
        <f t="shared" ref="AA116" si="199">-(AA26-AA$86)/AA$86*100</f>
        <v>-52.573956888462092</v>
      </c>
      <c r="AB116" s="11">
        <f t="shared" ref="AB116" si="200">(AB26-AB$86)/AB$86*100</f>
        <v>29.720853858784896</v>
      </c>
      <c r="AC116" s="11">
        <f t="shared" ref="AC116" si="201">(AC26-AC$86)/AC$86*100</f>
        <v>27.360663288807007</v>
      </c>
      <c r="AE116" s="23">
        <f t="shared" si="37"/>
        <v>-23.753468453648839</v>
      </c>
      <c r="AF116" s="11">
        <f t="shared" ref="AF116:AG116" si="202">-(AF26-AF$86)/AF$86*100</f>
        <v>-33.201582947613645</v>
      </c>
      <c r="AG116" s="11">
        <f t="shared" si="202"/>
        <v>-21.724884119321992</v>
      </c>
      <c r="AH116" s="11">
        <f t="shared" ref="AH116" si="203">(AH26-AH$86)/AH$86*100</f>
        <v>-16.333938294010888</v>
      </c>
      <c r="AJ116" s="23">
        <f t="shared" si="50"/>
        <v>-44.522993527434046</v>
      </c>
      <c r="AK116" s="11">
        <f t="shared" ref="AK116:AM116" si="204">-(AK26-AK$86)/AK$86*100</f>
        <v>-62.35549682480648</v>
      </c>
      <c r="AL116" s="11">
        <f t="shared" si="204"/>
        <v>-28.90216246061793</v>
      </c>
      <c r="AM116" s="11">
        <f t="shared" si="204"/>
        <v>-42.311321296877743</v>
      </c>
      <c r="AY116" s="11">
        <f t="shared" si="41"/>
        <v>110.28233571439915</v>
      </c>
    </row>
    <row r="117" spans="6:51" x14ac:dyDescent="0.35">
      <c r="F117" s="13" t="s">
        <v>32</v>
      </c>
      <c r="G117" s="23">
        <f t="shared" si="23"/>
        <v>25.618871382846518</v>
      </c>
      <c r="H117" s="11">
        <f t="shared" si="24"/>
        <v>12.627534246809285</v>
      </c>
      <c r="I117" s="11">
        <f t="shared" si="24"/>
        <v>38.610208518883752</v>
      </c>
      <c r="J117" s="13"/>
      <c r="K117" s="24">
        <f t="shared" si="25"/>
        <v>-5.9504676090560418</v>
      </c>
      <c r="L117" s="11">
        <f t="shared" ref="L117" si="205">-(L27-L$86)/L$86*100</f>
        <v>-5.9504676090560418</v>
      </c>
      <c r="M117" s="13"/>
      <c r="N117" s="23">
        <f t="shared" si="27"/>
        <v>26.592774496139477</v>
      </c>
      <c r="O117" s="11">
        <f t="shared" si="28"/>
        <v>16.464237516869101</v>
      </c>
      <c r="P117" s="11">
        <f t="shared" si="28"/>
        <v>36.721311475409848</v>
      </c>
      <c r="R117" s="23">
        <f t="shared" si="29"/>
        <v>-21.264606535550069</v>
      </c>
      <c r="S117" s="11">
        <f t="shared" ref="S117:U117" si="206">-(S27-S$86)/S$86*100</f>
        <v>-8.1237481335809889</v>
      </c>
      <c r="T117" s="11">
        <f t="shared" si="206"/>
        <v>-73.55557304688169</v>
      </c>
      <c r="U117" s="11">
        <f t="shared" si="206"/>
        <v>17.885501573812469</v>
      </c>
      <c r="W117" s="23">
        <f t="shared" si="31"/>
        <v>0</v>
      </c>
      <c r="X117" s="11">
        <f t="shared" ref="X117" si="207">(X27-X$86)/X$86*100</f>
        <v>76.481670840295635</v>
      </c>
      <c r="Z117" s="23">
        <f t="shared" si="33"/>
        <v>-5.9247304885297654</v>
      </c>
      <c r="AA117" s="11">
        <f t="shared" ref="AA117" si="208">-(AA27-AA$86)/AA$86*100</f>
        <v>-5.0764396731205395</v>
      </c>
      <c r="AB117" s="11">
        <f t="shared" ref="AB117" si="209">(AB27-AB$86)/AB$86*100</f>
        <v>-5.4890921885995745</v>
      </c>
      <c r="AC117" s="11">
        <f t="shared" ref="AC117" si="210">(AC27-AC$86)/AC$86*100</f>
        <v>-7.2086596038691813</v>
      </c>
      <c r="AE117" s="23">
        <f t="shared" si="37"/>
        <v>17.725173931149907</v>
      </c>
      <c r="AF117" s="11">
        <f t="shared" ref="AF117:AG117" si="211">-(AF27-AF$86)/AF$86*100</f>
        <v>-11.00743154610729</v>
      </c>
      <c r="AG117" s="11">
        <f t="shared" si="211"/>
        <v>39.319069492007117</v>
      </c>
      <c r="AH117" s="11">
        <f t="shared" ref="AH117" si="212">(AH27-AH$86)/AH$86*100</f>
        <v>24.8638838475499</v>
      </c>
      <c r="AJ117" s="23">
        <f t="shared" si="50"/>
        <v>20.790445306135869</v>
      </c>
      <c r="AK117" s="11">
        <f t="shared" ref="AK117:AM117" si="213">-(AK27-AK$86)/AK$86*100</f>
        <v>24.82842244688403</v>
      </c>
      <c r="AL117" s="11">
        <f t="shared" si="213"/>
        <v>8.8214533816837886</v>
      </c>
      <c r="AM117" s="11">
        <f t="shared" si="213"/>
        <v>28.721460089839791</v>
      </c>
      <c r="AY117" s="11">
        <f t="shared" si="41"/>
        <v>87.152372584822658</v>
      </c>
    </row>
    <row r="118" spans="6:51" x14ac:dyDescent="0.35">
      <c r="F118" s="13" t="s">
        <v>33</v>
      </c>
      <c r="G118" s="23">
        <f t="shared" si="23"/>
        <v>15.769647891821004</v>
      </c>
      <c r="H118" s="11">
        <f t="shared" si="24"/>
        <v>32.096894432214285</v>
      </c>
      <c r="I118" s="11">
        <f t="shared" si="24"/>
        <v>-0.55759864857227603</v>
      </c>
      <c r="J118" s="13"/>
      <c r="K118" s="24">
        <f t="shared" si="25"/>
        <v>41.467333454260647</v>
      </c>
      <c r="L118" s="11">
        <f t="shared" ref="L118" si="214">-(L28-L$86)/L$86*100</f>
        <v>41.467333454260647</v>
      </c>
      <c r="M118" s="13"/>
      <c r="N118" s="23">
        <f t="shared" si="27"/>
        <v>-1.3884648569721894</v>
      </c>
      <c r="O118" s="11">
        <f t="shared" si="28"/>
        <v>-0.80971659919027572</v>
      </c>
      <c r="P118" s="11">
        <f t="shared" si="28"/>
        <v>-1.967213114754103</v>
      </c>
      <c r="R118" s="23">
        <f t="shared" si="29"/>
        <v>18.155816332252375</v>
      </c>
      <c r="S118" s="11">
        <f t="shared" ref="S118:U118" si="215">-(S28-S$86)/S$86*100</f>
        <v>34.408545467788329</v>
      </c>
      <c r="T118" s="11">
        <f t="shared" si="215"/>
        <v>30.056118188614821</v>
      </c>
      <c r="U118" s="11">
        <f t="shared" si="215"/>
        <v>-9.9972146596460174</v>
      </c>
      <c r="W118" s="23">
        <f t="shared" si="31"/>
        <v>0</v>
      </c>
      <c r="X118" s="11">
        <f t="shared" ref="X118" si="216">(X28-X$86)/X$86*100</f>
        <v>13.13362902108568</v>
      </c>
      <c r="Z118" s="23">
        <f t="shared" si="33"/>
        <v>11.999226857378913</v>
      </c>
      <c r="AA118" s="11">
        <f t="shared" ref="AA118" si="217">-(AA28-AA$86)/AA$86*100</f>
        <v>34.005059956171671</v>
      </c>
      <c r="AB118" s="11">
        <f t="shared" ref="AB118" si="218">(AB28-AB$86)/AB$86*100</f>
        <v>1.9235280319024199</v>
      </c>
      <c r="AC118" s="11">
        <f t="shared" ref="AC118" si="219">(AC28-AC$86)/AC$86*100</f>
        <v>6.9092584062647538E-2</v>
      </c>
      <c r="AE118" s="23">
        <f t="shared" si="37"/>
        <v>30.269717944115872</v>
      </c>
      <c r="AF118" s="11">
        <f t="shared" ref="AF118:AG118" si="220">-(AF28-AF$86)/AF$86*100</f>
        <v>46.129828747481348</v>
      </c>
      <c r="AG118" s="11">
        <f t="shared" si="220"/>
        <v>31.975150856191135</v>
      </c>
      <c r="AH118" s="11">
        <f t="shared" ref="AH118" si="221">(AH28-AH$86)/AH$86*100</f>
        <v>12.704174228675136</v>
      </c>
      <c r="AJ118" s="23">
        <f t="shared" si="50"/>
        <v>12.758180507442006</v>
      </c>
      <c r="AK118" s="11">
        <f t="shared" ref="AK118:AM118" si="222">-(AK28-AK$86)/AK$86*100</f>
        <v>28.69059223551065</v>
      </c>
      <c r="AL118" s="11">
        <f t="shared" si="222"/>
        <v>-2.0431873860614331</v>
      </c>
      <c r="AM118" s="11">
        <f t="shared" si="222"/>
        <v>11.627136672876803</v>
      </c>
      <c r="AY118" s="11">
        <f t="shared" si="41"/>
        <v>111.23370409189042</v>
      </c>
    </row>
    <row r="119" spans="6:51" x14ac:dyDescent="0.35">
      <c r="F119" s="13" t="s">
        <v>34</v>
      </c>
      <c r="G119" s="23">
        <f t="shared" si="23"/>
        <v>8.7843096909164142</v>
      </c>
      <c r="H119" s="11">
        <f t="shared" si="24"/>
        <v>13.053473867220911</v>
      </c>
      <c r="I119" s="11">
        <f t="shared" si="24"/>
        <v>4.5151455146119179</v>
      </c>
      <c r="J119" s="13"/>
      <c r="K119" s="24">
        <f t="shared" si="25"/>
        <v>45.113847443160651</v>
      </c>
      <c r="L119" s="11">
        <f t="shared" ref="L119" si="223">-(L29-L$86)/L$86*100</f>
        <v>45.113847443160651</v>
      </c>
      <c r="M119" s="13"/>
      <c r="N119" s="23">
        <f t="shared" si="27"/>
        <v>9.8351806375965189</v>
      </c>
      <c r="O119" s="11">
        <f t="shared" si="28"/>
        <v>4.5883940620782804</v>
      </c>
      <c r="P119" s="11">
        <f t="shared" si="28"/>
        <v>15.081967213114758</v>
      </c>
      <c r="R119" s="23">
        <f t="shared" si="29"/>
        <v>-3.8956746838127736</v>
      </c>
      <c r="S119" s="11">
        <f t="shared" ref="S119:U119" si="224">-(S29-S$86)/S$86*100</f>
        <v>45.548098983939688</v>
      </c>
      <c r="T119" s="11">
        <f t="shared" si="224"/>
        <v>-67.437843786290543</v>
      </c>
      <c r="U119" s="11">
        <f t="shared" si="224"/>
        <v>10.202720750912533</v>
      </c>
      <c r="W119" s="23">
        <f t="shared" si="31"/>
        <v>0</v>
      </c>
      <c r="X119" s="11">
        <f t="shared" ref="X119" si="225">(X29-X$86)/X$86*100</f>
        <v>52.705210552993975</v>
      </c>
      <c r="Z119" s="23">
        <f t="shared" si="33"/>
        <v>-10.80584990706234</v>
      </c>
      <c r="AA119" s="11">
        <f t="shared" ref="AA119" si="226">-(AA29-AA$86)/AA$86*100</f>
        <v>11.514101943274875</v>
      </c>
      <c r="AB119" s="11">
        <f t="shared" ref="AB119" si="227">(AB29-AB$86)/AB$86*100</f>
        <v>-22.167487684729061</v>
      </c>
      <c r="AC119" s="11">
        <f t="shared" ref="AC119" si="228">(AC29-AC$86)/AC$86*100</f>
        <v>-21.764163979732839</v>
      </c>
      <c r="AE119" s="23">
        <f t="shared" si="37"/>
        <v>-15.730441858254068</v>
      </c>
      <c r="AF119" s="11">
        <f t="shared" ref="AF119:AG119" si="229">-(AF29-AF$86)/AF$86*100</f>
        <v>-58.211621335535924</v>
      </c>
      <c r="AG119" s="11">
        <f t="shared" si="229"/>
        <v>-2.0468548744349859</v>
      </c>
      <c r="AH119" s="11">
        <f t="shared" ref="AH119" si="230">(AH29-AH$86)/AH$86*100</f>
        <v>13.067150635208705</v>
      </c>
      <c r="AJ119" s="23">
        <f t="shared" si="50"/>
        <v>-8.6091487320156812</v>
      </c>
      <c r="AK119" s="11">
        <f t="shared" ref="AK119:AM119" si="231">-(AK29-AK$86)/AK$86*100</f>
        <v>-19.835134987353278</v>
      </c>
      <c r="AL119" s="11">
        <f t="shared" si="231"/>
        <v>-0.99287022574326489</v>
      </c>
      <c r="AM119" s="11">
        <f t="shared" si="231"/>
        <v>-4.9994409829505013</v>
      </c>
      <c r="AY119" s="11">
        <f t="shared" si="41"/>
        <v>98.460801819841578</v>
      </c>
    </row>
    <row r="120" spans="6:51" x14ac:dyDescent="0.35">
      <c r="F120" s="13" t="s">
        <v>35</v>
      </c>
      <c r="G120" s="23">
        <f t="shared" si="23"/>
        <v>-34.814196408843536</v>
      </c>
      <c r="H120" s="11">
        <f t="shared" si="24"/>
        <v>-83.603181909008768</v>
      </c>
      <c r="I120" s="11">
        <f t="shared" si="24"/>
        <v>13.974789091321698</v>
      </c>
      <c r="J120" s="13"/>
      <c r="K120" s="24">
        <f t="shared" si="25"/>
        <v>-36.415362831161566</v>
      </c>
      <c r="L120" s="11">
        <f t="shared" ref="L120" si="232">-(L30-L$86)/L$86*100</f>
        <v>-36.415362831161566</v>
      </c>
      <c r="M120" s="13"/>
      <c r="N120" s="23">
        <f t="shared" si="27"/>
        <v>6.4120262826043639</v>
      </c>
      <c r="O120" s="11">
        <f t="shared" si="28"/>
        <v>3.643724696356279</v>
      </c>
      <c r="P120" s="11">
        <f t="shared" si="28"/>
        <v>9.1803278688524497</v>
      </c>
      <c r="R120" s="23">
        <f t="shared" si="29"/>
        <v>-21.155847248858105</v>
      </c>
      <c r="S120" s="11">
        <f t="shared" ref="S120:U120" si="233">-(S30-S$86)/S$86*100</f>
        <v>-40.909628901270999</v>
      </c>
      <c r="T120" s="11">
        <f t="shared" si="233"/>
        <v>-34.755038805500227</v>
      </c>
      <c r="U120" s="11">
        <f t="shared" si="233"/>
        <v>12.197125960196914</v>
      </c>
      <c r="W120" s="23">
        <f t="shared" si="31"/>
        <v>0</v>
      </c>
      <c r="X120" s="11">
        <f t="shared" ref="X120" si="234">(X30-X$86)/X$86*100</f>
        <v>21.429462591492538</v>
      </c>
      <c r="Z120" s="23">
        <f t="shared" si="33"/>
        <v>-13.64753426352236</v>
      </c>
      <c r="AA120" s="11">
        <f t="shared" ref="AA120" si="235">-(AA30-AA$86)/AA$86*100</f>
        <v>12.119956116952149</v>
      </c>
      <c r="AB120" s="11">
        <f t="shared" ref="AB120" si="236">(AB30-AB$86)/AB$86*100</f>
        <v>-24.020642739854559</v>
      </c>
      <c r="AC120" s="11">
        <f t="shared" ref="AC120" si="237">(AC30-AC$86)/AC$86*100</f>
        <v>-29.041916167664667</v>
      </c>
      <c r="AE120" s="23">
        <f t="shared" si="37"/>
        <v>49.451615170116128</v>
      </c>
      <c r="AF120" s="11">
        <f t="shared" ref="AF120:AG120" si="238">-(AF30-AF$86)/AF$86*100</f>
        <v>65.081081069130249</v>
      </c>
      <c r="AG120" s="11">
        <f t="shared" si="238"/>
        <v>62.221132862270764</v>
      </c>
      <c r="AH120" s="11">
        <f t="shared" ref="AH120" si="239">(AH30-AH$86)/AH$86*100</f>
        <v>21.05263157894737</v>
      </c>
      <c r="AJ120" s="23">
        <f t="shared" si="50"/>
        <v>11.909645564114962</v>
      </c>
      <c r="AK120" s="11">
        <f t="shared" ref="AK120:AM120" si="240">-(AK30-AK$86)/AK$86*100</f>
        <v>1.0048131711088268</v>
      </c>
      <c r="AL120" s="11">
        <f t="shared" si="240"/>
        <v>23.474715191150597</v>
      </c>
      <c r="AM120" s="11">
        <f t="shared" si="240"/>
        <v>11.249408330085467</v>
      </c>
      <c r="AY120" s="11">
        <f t="shared" si="41"/>
        <v>107.92928733265549</v>
      </c>
    </row>
    <row r="121" spans="6:51" x14ac:dyDescent="0.35">
      <c r="F121" s="13" t="s">
        <v>36</v>
      </c>
      <c r="G121" s="23">
        <f t="shared" si="23"/>
        <v>18.993909391052817</v>
      </c>
      <c r="H121" s="11">
        <f t="shared" si="24"/>
        <v>32.471150019896534</v>
      </c>
      <c r="I121" s="11">
        <f t="shared" si="24"/>
        <v>5.5166687622091013</v>
      </c>
      <c r="J121" s="13"/>
      <c r="K121" s="24">
        <f t="shared" si="25"/>
        <v>-24.542972084069781</v>
      </c>
      <c r="L121" s="11">
        <f t="shared" ref="L121" si="241">-(L31-L$86)/L$86*100</f>
        <v>-24.542972084069781</v>
      </c>
      <c r="M121" s="13"/>
      <c r="N121" s="23">
        <f t="shared" si="27"/>
        <v>2.4246144996792092</v>
      </c>
      <c r="O121" s="11">
        <f t="shared" si="28"/>
        <v>3.3738191632928474</v>
      </c>
      <c r="P121" s="11">
        <f t="shared" si="28"/>
        <v>1.4754098360655714</v>
      </c>
      <c r="R121" s="23">
        <f t="shared" si="29"/>
        <v>-9.9148999494011836</v>
      </c>
      <c r="S121" s="11">
        <f t="shared" ref="S121:U121" si="242">-(S31-S$86)/S$86*100</f>
        <v>-15.822316908845929</v>
      </c>
      <c r="T121" s="11">
        <f t="shared" si="242"/>
        <v>-4.4055919052349699</v>
      </c>
      <c r="U121" s="11">
        <f t="shared" si="242"/>
        <v>-9.5167910341226527</v>
      </c>
      <c r="W121" s="23">
        <f t="shared" si="31"/>
        <v>0</v>
      </c>
      <c r="X121" s="11">
        <f t="shared" ref="X121" si="243">(X31-X$86)/X$86*100</f>
        <v>15.045812051264454</v>
      </c>
      <c r="Z121" s="23">
        <f t="shared" si="33"/>
        <v>-11.711781136725058</v>
      </c>
      <c r="AA121" s="11">
        <f t="shared" ref="AA121" si="244">-(AA31-AA$86)/AA$86*100</f>
        <v>-9.6003742643980949</v>
      </c>
      <c r="AB121" s="11">
        <f t="shared" ref="AB121" si="245">(AB31-AB$86)/AB$86*100</f>
        <v>-11.04855735397607</v>
      </c>
      <c r="AC121" s="11">
        <f t="shared" ref="AC121" si="246">(AC31-AC$86)/AC$86*100</f>
        <v>-14.486411791801009</v>
      </c>
      <c r="AE121" s="23">
        <f t="shared" si="37"/>
        <v>-9.8090152283670857</v>
      </c>
      <c r="AF121" s="11">
        <f t="shared" ref="AF121:AG121" si="247">-(AF31-AF$86)/AF$86*100</f>
        <v>-36.570381847653586</v>
      </c>
      <c r="AG121" s="11">
        <f t="shared" si="247"/>
        <v>6.7803597560187585</v>
      </c>
      <c r="AH121" s="11">
        <f t="shared" ref="AH121" si="248">(AH31-AH$86)/AH$86*100</f>
        <v>0.36297640653356761</v>
      </c>
      <c r="AJ121" s="23">
        <f t="shared" si="50"/>
        <v>-6.8493919100924545</v>
      </c>
      <c r="AK121" s="11">
        <f t="shared" ref="AK121:AM121" si="249">-(AK31-AK$86)/AK$86*100</f>
        <v>-30.436782150451062</v>
      </c>
      <c r="AL121" s="11">
        <f t="shared" si="249"/>
        <v>7.5174337277908423</v>
      </c>
      <c r="AM121" s="11">
        <f t="shared" si="249"/>
        <v>2.3711726923828564</v>
      </c>
      <c r="AY121" s="11">
        <f t="shared" si="41"/>
        <v>104.82627199244098</v>
      </c>
    </row>
    <row r="122" spans="6:51" x14ac:dyDescent="0.35">
      <c r="F122" s="13" t="s">
        <v>37</v>
      </c>
      <c r="G122" s="23">
        <f t="shared" si="23"/>
        <v>-44.835181645486358</v>
      </c>
      <c r="H122" s="11">
        <f t="shared" si="24"/>
        <v>-98.5135450165577</v>
      </c>
      <c r="I122" s="11">
        <f t="shared" si="24"/>
        <v>8.8431817255849907</v>
      </c>
      <c r="J122" s="13"/>
      <c r="K122" s="24">
        <f t="shared" si="25"/>
        <v>-56.285267537624549</v>
      </c>
      <c r="L122" s="11">
        <f t="shared" ref="L122" si="250">-(L32-L$86)/L$86*100</f>
        <v>-56.285267537624549</v>
      </c>
      <c r="M122" s="13"/>
      <c r="N122" s="23">
        <f t="shared" si="27"/>
        <v>-5.1042012344859531</v>
      </c>
      <c r="O122" s="11">
        <f t="shared" si="28"/>
        <v>-9.7165991902833859</v>
      </c>
      <c r="P122" s="11">
        <f t="shared" si="28"/>
        <v>-0.49180327868851997</v>
      </c>
      <c r="R122" s="23">
        <f t="shared" si="29"/>
        <v>-27.204991250386325</v>
      </c>
      <c r="S122" s="11">
        <f t="shared" ref="S122:U122" si="251">-(S32-S$86)/S$86*100</f>
        <v>-55.536254051494979</v>
      </c>
      <c r="T122" s="11">
        <f t="shared" si="251"/>
        <v>-27.811340984105609</v>
      </c>
      <c r="U122" s="11">
        <f t="shared" si="251"/>
        <v>1.7326212844416231</v>
      </c>
      <c r="W122" s="23">
        <f t="shared" si="31"/>
        <v>0</v>
      </c>
      <c r="X122" s="11">
        <f t="shared" ref="X122" si="252">(X32-X$86)/X$86*100</f>
        <v>-46.273081952315145</v>
      </c>
      <c r="Z122" s="23">
        <f t="shared" si="33"/>
        <v>19.67618199335131</v>
      </c>
      <c r="AA122" s="11">
        <f t="shared" ref="AA122" si="253">-(AA32-AA$86)/AA$86*100</f>
        <v>-20.054812772046169</v>
      </c>
      <c r="AB122" s="11">
        <f t="shared" ref="AB122" si="254">(AB32-AB$86)/AB$86*100</f>
        <v>38.986629134412389</v>
      </c>
      <c r="AC122" s="11">
        <f t="shared" ref="AC122" si="255">(AC32-AC$86)/AC$86*100</f>
        <v>40.096729617687707</v>
      </c>
      <c r="AE122" s="23">
        <f t="shared" si="37"/>
        <v>-42.664745226663179</v>
      </c>
      <c r="AF122" s="11">
        <f t="shared" ref="AF122:AG122" si="256">-(AF32-AF$86)/AF$86*100</f>
        <v>-50.25500318065167</v>
      </c>
      <c r="AG122" s="11">
        <f t="shared" si="256"/>
        <v>-43.61945028518177</v>
      </c>
      <c r="AH122" s="11">
        <f t="shared" ref="AH122" si="257">(AH32-AH$86)/AH$86*100</f>
        <v>-34.119782214156089</v>
      </c>
      <c r="AJ122" s="23">
        <f t="shared" si="50"/>
        <v>-10.825449684862003</v>
      </c>
      <c r="AK122" s="11">
        <f t="shared" ref="AK122:AM122" si="258">-(AK32-AK$86)/AK$86*100</f>
        <v>17.73325090650664</v>
      </c>
      <c r="AL122" s="11">
        <f t="shared" si="258"/>
        <v>-42.031964195704276</v>
      </c>
      <c r="AM122" s="11">
        <f t="shared" si="258"/>
        <v>-8.1776357653883736</v>
      </c>
      <c r="AY122" s="11">
        <f t="shared" si="41"/>
        <v>26.838526234537653</v>
      </c>
    </row>
    <row r="123" spans="6:51" x14ac:dyDescent="0.35">
      <c r="F123" s="13" t="s">
        <v>38</v>
      </c>
      <c r="G123" s="23">
        <f t="shared" si="23"/>
        <v>14.331354598997333</v>
      </c>
      <c r="H123" s="11">
        <f t="shared" si="24"/>
        <v>15.312990475279614</v>
      </c>
      <c r="I123" s="11">
        <f t="shared" si="24"/>
        <v>13.349718722715052</v>
      </c>
      <c r="J123" s="13"/>
      <c r="K123" s="24">
        <f t="shared" si="25"/>
        <v>5.5190664411231625</v>
      </c>
      <c r="L123" s="11">
        <f t="shared" ref="L123" si="259">-(L33-L$86)/L$86*100</f>
        <v>5.5190664411231625</v>
      </c>
      <c r="M123" s="13"/>
      <c r="N123" s="23">
        <f t="shared" si="27"/>
        <v>1.2580473883321142</v>
      </c>
      <c r="O123" s="11">
        <f t="shared" si="28"/>
        <v>2.0242914979757085</v>
      </c>
      <c r="P123" s="11">
        <f t="shared" si="28"/>
        <v>0.49180327868851997</v>
      </c>
      <c r="R123" s="23">
        <f t="shared" si="29"/>
        <v>-1.9285667804645277</v>
      </c>
      <c r="S123" s="11">
        <f t="shared" ref="S123:U123" si="260">-(S33-S$86)/S$86*100</f>
        <v>-14.644378892166504</v>
      </c>
      <c r="T123" s="11">
        <f t="shared" si="260"/>
        <v>4.3800542931866833</v>
      </c>
      <c r="U123" s="11">
        <f t="shared" si="260"/>
        <v>4.4786242575862376</v>
      </c>
      <c r="W123" s="23">
        <f t="shared" si="31"/>
        <v>0</v>
      </c>
      <c r="X123" s="11">
        <f t="shared" ref="X123" si="261">(X33-X$86)/X$86*100</f>
        <v>5.5636111464363776</v>
      </c>
      <c r="Z123" s="23">
        <f t="shared" si="33"/>
        <v>-4.3408877294698831</v>
      </c>
      <c r="AA123" s="11">
        <f t="shared" ref="AA123" si="262">-(AA33-AA$86)/AA$86*100</f>
        <v>10.692867910384475</v>
      </c>
      <c r="AB123" s="11">
        <f t="shared" ref="AB123" si="263">(AB33-AB$86)/AB$86*100</f>
        <v>-11.04855735397607</v>
      </c>
      <c r="AC123" s="11">
        <f t="shared" ref="AC123" si="264">(AC33-AC$86)/AC$86*100</f>
        <v>-12.666973744818053</v>
      </c>
      <c r="AE123" s="23">
        <f t="shared" si="37"/>
        <v>5.3080143936979063</v>
      </c>
      <c r="AF123" s="11">
        <f t="shared" ref="AF123:AG123" si="265">-(AF33-AF$86)/AF$86*100</f>
        <v>5.1384262962054157</v>
      </c>
      <c r="AG123" s="11">
        <f t="shared" si="265"/>
        <v>11.330081494688676</v>
      </c>
      <c r="AH123" s="11">
        <f t="shared" ref="AH123" si="266">(AH33-AH$86)/AH$86*100</f>
        <v>-0.5444646098003707</v>
      </c>
      <c r="AJ123" s="23">
        <f t="shared" si="50"/>
        <v>9.0916578742221752</v>
      </c>
      <c r="AK123" s="11">
        <f t="shared" ref="AK123:AM123" si="267">-(AK33-AK$86)/AK$86*100</f>
        <v>4.0006183560990705</v>
      </c>
      <c r="AL123" s="11">
        <f t="shared" si="267"/>
        <v>19.743927498362041</v>
      </c>
      <c r="AM123" s="11">
        <f t="shared" si="267"/>
        <v>3.5304277682054122</v>
      </c>
      <c r="AY123" s="11">
        <f t="shared" si="41"/>
        <v>102.08135110237259</v>
      </c>
    </row>
    <row r="124" spans="6:51" x14ac:dyDescent="0.35">
      <c r="F124" s="13" t="s">
        <v>39</v>
      </c>
      <c r="G124" s="23">
        <f t="shared" si="23"/>
        <v>-23.268949544979012</v>
      </c>
      <c r="H124" s="11">
        <f t="shared" si="24"/>
        <v>-48.360456954309704</v>
      </c>
      <c r="I124" s="11">
        <f t="shared" si="24"/>
        <v>1.8225578643516809</v>
      </c>
      <c r="J124" s="13"/>
      <c r="K124" s="24">
        <f t="shared" si="25"/>
        <v>-31.835451670554608</v>
      </c>
      <c r="L124" s="11">
        <f t="shared" ref="L124" si="268">-(L34-L$86)/L$86*100</f>
        <v>-31.835451670554608</v>
      </c>
      <c r="M124" s="13"/>
      <c r="N124" s="23">
        <f t="shared" si="27"/>
        <v>12.182363222052604</v>
      </c>
      <c r="O124" s="11">
        <f t="shared" si="28"/>
        <v>9.4466936572199742</v>
      </c>
      <c r="P124" s="11">
        <f t="shared" si="28"/>
        <v>14.918032786885234</v>
      </c>
      <c r="R124" s="23">
        <f t="shared" si="29"/>
        <v>-7.1031593121966345</v>
      </c>
      <c r="S124" s="11">
        <f t="shared" ref="S124:U124" si="269">-(S34-S$86)/S$86*100</f>
        <v>-18.238373575148405</v>
      </c>
      <c r="T124" s="11">
        <f t="shared" si="269"/>
        <v>-16.04285948751463</v>
      </c>
      <c r="U124" s="11">
        <f t="shared" si="269"/>
        <v>12.971755126073131</v>
      </c>
      <c r="W124" s="23">
        <f t="shared" si="31"/>
        <v>0</v>
      </c>
      <c r="X124" s="11">
        <f t="shared" ref="X124" si="270">(X34-X$86)/X$86*100</f>
        <v>10.516476855767007</v>
      </c>
      <c r="Z124" s="23">
        <f t="shared" si="33"/>
        <v>3.0873631714955665</v>
      </c>
      <c r="AA124" s="11">
        <f t="shared" ref="AA124" si="271">-(AA34-AA$86)/AA$86*100</f>
        <v>9.0889069455045899</v>
      </c>
      <c r="AB124" s="11">
        <f t="shared" ref="AB124" si="272">(AB34-AB$86)/AB$86*100</f>
        <v>1.9235280319024199</v>
      </c>
      <c r="AC124" s="11">
        <f t="shared" ref="AC124" si="273">(AC34-AC$86)/AC$86*100</f>
        <v>-1.7503454629203097</v>
      </c>
      <c r="AE124" s="23">
        <f t="shared" si="37"/>
        <v>-28.265381277652065</v>
      </c>
      <c r="AF124" s="11">
        <f t="shared" ref="AF124:AG124" si="274">-(AF34-AF$86)/AF$86*100</f>
        <v>-61.91933234298336</v>
      </c>
      <c r="AG124" s="11">
        <f t="shared" si="274"/>
        <v>-14.709842342967391</v>
      </c>
      <c r="AH124" s="11">
        <f t="shared" ref="AH124" si="275">(AH34-AH$86)/AH$86*100</f>
        <v>-8.1669691470054442</v>
      </c>
      <c r="AJ124" s="23">
        <f t="shared" si="50"/>
        <v>-4.5276419531588665</v>
      </c>
      <c r="AK124" s="11">
        <f t="shared" ref="AK124:AM124" si="276">-(AK34-AK$86)/AK$86*100</f>
        <v>-8.1932957621076294</v>
      </c>
      <c r="AL124" s="11">
        <f t="shared" si="276"/>
        <v>-4.5515747243792166</v>
      </c>
      <c r="AM124" s="11">
        <f t="shared" si="276"/>
        <v>-0.83805537298975286</v>
      </c>
      <c r="AY124" s="11">
        <f t="shared" si="41"/>
        <v>79.69184321148731</v>
      </c>
    </row>
    <row r="125" spans="6:51" x14ac:dyDescent="0.35">
      <c r="F125" s="13" t="s">
        <v>40</v>
      </c>
      <c r="G125" s="23">
        <f t="shared" si="23"/>
        <v>6.6973499347023155</v>
      </c>
      <c r="H125" s="11">
        <f t="shared" si="24"/>
        <v>0</v>
      </c>
      <c r="I125" s="11">
        <f t="shared" si="24"/>
        <v>13.394699869404631</v>
      </c>
      <c r="J125" s="13"/>
      <c r="K125" s="24">
        <f t="shared" si="25"/>
        <v>-16.891788332201397</v>
      </c>
      <c r="L125" s="11">
        <f t="shared" ref="L125" si="277">-(L35-L$86)/L$86*100</f>
        <v>-16.891788332201397</v>
      </c>
      <c r="M125" s="13"/>
      <c r="N125" s="23">
        <f t="shared" si="27"/>
        <v>23.56408044069822</v>
      </c>
      <c r="O125" s="11">
        <f t="shared" si="28"/>
        <v>20.242914979757089</v>
      </c>
      <c r="P125" s="11">
        <f t="shared" si="28"/>
        <v>26.885245901639355</v>
      </c>
      <c r="R125" s="23">
        <f t="shared" si="29"/>
        <v>15.363374837151531</v>
      </c>
      <c r="S125" s="11">
        <f t="shared" ref="S125:U125" si="278">-(S35-S$86)/S$86*100</f>
        <v>4.2364070068101425</v>
      </c>
      <c r="T125" s="11">
        <f t="shared" si="278"/>
        <v>34.616971822715094</v>
      </c>
      <c r="U125" s="11">
        <f t="shared" si="278"/>
        <v>7.2367456819293556</v>
      </c>
      <c r="W125" s="23">
        <f t="shared" si="31"/>
        <v>0</v>
      </c>
      <c r="X125" s="11">
        <f t="shared" ref="X125" si="279">(X35-X$86)/X$86*100</f>
        <v>62.029897427883682</v>
      </c>
      <c r="Z125" s="23">
        <f t="shared" si="33"/>
        <v>-15.574650312628272</v>
      </c>
      <c r="AA125" s="11">
        <f t="shared" ref="AA125" si="280">-(AA35-AA$86)/AA$86*100</f>
        <v>-10.07005146135474</v>
      </c>
      <c r="AB125" s="11">
        <f t="shared" ref="AB125" si="281">(AB35-AB$86)/AB$86*100</f>
        <v>-22.167487684729061</v>
      </c>
      <c r="AC125" s="11">
        <f t="shared" ref="AC125" si="282">(AC35-AC$86)/AC$86*100</f>
        <v>-14.486411791801009</v>
      </c>
      <c r="AE125" s="23">
        <f t="shared" si="37"/>
        <v>37.363992594317487</v>
      </c>
      <c r="AF125" s="11">
        <f t="shared" ref="AF125:AG125" si="283">-(AF35-AF$86)/AF$86*100</f>
        <v>52.116425054139249</v>
      </c>
      <c r="AG125" s="11">
        <f t="shared" si="283"/>
        <v>34.385716068196146</v>
      </c>
      <c r="AH125" s="11">
        <f t="shared" ref="AH125" si="284">(AH35-AH$86)/AH$86*100</f>
        <v>25.58983666061706</v>
      </c>
      <c r="AJ125" s="23">
        <f t="shared" si="50"/>
        <v>2.2806610835479666</v>
      </c>
      <c r="AK125" s="11">
        <f t="shared" ref="AK125:AM125" si="285">-(AK35-AK$86)/AK$86*100</f>
        <v>10.448126940204565</v>
      </c>
      <c r="AL125" s="11">
        <f t="shared" si="285"/>
        <v>0.89613783142546166</v>
      </c>
      <c r="AM125" s="11">
        <f t="shared" si="285"/>
        <v>-4.5022815209861262</v>
      </c>
      <c r="AY125" s="11">
        <f t="shared" si="41"/>
        <v>121.68000864884587</v>
      </c>
    </row>
    <row r="126" spans="6:51" x14ac:dyDescent="0.35">
      <c r="F126" s="13" t="s">
        <v>41</v>
      </c>
      <c r="G126" s="23">
        <f t="shared" si="23"/>
        <v>-8.2263489105930958</v>
      </c>
      <c r="H126" s="11">
        <f t="shared" si="24"/>
        <v>-32.444464748970589</v>
      </c>
      <c r="I126" s="11">
        <f t="shared" si="24"/>
        <v>15.991766927784395</v>
      </c>
      <c r="J126" s="13"/>
      <c r="K126" s="24">
        <f t="shared" si="25"/>
        <v>17.982032450704544</v>
      </c>
      <c r="L126" s="11">
        <f t="shared" ref="L126" si="286">-(L36-L$86)/L$86*100</f>
        <v>17.982032450704544</v>
      </c>
      <c r="M126" s="13"/>
      <c r="N126" s="23">
        <f t="shared" si="27"/>
        <v>30.718789407314013</v>
      </c>
      <c r="O126" s="11">
        <f t="shared" si="28"/>
        <v>23.076923076923091</v>
      </c>
      <c r="P126" s="11">
        <f t="shared" si="28"/>
        <v>38.360655737704931</v>
      </c>
      <c r="R126" s="23">
        <f t="shared" si="29"/>
        <v>-2.7384914254551886</v>
      </c>
      <c r="S126" s="11">
        <f t="shared" ref="S126:U126" si="287">-(S36-S$86)/S$86*100</f>
        <v>20.159747259550588</v>
      </c>
      <c r="T126" s="11">
        <f t="shared" si="287"/>
        <v>-40.898467072868222</v>
      </c>
      <c r="U126" s="11">
        <f t="shared" si="287"/>
        <v>12.523245536952068</v>
      </c>
      <c r="W126" s="23">
        <f t="shared" si="31"/>
        <v>0</v>
      </c>
      <c r="X126" s="11">
        <f t="shared" ref="X126" si="288">(X36-X$86)/X$86*100</f>
        <v>118.48388782409972</v>
      </c>
      <c r="Z126" s="23">
        <f t="shared" si="33"/>
        <v>10.733000913787782</v>
      </c>
      <c r="AA126" s="11">
        <f t="shared" ref="AA126" si="289">-(AA36-AA$86)/AA$86*100</f>
        <v>17.369164772089949</v>
      </c>
      <c r="AB126" s="11">
        <f t="shared" ref="AB126" si="290">(AB36-AB$86)/AB$86*100</f>
        <v>7.4829931972789154</v>
      </c>
      <c r="AC126" s="11">
        <f t="shared" ref="AC126" si="291">(AC36-AC$86)/AC$86*100</f>
        <v>7.3468447719944763</v>
      </c>
      <c r="AE126" s="23">
        <f t="shared" si="37"/>
        <v>26.946010685897942</v>
      </c>
      <c r="AF126" s="11">
        <f t="shared" ref="AF126:AG126" si="292">-(AF36-AF$86)/AF$86*100</f>
        <v>-14.817837932349139</v>
      </c>
      <c r="AG126" s="11">
        <f t="shared" si="292"/>
        <v>60.810134962819731</v>
      </c>
      <c r="AH126" s="11">
        <f t="shared" ref="AH126" si="293">(AH36-AH$86)/AH$86*100</f>
        <v>34.84573502722322</v>
      </c>
      <c r="AJ126" s="23">
        <f t="shared" si="50"/>
        <v>-15.79241489865325</v>
      </c>
      <c r="AK126" s="11">
        <f t="shared" ref="AK126:AM126" si="294">-(AK36-AK$86)/AK$86*100</f>
        <v>-40.357633499162851</v>
      </c>
      <c r="AL126" s="11">
        <f t="shared" si="294"/>
        <v>-10.162697618742973</v>
      </c>
      <c r="AM126" s="11">
        <f t="shared" si="294"/>
        <v>3.143086421946073</v>
      </c>
      <c r="AY126" s="11">
        <f t="shared" si="41"/>
        <v>77.764507677632764</v>
      </c>
    </row>
    <row r="127" spans="6:51" x14ac:dyDescent="0.35">
      <c r="F127" s="13" t="s">
        <v>42</v>
      </c>
      <c r="G127" s="23">
        <f t="shared" si="23"/>
        <v>26.045798341506373</v>
      </c>
      <c r="H127" s="11">
        <f t="shared" si="24"/>
        <v>44.610471898061405</v>
      </c>
      <c r="I127" s="11">
        <f t="shared" si="24"/>
        <v>7.4811247849513398</v>
      </c>
      <c r="J127" s="13"/>
      <c r="K127" s="24">
        <f t="shared" si="25"/>
        <v>25.039828676928629</v>
      </c>
      <c r="L127" s="11">
        <f t="shared" ref="L127" si="295">-(L37-L$86)/L$86*100</f>
        <v>25.039828676928629</v>
      </c>
      <c r="M127" s="13"/>
      <c r="N127" s="23">
        <f t="shared" si="27"/>
        <v>2.410123669830317</v>
      </c>
      <c r="O127" s="11">
        <f t="shared" si="28"/>
        <v>3.5087719298245732</v>
      </c>
      <c r="P127" s="11">
        <f t="shared" si="28"/>
        <v>1.3114754098360608</v>
      </c>
      <c r="R127" s="23">
        <f t="shared" si="29"/>
        <v>3.9798377757074168</v>
      </c>
      <c r="S127" s="11">
        <f t="shared" ref="S127:U127" si="296">-(S37-S$86)/S$86*100</f>
        <v>-9.5742743727011241</v>
      </c>
      <c r="T127" s="11">
        <f t="shared" si="296"/>
        <v>11.35053122454153</v>
      </c>
      <c r="U127" s="11">
        <f t="shared" si="296"/>
        <v>10.163256475281845</v>
      </c>
      <c r="W127" s="23">
        <f t="shared" si="31"/>
        <v>0</v>
      </c>
      <c r="X127" s="11">
        <f t="shared" ref="X127" si="297">(X37-X$86)/X$86*100</f>
        <v>-9.6618225559817681</v>
      </c>
      <c r="Z127" s="23">
        <f t="shared" si="33"/>
        <v>0.24397135509556464</v>
      </c>
      <c r="AA127" s="11">
        <f t="shared" ref="AA127" si="298">-(AA37-AA$86)/AA$86*100</f>
        <v>0.59244850444712505</v>
      </c>
      <c r="AB127" s="11">
        <f t="shared" ref="AB127" si="299">(AB37-AB$86)/AB$86*100</f>
        <v>7.0372976776921337E-2</v>
      </c>
      <c r="AC127" s="11">
        <f t="shared" ref="AC127" si="300">(AC37-AC$86)/AC$86*100</f>
        <v>6.9092584062647538E-2</v>
      </c>
      <c r="AE127" s="23">
        <f t="shared" si="37"/>
        <v>11.977903290273218</v>
      </c>
      <c r="AF127" s="11">
        <f t="shared" ref="AF127:AG127" si="301">-(AF37-AF$86)/AF$86*100</f>
        <v>30.522286769720573</v>
      </c>
      <c r="AG127" s="11">
        <f t="shared" si="301"/>
        <v>-5.2963808916413893</v>
      </c>
      <c r="AH127" s="11">
        <f t="shared" ref="AH127" si="302">(AH37-AH$86)/AH$86*100</f>
        <v>10.70780399274047</v>
      </c>
      <c r="AJ127" s="23">
        <f t="shared" si="50"/>
        <v>5.4436336988270249</v>
      </c>
      <c r="AK127" s="11">
        <f t="shared" ref="AK127:AM127" si="303">-(AK37-AK$86)/AK$86*100</f>
        <v>2.8695471548416696</v>
      </c>
      <c r="AL127" s="11">
        <f t="shared" si="303"/>
        <v>6.1286175897533273</v>
      </c>
      <c r="AM127" s="11">
        <f t="shared" si="303"/>
        <v>7.3327363518860791</v>
      </c>
      <c r="AY127" s="11">
        <f t="shared" si="41"/>
        <v>93.654597424393856</v>
      </c>
    </row>
    <row r="128" spans="6:51" x14ac:dyDescent="0.35">
      <c r="F128" s="13" t="s">
        <v>43</v>
      </c>
      <c r="G128" s="23">
        <f t="shared" si="23"/>
        <v>16.154797363525635</v>
      </c>
      <c r="H128" s="11">
        <f t="shared" si="24"/>
        <v>19.758222906124203</v>
      </c>
      <c r="I128" s="11">
        <f t="shared" si="24"/>
        <v>12.551371820927068</v>
      </c>
      <c r="J128" s="13"/>
      <c r="K128" s="24">
        <f t="shared" si="25"/>
        <v>41.660107062858302</v>
      </c>
      <c r="L128" s="11">
        <f t="shared" ref="L128" si="304">-(L38-L$86)/L$86*100</f>
        <v>41.660107062858302</v>
      </c>
      <c r="M128" s="13"/>
      <c r="N128" s="23">
        <f t="shared" si="27"/>
        <v>19.047698059777442</v>
      </c>
      <c r="O128" s="11">
        <f t="shared" si="28"/>
        <v>12.685560053981115</v>
      </c>
      <c r="P128" s="11">
        <f t="shared" si="28"/>
        <v>25.409836065573771</v>
      </c>
      <c r="R128" s="23">
        <f t="shared" si="29"/>
        <v>14.545984592064586</v>
      </c>
      <c r="S128" s="11">
        <f t="shared" ref="S128:U128" si="305">-(S38-S$86)/S$86*100</f>
        <v>23.845879310972716</v>
      </c>
      <c r="T128" s="11">
        <f t="shared" si="305"/>
        <v>2.1118251931212093</v>
      </c>
      <c r="U128" s="11">
        <f t="shared" si="305"/>
        <v>17.680249272099836</v>
      </c>
      <c r="W128" s="23">
        <f t="shared" si="31"/>
        <v>0</v>
      </c>
      <c r="X128" s="11">
        <f t="shared" ref="X128" si="306">(X38-X$86)/X$86*100</f>
        <v>69.903295881549681</v>
      </c>
      <c r="Z128" s="23">
        <f t="shared" si="33"/>
        <v>-1.3723159770245417</v>
      </c>
      <c r="AA128" s="11">
        <f t="shared" ref="AA128" si="307">-(AA38-AA$86)/AA$86*100</f>
        <v>21.451738222845997</v>
      </c>
      <c r="AB128" s="11">
        <f t="shared" ref="AB128" si="308">(AB38-AB$86)/AB$86*100</f>
        <v>-12.901712409101568</v>
      </c>
      <c r="AC128" s="11">
        <f t="shared" ref="AC128" si="309">(AC38-AC$86)/AC$86*100</f>
        <v>-12.666973744818053</v>
      </c>
      <c r="AE128" s="23">
        <f t="shared" si="37"/>
        <v>-28.453913644266592</v>
      </c>
      <c r="AF128" s="11">
        <f t="shared" ref="AF128:AG128" si="310">-(AF38-AF$86)/AF$86*100</f>
        <v>-103.2799679740362</v>
      </c>
      <c r="AG128" s="11">
        <f t="shared" si="310"/>
        <v>19.188644464103945</v>
      </c>
      <c r="AH128" s="11">
        <f t="shared" ref="AH128" si="311">(AH38-AH$86)/AH$86*100</f>
        <v>-1.2704174228675187</v>
      </c>
      <c r="AJ128" s="23">
        <f t="shared" si="50"/>
        <v>29.264008547406434</v>
      </c>
      <c r="AK128" s="11">
        <f t="shared" ref="AK128:AM128" si="312">-(AK38-AK$86)/AK$86*100</f>
        <v>37.674414137801399</v>
      </c>
      <c r="AL128" s="11">
        <f t="shared" si="312"/>
        <v>24.177130624368331</v>
      </c>
      <c r="AM128" s="11">
        <f t="shared" si="312"/>
        <v>25.940480880049577</v>
      </c>
      <c r="AY128" s="11">
        <f t="shared" si="41"/>
        <v>94.843096128069234</v>
      </c>
    </row>
    <row r="129" spans="6:51" x14ac:dyDescent="0.35">
      <c r="F129" s="13" t="s">
        <v>44</v>
      </c>
      <c r="G129" s="23">
        <f t="shared" si="23"/>
        <v>1.4197484128410736</v>
      </c>
      <c r="H129" s="11">
        <f t="shared" si="24"/>
        <v>10.052640432839357</v>
      </c>
      <c r="I129" s="11">
        <f t="shared" si="24"/>
        <v>-7.2131436071572104</v>
      </c>
      <c r="J129" s="13"/>
      <c r="K129" s="24">
        <f t="shared" si="25"/>
        <v>-71.114120232686645</v>
      </c>
      <c r="L129" s="11">
        <f t="shared" ref="L129" si="313">-(L39-L$86)/L$86*100</f>
        <v>-71.114120232686645</v>
      </c>
      <c r="M129" s="13"/>
      <c r="N129" s="23">
        <f t="shared" si="27"/>
        <v>-11.743987964868031</v>
      </c>
      <c r="O129" s="11">
        <f t="shared" si="28"/>
        <v>-7.4224021592442648</v>
      </c>
      <c r="P129" s="11">
        <f t="shared" si="28"/>
        <v>-16.065573770491799</v>
      </c>
      <c r="R129" s="23">
        <f t="shared" si="29"/>
        <v>-18.022484021387637</v>
      </c>
      <c r="S129" s="11">
        <f t="shared" ref="S129:U129" si="314">-(S39-S$86)/S$86*100</f>
        <v>-0.47907789795696309</v>
      </c>
      <c r="T129" s="11">
        <f t="shared" si="314"/>
        <v>-41.318093367098776</v>
      </c>
      <c r="U129" s="11">
        <f t="shared" si="314"/>
        <v>-12.270280799107169</v>
      </c>
      <c r="W129" s="23">
        <f t="shared" si="31"/>
        <v>0</v>
      </c>
      <c r="X129" s="11">
        <f t="shared" ref="X129" si="315">(X39-X$86)/X$86*100</f>
        <v>-45.302817505449241</v>
      </c>
      <c r="Z129" s="23">
        <f t="shared" si="33"/>
        <v>-16.336545022199548</v>
      </c>
      <c r="AA129" s="11">
        <f t="shared" ref="AA129" si="316">-(AA39-AA$86)/AA$86*100</f>
        <v>-25.294103967804517</v>
      </c>
      <c r="AB129" s="11">
        <f t="shared" ref="AB129" si="317">(AB39-AB$86)/AB$86*100</f>
        <v>-11.04855735397607</v>
      </c>
      <c r="AC129" s="11">
        <f t="shared" ref="AC129" si="318">(AC39-AC$86)/AC$86*100</f>
        <v>-12.666973744818053</v>
      </c>
      <c r="AE129" s="23">
        <f t="shared" si="37"/>
        <v>-7.2507245252653094</v>
      </c>
      <c r="AF129" s="11">
        <f t="shared" ref="AF129:AG129" si="319">-(AF39-AF$86)/AF$86*100</f>
        <v>-2.5649634352020749</v>
      </c>
      <c r="AG129" s="11">
        <f t="shared" si="319"/>
        <v>6.0396501134896283</v>
      </c>
      <c r="AH129" s="11">
        <f t="shared" ref="AH129" si="320">(AH39-AH$86)/AH$86*100</f>
        <v>-25.226860254083483</v>
      </c>
      <c r="AJ129" s="23">
        <f t="shared" si="50"/>
        <v>-4.5676592951172026</v>
      </c>
      <c r="AK129" s="11">
        <f t="shared" ref="AK129:AM129" si="321">-(AK39-AK$86)/AK$86*100</f>
        <v>5.8095887637633403</v>
      </c>
      <c r="AL129" s="11">
        <f t="shared" si="321"/>
        <v>-10.578951752303231</v>
      </c>
      <c r="AM129" s="11">
        <f t="shared" si="321"/>
        <v>-8.9336148968117168</v>
      </c>
      <c r="AY129" s="11">
        <f t="shared" si="41"/>
        <v>44.875988154276705</v>
      </c>
    </row>
    <row r="130" spans="6:51" x14ac:dyDescent="0.35">
      <c r="F130" s="13" t="s">
        <v>45</v>
      </c>
      <c r="G130" s="23">
        <f t="shared" si="23"/>
        <v>39.686098763530993</v>
      </c>
      <c r="H130" s="11">
        <f t="shared" si="24"/>
        <v>42.465018812048591</v>
      </c>
      <c r="I130" s="11">
        <f t="shared" si="24"/>
        <v>36.907178715013394</v>
      </c>
      <c r="J130" s="13"/>
      <c r="K130" s="24">
        <f t="shared" si="25"/>
        <v>48.714978535401478</v>
      </c>
      <c r="L130" s="11">
        <f t="shared" ref="L130" si="322">-(L40-L$86)/L$86*100</f>
        <v>48.714978535401478</v>
      </c>
      <c r="M130" s="13"/>
      <c r="N130" s="23">
        <f t="shared" si="27"/>
        <v>31.43746819760625</v>
      </c>
      <c r="O130" s="11">
        <f t="shared" si="28"/>
        <v>21.727395411605951</v>
      </c>
      <c r="P130" s="11">
        <f t="shared" si="28"/>
        <v>41.147540983606547</v>
      </c>
      <c r="R130" s="23">
        <f t="shared" si="29"/>
        <v>25.343904706108862</v>
      </c>
      <c r="S130" s="11">
        <f t="shared" ref="S130:U130" si="323">-(S40-S$86)/S$86*100</f>
        <v>57.580902436359658</v>
      </c>
      <c r="T130" s="11">
        <f t="shared" si="323"/>
        <v>-12.562208356621756</v>
      </c>
      <c r="U130" s="11">
        <f t="shared" si="323"/>
        <v>31.013020038588696</v>
      </c>
      <c r="W130" s="23">
        <f t="shared" si="31"/>
        <v>0</v>
      </c>
      <c r="X130" s="11">
        <f t="shared" ref="X130" si="324">(X40-X$86)/X$86*100</f>
        <v>81.263798101745394</v>
      </c>
      <c r="Z130" s="23">
        <f t="shared" si="33"/>
        <v>1.2720943144461188</v>
      </c>
      <c r="AA130" s="11">
        <f t="shared" ref="AA130" si="325">-(AA40-AA$86)/AA$86*100</f>
        <v>23.892937948166566</v>
      </c>
      <c r="AB130" s="11">
        <f t="shared" ref="AB130" si="326">(AB40-AB$86)/AB$86*100</f>
        <v>-11.04855735397607</v>
      </c>
      <c r="AC130" s="11">
        <f t="shared" ref="AC130" si="327">(AC40-AC$86)/AC$86*100</f>
        <v>-9.0280976508521391</v>
      </c>
      <c r="AE130" s="23">
        <f t="shared" si="37"/>
        <v>19.420156036845412</v>
      </c>
      <c r="AF130" s="11">
        <f t="shared" ref="AF130:AG130" si="328">-(AF40-AF$86)/AF$86*100</f>
        <v>22.295708974927582</v>
      </c>
      <c r="AG130" s="11">
        <f t="shared" si="328"/>
        <v>4.9302763769879636</v>
      </c>
      <c r="AH130" s="11">
        <f t="shared" ref="AH130" si="329">(AH40-AH$86)/AH$86*100</f>
        <v>31.03448275862069</v>
      </c>
      <c r="AJ130" s="23">
        <f t="shared" si="50"/>
        <v>28.152465455933367</v>
      </c>
      <c r="AK130" s="11">
        <f t="shared" ref="AK130:AM130" si="330">-(AK40-AK$86)/AK$86*100</f>
        <v>31.431852185630131</v>
      </c>
      <c r="AL130" s="11">
        <f t="shared" si="330"/>
        <v>26.367327206232776</v>
      </c>
      <c r="AM130" s="11">
        <f t="shared" si="330"/>
        <v>26.658216975937194</v>
      </c>
      <c r="AY130" s="11">
        <f t="shared" si="41"/>
        <v>103.84049243846974</v>
      </c>
    </row>
    <row r="131" spans="6:51" x14ac:dyDescent="0.35">
      <c r="F131" s="13" t="s">
        <v>46</v>
      </c>
      <c r="G131" s="23">
        <f t="shared" si="23"/>
        <v>-10.879877418155544</v>
      </c>
      <c r="H131" s="11">
        <f t="shared" si="24"/>
        <v>-22.832024545325687</v>
      </c>
      <c r="I131" s="11">
        <f t="shared" si="24"/>
        <v>1.0722697090145967</v>
      </c>
      <c r="J131" s="13"/>
      <c r="K131" s="24">
        <f t="shared" si="25"/>
        <v>13.145010131178022</v>
      </c>
      <c r="L131" s="11">
        <f t="shared" ref="L131" si="331">-(L41-L$86)/L$86*100</f>
        <v>13.145010131178022</v>
      </c>
      <c r="M131" s="13"/>
      <c r="N131" s="23">
        <f t="shared" si="27"/>
        <v>10.557952257693412</v>
      </c>
      <c r="O131" s="11">
        <f t="shared" si="28"/>
        <v>7.0175438596491269</v>
      </c>
      <c r="P131" s="11">
        <f t="shared" si="28"/>
        <v>14.098360655737697</v>
      </c>
      <c r="R131" s="23">
        <f t="shared" si="29"/>
        <v>16.537291224140144</v>
      </c>
      <c r="S131" s="11">
        <f t="shared" ref="S131:U131" si="332">-(S41-S$86)/S$86*100</f>
        <v>28.965275501657008</v>
      </c>
      <c r="T131" s="11">
        <f t="shared" si="332"/>
        <v>-0.65453011414580131</v>
      </c>
      <c r="U131" s="11">
        <f t="shared" si="332"/>
        <v>21.301128284909225</v>
      </c>
      <c r="W131" s="23">
        <f t="shared" si="31"/>
        <v>0</v>
      </c>
      <c r="X131" s="11">
        <f t="shared" ref="X131" si="333">(X41-X$86)/X$86*100</f>
        <v>-11.170324454909832</v>
      </c>
      <c r="Z131" s="23">
        <f t="shared" si="33"/>
        <v>28.242280935662126</v>
      </c>
      <c r="AA131" s="11">
        <f t="shared" ref="AA131" si="334">-(AA41-AA$86)/AA$86*100</f>
        <v>16.661263361211656</v>
      </c>
      <c r="AB131" s="11">
        <f t="shared" ref="AB131" si="335">(AB41-AB$86)/AB$86*100</f>
        <v>33.427163969035895</v>
      </c>
      <c r="AC131" s="11">
        <f t="shared" ref="AC131" si="336">(AC41-AC$86)/AC$86*100</f>
        <v>34.638415476738835</v>
      </c>
      <c r="AE131" s="23">
        <f t="shared" si="37"/>
        <v>14.036006006597376</v>
      </c>
      <c r="AF131" s="11">
        <f t="shared" ref="AF131:AG131" si="337">-(AF41-AF$86)/AF$86*100</f>
        <v>22.295708974927582</v>
      </c>
      <c r="AG131" s="11">
        <f t="shared" si="337"/>
        <v>4.9302763769879636</v>
      </c>
      <c r="AH131" s="11">
        <f t="shared" ref="AH131" si="338">(AH41-AH$86)/AH$86*100</f>
        <v>14.88203266787658</v>
      </c>
      <c r="AJ131" s="23">
        <f t="shared" si="50"/>
        <v>8.1117786315105178</v>
      </c>
      <c r="AK131" s="11">
        <f t="shared" ref="AK131:AM131" si="339">-(AK41-AK$86)/AK$86*100</f>
        <v>12.178563644905607</v>
      </c>
      <c r="AL131" s="11">
        <f t="shared" si="339"/>
        <v>8.6558104268333018</v>
      </c>
      <c r="AM131" s="11">
        <f t="shared" si="339"/>
        <v>3.5009618227926453</v>
      </c>
      <c r="AY131" s="11">
        <f t="shared" si="41"/>
        <v>99.18048932036551</v>
      </c>
    </row>
    <row r="132" spans="6:51" x14ac:dyDescent="0.35">
      <c r="F132" s="13" t="s">
        <v>47</v>
      </c>
      <c r="G132" s="23">
        <f t="shared" si="23"/>
        <v>-2.4982797783332744</v>
      </c>
      <c r="H132" s="11">
        <f t="shared" si="24"/>
        <v>2.5002817964609729</v>
      </c>
      <c r="I132" s="11">
        <f t="shared" si="24"/>
        <v>-7.4968413531275218</v>
      </c>
      <c r="J132" s="13"/>
      <c r="K132" s="24">
        <f t="shared" si="25"/>
        <v>-4.7560291406707966</v>
      </c>
      <c r="L132" s="11">
        <f t="shared" ref="L132" si="340">-(L42-L$86)/L$86*100</f>
        <v>-4.7560291406707966</v>
      </c>
      <c r="M132" s="13"/>
      <c r="N132" s="23">
        <f t="shared" si="27"/>
        <v>1.1670095794340909</v>
      </c>
      <c r="O132" s="11">
        <f t="shared" si="28"/>
        <v>-0.94466936572198212</v>
      </c>
      <c r="P132" s="11">
        <f t="shared" si="28"/>
        <v>3.278688524590164</v>
      </c>
      <c r="R132" s="23">
        <f t="shared" si="29"/>
        <v>-18.28779305977223</v>
      </c>
      <c r="S132" s="11">
        <f t="shared" ref="S132:U132" si="341">-(S42-S$86)/S$86*100</f>
        <v>-34.595032594049314</v>
      </c>
      <c r="T132" s="11">
        <f t="shared" si="341"/>
        <v>-22.931931400784578</v>
      </c>
      <c r="U132" s="11">
        <f t="shared" si="341"/>
        <v>2.6635848155172011</v>
      </c>
      <c r="W132" s="23">
        <f t="shared" si="31"/>
        <v>0</v>
      </c>
      <c r="X132" s="11">
        <f t="shared" ref="X132" si="342">(X42-X$86)/X$86*100</f>
        <v>-3.7067755751072164</v>
      </c>
      <c r="Z132" s="23">
        <f t="shared" si="33"/>
        <v>10.728151870255056</v>
      </c>
      <c r="AA132" s="11">
        <f t="shared" ref="AA132" si="343">-(AA42-AA$86)/AA$86*100</f>
        <v>-15.665003269341787</v>
      </c>
      <c r="AB132" s="11">
        <f t="shared" ref="AB132" si="344">(AB42-AB$86)/AB$86*100</f>
        <v>22.308233638282903</v>
      </c>
      <c r="AC132" s="11">
        <f t="shared" ref="AC132" si="345">(AC42-AC$86)/AC$86*100</f>
        <v>25.541225241824051</v>
      </c>
      <c r="AE132" s="23">
        <f t="shared" si="37"/>
        <v>6.657859090498218</v>
      </c>
      <c r="AF132" s="11">
        <f t="shared" ref="AF132:AG132" si="346">-(AF42-AF$86)/AF$86*100</f>
        <v>10.024582342495171</v>
      </c>
      <c r="AG132" s="11">
        <f t="shared" si="346"/>
        <v>23.923586580542139</v>
      </c>
      <c r="AH132" s="11">
        <f t="shared" ref="AH132" si="347">(AH42-AH$86)/AH$86*100</f>
        <v>-13.974591651542653</v>
      </c>
      <c r="AJ132" s="23">
        <f t="shared" si="50"/>
        <v>-3.5407119026541118</v>
      </c>
      <c r="AK132" s="11">
        <f t="shared" ref="AK132:AM132" si="348">-(AK42-AK$86)/AK$86*100</f>
        <v>-24.595501087622086</v>
      </c>
      <c r="AL132" s="11">
        <f t="shared" si="348"/>
        <v>-4.7759097267363479</v>
      </c>
      <c r="AM132" s="11">
        <f t="shared" si="348"/>
        <v>18.749275106396098</v>
      </c>
      <c r="AY132" s="11">
        <f t="shared" si="41"/>
        <v>99.604776792636301</v>
      </c>
    </row>
    <row r="133" spans="6:51" x14ac:dyDescent="0.35">
      <c r="F133" s="13" t="s">
        <v>48</v>
      </c>
      <c r="G133" s="23">
        <f t="shared" si="23"/>
        <v>12.560454896437417</v>
      </c>
      <c r="H133" s="11">
        <f t="shared" si="24"/>
        <v>6.6559683636506453</v>
      </c>
      <c r="I133" s="11">
        <f t="shared" si="24"/>
        <v>18.46494142922419</v>
      </c>
      <c r="J133" s="13"/>
      <c r="K133" s="24">
        <f t="shared" si="25"/>
        <v>-7.2887533378048266</v>
      </c>
      <c r="L133" s="11">
        <f t="shared" ref="L133" si="349">-(L43-L$86)/L$86*100</f>
        <v>-7.2887533378048266</v>
      </c>
      <c r="M133" s="13"/>
      <c r="N133" s="23">
        <f t="shared" si="27"/>
        <v>7.4862281807924687</v>
      </c>
      <c r="O133" s="11">
        <f t="shared" si="28"/>
        <v>8.9068825910931295</v>
      </c>
      <c r="P133" s="11">
        <f t="shared" si="28"/>
        <v>6.0655737704918078</v>
      </c>
      <c r="R133" s="23">
        <f t="shared" si="29"/>
        <v>-38.913526697395461</v>
      </c>
      <c r="S133" s="11">
        <f t="shared" ref="S133:U133" si="350">-(S43-S$86)/S$86*100</f>
        <v>-65.04661495320299</v>
      </c>
      <c r="T133" s="11">
        <f t="shared" si="350"/>
        <v>-63.563004653382471</v>
      </c>
      <c r="U133" s="11">
        <f t="shared" si="350"/>
        <v>11.869039514399066</v>
      </c>
      <c r="W133" s="23">
        <f t="shared" si="31"/>
        <v>0</v>
      </c>
      <c r="X133" s="11">
        <f t="shared" ref="X133" si="351">(X43-X$86)/X$86*100</f>
        <v>2.4776678087092185</v>
      </c>
      <c r="Z133" s="23">
        <f t="shared" si="33"/>
        <v>-20.998023731046867</v>
      </c>
      <c r="AA133" s="11">
        <f t="shared" ref="AA133" si="352">-(AA43-AA$86)/AA$86*100</f>
        <v>-39.244823086203937</v>
      </c>
      <c r="AB133" s="11">
        <f t="shared" ref="AB133" si="353">(AB43-AB$86)/AB$86*100</f>
        <v>-12.901712409101568</v>
      </c>
      <c r="AC133" s="11">
        <f t="shared" ref="AC133" si="354">(AC43-AC$86)/AC$86*100</f>
        <v>-10.847535697835097</v>
      </c>
      <c r="AE133" s="23">
        <f t="shared" si="37"/>
        <v>-70.544656390398202</v>
      </c>
      <c r="AF133" s="11">
        <f t="shared" ref="AF133:AG133" si="355">-(AF43-AF$86)/AF$86*100</f>
        <v>-151.095601664653</v>
      </c>
      <c r="AG133" s="11">
        <f t="shared" si="355"/>
        <v>-46.56377585499898</v>
      </c>
      <c r="AH133" s="11">
        <f t="shared" ref="AH133" si="356">(AH43-AH$86)/AH$86*100</f>
        <v>-13.974591651542653</v>
      </c>
      <c r="AJ133" s="23">
        <f t="shared" si="50"/>
        <v>-11.145664697741447</v>
      </c>
      <c r="AK133" s="11">
        <f t="shared" ref="AK133:AM133" si="357">-(AK43-AK$86)/AK$86*100</f>
        <v>-18.876342256383268</v>
      </c>
      <c r="AL133" s="11">
        <f t="shared" si="357"/>
        <v>-7.7828574568954743</v>
      </c>
      <c r="AM133" s="11">
        <f t="shared" si="357"/>
        <v>-6.7777943799455977</v>
      </c>
      <c r="AY133" s="11">
        <f t="shared" si="41"/>
        <v>100.08988105208368</v>
      </c>
    </row>
    <row r="134" spans="6:51" x14ac:dyDescent="0.35">
      <c r="F134" s="13" t="s">
        <v>49</v>
      </c>
      <c r="G134" s="23">
        <f t="shared" si="23"/>
        <v>-44.778585907431697</v>
      </c>
      <c r="H134" s="11">
        <f t="shared" si="24"/>
        <v>-89.322732093542783</v>
      </c>
      <c r="I134" s="11">
        <f t="shared" si="24"/>
        <v>-0.23443972132060559</v>
      </c>
      <c r="J134" s="13"/>
      <c r="K134" s="24">
        <f t="shared" si="25"/>
        <v>-2.6535108996289147</v>
      </c>
      <c r="L134" s="11">
        <f t="shared" ref="L134" si="358">-(L44-L$86)/L$86*100</f>
        <v>-2.6535108996289147</v>
      </c>
      <c r="M134" s="13"/>
      <c r="N134" s="23">
        <f t="shared" si="27"/>
        <v>26.779827879914166</v>
      </c>
      <c r="O134" s="11">
        <f t="shared" si="28"/>
        <v>21.592442645074225</v>
      </c>
      <c r="P134" s="11">
        <f t="shared" si="28"/>
        <v>31.967213114754102</v>
      </c>
      <c r="R134" s="23">
        <f t="shared" si="29"/>
        <v>-36.509124084980265</v>
      </c>
      <c r="S134" s="11">
        <f t="shared" ref="S134:U134" si="359">-(S44-S$86)/S$86*100</f>
        <v>-27.898867402308909</v>
      </c>
      <c r="T134" s="11">
        <f t="shared" si="359"/>
        <v>-102.99409568423046</v>
      </c>
      <c r="U134" s="11">
        <f t="shared" si="359"/>
        <v>21.365590831598578</v>
      </c>
      <c r="W134" s="23">
        <f t="shared" si="31"/>
        <v>0</v>
      </c>
      <c r="X134" s="11">
        <f t="shared" ref="X134" si="360">(X44-X$86)/X$86*100</f>
        <v>103.79842971406738</v>
      </c>
      <c r="Z134" s="23">
        <f t="shared" si="33"/>
        <v>-0.87357096302395387</v>
      </c>
      <c r="AA134" s="11">
        <f t="shared" ref="AA134" si="361">-(AA44-AA$86)/AA$86*100</f>
        <v>4.5175737380203982</v>
      </c>
      <c r="AB134" s="11">
        <f t="shared" ref="AB134" si="362">(AB44-AB$86)/AB$86*100</f>
        <v>7.0372976776921337E-2</v>
      </c>
      <c r="AC134" s="11">
        <f t="shared" ref="AC134" si="363">(AC44-AC$86)/AC$86*100</f>
        <v>-7.2086596038691813</v>
      </c>
      <c r="AE134" s="23">
        <f t="shared" si="37"/>
        <v>31.626818362959998</v>
      </c>
      <c r="AF134" s="11">
        <f t="shared" ref="AF134:AG134" si="364">-(AF44-AF$86)/AF$86*100</f>
        <v>24.61769144552904</v>
      </c>
      <c r="AG134" s="11">
        <f t="shared" si="364"/>
        <v>29.06494150179017</v>
      </c>
      <c r="AH134" s="11">
        <f t="shared" ref="AH134" si="365">(AH44-AH$86)/AH$86*100</f>
        <v>41.197822141560792</v>
      </c>
      <c r="AJ134" s="23">
        <f t="shared" si="50"/>
        <v>12.053317539511378</v>
      </c>
      <c r="AK134" s="11">
        <f t="shared" ref="AK134:AM134" si="366">-(AK44-AK$86)/AK$86*100</f>
        <v>13.485599908423826</v>
      </c>
      <c r="AL134" s="11">
        <f t="shared" si="366"/>
        <v>13.440435944091856</v>
      </c>
      <c r="AM134" s="11">
        <f t="shared" si="366"/>
        <v>9.2339167660184529</v>
      </c>
      <c r="AY134" s="11">
        <f t="shared" si="41"/>
        <v>97.024749621909436</v>
      </c>
    </row>
    <row r="135" spans="6:51" x14ac:dyDescent="0.35">
      <c r="F135" s="13" t="s">
        <v>50</v>
      </c>
      <c r="G135" s="23">
        <f t="shared" si="23"/>
        <v>9.4848941327586722</v>
      </c>
      <c r="H135" s="11">
        <f t="shared" si="24"/>
        <v>0</v>
      </c>
      <c r="I135" s="11">
        <f t="shared" si="24"/>
        <v>18.969788265517344</v>
      </c>
      <c r="J135" s="13"/>
      <c r="K135" s="24">
        <f t="shared" si="25"/>
        <v>33.034706139592309</v>
      </c>
      <c r="L135" s="11">
        <f t="shared" ref="L135" si="367">-(L45-L$86)/L$86*100</f>
        <v>33.034706139592309</v>
      </c>
      <c r="M135" s="13"/>
      <c r="N135" s="23">
        <f t="shared" si="27"/>
        <v>24.986062255259846</v>
      </c>
      <c r="O135" s="11">
        <f t="shared" si="28"/>
        <v>22.267206477732795</v>
      </c>
      <c r="P135" s="11">
        <f t="shared" si="28"/>
        <v>27.704918032786896</v>
      </c>
      <c r="R135" s="23">
        <f t="shared" si="29"/>
        <v>-0.87010091569168679</v>
      </c>
      <c r="S135" s="11">
        <f t="shared" ref="S135:U135" si="368">-(S45-S$86)/S$86*100</f>
        <v>2.1237117156487817</v>
      </c>
      <c r="T135" s="11">
        <f t="shared" si="368"/>
        <v>-17.285747877100636</v>
      </c>
      <c r="U135" s="11">
        <f t="shared" si="368"/>
        <v>12.551733414376795</v>
      </c>
      <c r="W135" s="23">
        <f t="shared" si="31"/>
        <v>0</v>
      </c>
      <c r="X135" s="11">
        <f t="shared" ref="X135" si="369">(X45-X$86)/X$86*100</f>
        <v>43.385821615427091</v>
      </c>
      <c r="Z135" s="23">
        <f t="shared" si="33"/>
        <v>4.8729335135994667</v>
      </c>
      <c r="AA135" s="11">
        <f t="shared" ref="AA135" si="370">-(AA45-AA$86)/AA$86*100</f>
        <v>47.532672898934933</v>
      </c>
      <c r="AB135" s="11">
        <f t="shared" ref="AB135" si="371">(AB45-AB$86)/AB$86*100</f>
        <v>-16.608022519352566</v>
      </c>
      <c r="AC135" s="11">
        <f t="shared" ref="AC135" si="372">(AC45-AC$86)/AC$86*100</f>
        <v>-16.305849838783967</v>
      </c>
      <c r="AE135" s="23">
        <f t="shared" si="37"/>
        <v>43.082936398983009</v>
      </c>
      <c r="AF135" s="11">
        <f t="shared" ref="AF135:AG135" si="373">-(AF45-AF$86)/AF$86*100</f>
        <v>49.985349952059472</v>
      </c>
      <c r="AG135" s="11">
        <f t="shared" si="373"/>
        <v>51.495764145071036</v>
      </c>
      <c r="AH135" s="11">
        <f t="shared" ref="AH135" si="374">(AH45-AH$86)/AH$86*100</f>
        <v>27.767695099818518</v>
      </c>
      <c r="AJ135" s="23">
        <f t="shared" si="50"/>
        <v>19.459327857204503</v>
      </c>
      <c r="AK135" s="11">
        <f t="shared" ref="AK135:AM135" si="375">-(AK45-AK$86)/AK$86*100</f>
        <v>27.314161299551547</v>
      </c>
      <c r="AL135" s="11">
        <f t="shared" si="375"/>
        <v>20.667672488929227</v>
      </c>
      <c r="AM135" s="11">
        <f t="shared" si="375"/>
        <v>10.396149783132742</v>
      </c>
      <c r="AY135" s="11">
        <f t="shared" si="41"/>
        <v>115.79876235886827</v>
      </c>
    </row>
    <row r="136" spans="6:51" x14ac:dyDescent="0.35">
      <c r="F136" s="13" t="s">
        <v>51</v>
      </c>
      <c r="G136" s="23">
        <f t="shared" si="23"/>
        <v>1.9564914779706446</v>
      </c>
      <c r="H136" s="11">
        <f t="shared" si="24"/>
        <v>2.0703714077355593</v>
      </c>
      <c r="I136" s="11">
        <f t="shared" si="24"/>
        <v>1.8426115482057299</v>
      </c>
      <c r="J136" s="13"/>
      <c r="K136" s="24">
        <f t="shared" si="25"/>
        <v>33.864675303126809</v>
      </c>
      <c r="L136" s="11">
        <f t="shared" ref="L136" si="376">-(L46-L$86)/L$86*100</f>
        <v>33.864675303126809</v>
      </c>
      <c r="M136" s="13"/>
      <c r="N136" s="23">
        <f t="shared" si="27"/>
        <v>-2.6075750536492537</v>
      </c>
      <c r="O136" s="11">
        <f t="shared" si="28"/>
        <v>-4.7233468286099871</v>
      </c>
      <c r="P136" s="11">
        <f t="shared" si="28"/>
        <v>-0.49180327868851997</v>
      </c>
      <c r="R136" s="23">
        <f t="shared" si="29"/>
        <v>4.1014298714919342</v>
      </c>
      <c r="S136" s="11">
        <f t="shared" ref="S136:U136" si="377">-(S46-S$86)/S$86*100</f>
        <v>-3.7596052296150697</v>
      </c>
      <c r="T136" s="11">
        <f t="shared" si="377"/>
        <v>18.39609394960959</v>
      </c>
      <c r="U136" s="11">
        <f t="shared" si="377"/>
        <v>-2.3321991055187188</v>
      </c>
      <c r="W136" s="23">
        <f t="shared" si="31"/>
        <v>0</v>
      </c>
      <c r="X136" s="11">
        <f t="shared" ref="X136" si="378">(X46-X$86)/X$86*100</f>
        <v>-2.1554968065122391</v>
      </c>
      <c r="Z136" s="23">
        <f t="shared" si="33"/>
        <v>3.4912939959829337</v>
      </c>
      <c r="AA136" s="11">
        <f t="shared" ref="AA136" si="379">-(AA46-AA$86)/AA$86*100</f>
        <v>4.8086682698752767</v>
      </c>
      <c r="AB136" s="11">
        <f t="shared" ref="AB136" si="380">(AB46-AB$86)/AB$86*100</f>
        <v>3.7766830870279184</v>
      </c>
      <c r="AC136" s="11">
        <f t="shared" ref="AC136" si="381">(AC46-AC$86)/AC$86*100</f>
        <v>1.8885306310456047</v>
      </c>
      <c r="AE136" s="23">
        <f t="shared" si="37"/>
        <v>38.881651104104414</v>
      </c>
      <c r="AF136" s="11">
        <f t="shared" ref="AF136:AG136" si="382">-(AF46-AF$86)/AF$86*100</f>
        <v>66.507994800831</v>
      </c>
      <c r="AG136" s="11">
        <f t="shared" si="382"/>
        <v>49.773982104948672</v>
      </c>
      <c r="AH136" s="11">
        <f t="shared" ref="AH136" si="383">(AH46-AH$86)/AH$86*100</f>
        <v>0.36297640653356761</v>
      </c>
      <c r="AJ136" s="23">
        <f t="shared" si="50"/>
        <v>19.046481127683325</v>
      </c>
      <c r="AK136" s="11">
        <f t="shared" ref="AK136:AM136" si="384">-(AK46-AK$86)/AK$86*100</f>
        <v>26.528080755571676</v>
      </c>
      <c r="AL136" s="11">
        <f t="shared" si="384"/>
        <v>15.28264492899851</v>
      </c>
      <c r="AM136" s="11">
        <f t="shared" si="384"/>
        <v>15.328717698479785</v>
      </c>
      <c r="AY136" s="11">
        <f t="shared" si="41"/>
        <v>94.438074850016818</v>
      </c>
    </row>
    <row r="137" spans="6:51" x14ac:dyDescent="0.35">
      <c r="F137" s="13" t="s">
        <v>52</v>
      </c>
      <c r="G137" s="23">
        <f t="shared" si="23"/>
        <v>3.0834705748761069</v>
      </c>
      <c r="H137" s="11">
        <f t="shared" si="24"/>
        <v>-3.1743517400504477</v>
      </c>
      <c r="I137" s="11">
        <f t="shared" si="24"/>
        <v>9.341292889802661</v>
      </c>
      <c r="J137" s="13"/>
      <c r="K137" s="24">
        <f t="shared" si="25"/>
        <v>50.830299604455185</v>
      </c>
      <c r="L137" s="11">
        <f t="shared" ref="L137" si="385">-(L47-L$86)/L$86*100</f>
        <v>50.830299604455185</v>
      </c>
      <c r="M137" s="13"/>
      <c r="N137" s="23">
        <f t="shared" si="27"/>
        <v>30.342470299329662</v>
      </c>
      <c r="O137" s="11">
        <f t="shared" si="28"/>
        <v>24.291497975708502</v>
      </c>
      <c r="P137" s="11">
        <f t="shared" si="28"/>
        <v>36.393442622950822</v>
      </c>
      <c r="R137" s="23">
        <f t="shared" si="29"/>
        <v>22.478985638799617</v>
      </c>
      <c r="S137" s="11">
        <f t="shared" ref="S137:U137" si="386">-(S47-S$86)/S$86*100</f>
        <v>22.208419825922277</v>
      </c>
      <c r="T137" s="11">
        <f t="shared" si="386"/>
        <v>-8.0880609366903187</v>
      </c>
      <c r="U137" s="11">
        <f t="shared" si="386"/>
        <v>53.316598027166897</v>
      </c>
      <c r="W137" s="23">
        <f t="shared" si="31"/>
        <v>0</v>
      </c>
      <c r="X137" s="11">
        <f t="shared" ref="X137" si="387">(X47-X$86)/X$86*100</f>
        <v>64.943709686895261</v>
      </c>
      <c r="Z137" s="23">
        <f t="shared" si="33"/>
        <v>15.933826341620771</v>
      </c>
      <c r="AA137" s="11">
        <f t="shared" ref="AA137" si="388">-(AA47-AA$86)/AA$86*100</f>
        <v>34.824796110714416</v>
      </c>
      <c r="AB137" s="11">
        <f t="shared" ref="AB137" si="389">(AB47-AB$86)/AB$86*100</f>
        <v>5.6298381421534174</v>
      </c>
      <c r="AC137" s="11">
        <f t="shared" ref="AC137" si="390">(AC47-AC$86)/AC$86*100</f>
        <v>7.3468447719944763</v>
      </c>
      <c r="AE137" s="23">
        <f t="shared" si="37"/>
        <v>50.506234500609104</v>
      </c>
      <c r="AF137" s="11">
        <f t="shared" ref="AF137:AG137" si="391">-(AF47-AF$86)/AF$86*100</f>
        <v>40.491286001066584</v>
      </c>
      <c r="AG137" s="11">
        <f t="shared" si="391"/>
        <v>67.470248716731689</v>
      </c>
      <c r="AH137" s="11">
        <f t="shared" ref="AH137" si="392">(AH47-AH$86)/AH$86*100</f>
        <v>43.557168784029024</v>
      </c>
      <c r="AJ137" s="23">
        <f t="shared" si="50"/>
        <v>20.796783245897824</v>
      </c>
      <c r="AK137" s="11">
        <f t="shared" ref="AK137:AM137" si="393">-(AK47-AK$86)/AK$86*100</f>
        <v>17.774113215859106</v>
      </c>
      <c r="AL137" s="11">
        <f t="shared" si="393"/>
        <v>16.351080629219972</v>
      </c>
      <c r="AM137" s="11">
        <f t="shared" si="393"/>
        <v>28.265155892614395</v>
      </c>
      <c r="AY137" s="11">
        <f t="shared" si="41"/>
        <v>107.83154303120973</v>
      </c>
    </row>
    <row r="138" spans="6:51" x14ac:dyDescent="0.35">
      <c r="F138" s="13" t="s">
        <v>53</v>
      </c>
      <c r="G138" s="23">
        <f t="shared" si="23"/>
        <v>-13.34997022844545</v>
      </c>
      <c r="H138" s="11">
        <f t="shared" si="24"/>
        <v>-39.745042517108473</v>
      </c>
      <c r="I138" s="11">
        <f t="shared" si="24"/>
        <v>13.045102060217573</v>
      </c>
      <c r="J138" s="13"/>
      <c r="K138" s="24">
        <f t="shared" si="25"/>
        <v>4.7634816380308029</v>
      </c>
      <c r="L138" s="11">
        <f t="shared" ref="L138" si="394">-(L48-L$86)/L$86*100</f>
        <v>4.7634816380308029</v>
      </c>
      <c r="M138" s="13"/>
      <c r="N138" s="23">
        <f t="shared" si="27"/>
        <v>-6.7829251565230813</v>
      </c>
      <c r="O138" s="11">
        <f t="shared" si="28"/>
        <v>-5.5330634278002622</v>
      </c>
      <c r="P138" s="11">
        <f t="shared" si="28"/>
        <v>-8.0327868852458995</v>
      </c>
      <c r="R138" s="23">
        <f t="shared" si="29"/>
        <v>22.628401131979405</v>
      </c>
      <c r="S138" s="11">
        <f t="shared" ref="S138:U138" si="395">-(S48-S$86)/S$86*100</f>
        <v>34.030336137514105</v>
      </c>
      <c r="T138" s="11">
        <f t="shared" si="395"/>
        <v>58.124064376136133</v>
      </c>
      <c r="U138" s="11">
        <f t="shared" si="395"/>
        <v>-24.269197117712032</v>
      </c>
      <c r="W138" s="23">
        <f t="shared" si="31"/>
        <v>0</v>
      </c>
      <c r="X138" s="11">
        <f t="shared" ref="X138" si="396">(X48-X$86)/X$86*100</f>
        <v>-15.371536864990851</v>
      </c>
      <c r="Z138" s="23">
        <f t="shared" si="33"/>
        <v>15.975065983725932</v>
      </c>
      <c r="AA138" s="11">
        <f t="shared" ref="AA138" si="397">-(AA48-AA$86)/AA$86*100</f>
        <v>-11.009474251539611</v>
      </c>
      <c r="AB138" s="11">
        <f t="shared" ref="AB138" si="398">(AB48-AB$86)/AB$86*100</f>
        <v>31.574008913910394</v>
      </c>
      <c r="AC138" s="11">
        <f t="shared" ref="AC138" si="399">(AC48-AC$86)/AC$86*100</f>
        <v>27.360663288807007</v>
      </c>
      <c r="AE138" s="23">
        <f t="shared" si="37"/>
        <v>-25.419812357757916</v>
      </c>
      <c r="AF138" s="11">
        <f t="shared" ref="AF138:AG138" si="400">-(AF48-AF$86)/AF$86*100</f>
        <v>-4.7613749758095878</v>
      </c>
      <c r="AG138" s="11">
        <f t="shared" si="400"/>
        <v>-68.594250845195546</v>
      </c>
      <c r="AH138" s="11">
        <f t="shared" ref="AH138" si="401">(AH48-AH$86)/AH$86*100</f>
        <v>-2.9038112522686053</v>
      </c>
      <c r="AJ138" s="23">
        <f t="shared" si="50"/>
        <v>-14.477361670370593</v>
      </c>
      <c r="AK138" s="11">
        <f t="shared" ref="AK138:AM138" si="402">-(AK48-AK$86)/AK$86*100</f>
        <v>-6.6949129832630234</v>
      </c>
      <c r="AL138" s="11">
        <f t="shared" si="402"/>
        <v>-16.815894167118191</v>
      </c>
      <c r="AM138" s="11">
        <f t="shared" si="402"/>
        <v>-19.921277860730562</v>
      </c>
      <c r="AY138" s="11">
        <f t="shared" si="41"/>
        <v>100.60084988624612</v>
      </c>
    </row>
    <row r="139" spans="6:51" x14ac:dyDescent="0.35">
      <c r="F139" s="13" t="s">
        <v>54</v>
      </c>
      <c r="G139" s="23">
        <f t="shared" si="23"/>
        <v>-21.167010426515553</v>
      </c>
      <c r="H139" s="11">
        <f t="shared" si="24"/>
        <v>-23.40742303113937</v>
      </c>
      <c r="I139" s="11">
        <f t="shared" si="24"/>
        <v>-18.92659782189174</v>
      </c>
      <c r="J139" s="13"/>
      <c r="K139" s="24">
        <f t="shared" si="25"/>
        <v>43.939059663568962</v>
      </c>
      <c r="L139" s="11">
        <f t="shared" ref="L139" si="403">-(L49-L$86)/L$86*100</f>
        <v>43.939059663568962</v>
      </c>
      <c r="M139" s="13"/>
      <c r="N139" s="23">
        <f t="shared" si="27"/>
        <v>2.033362093758992</v>
      </c>
      <c r="O139" s="11">
        <f t="shared" si="28"/>
        <v>7.0175438596491269</v>
      </c>
      <c r="P139" s="11">
        <f t="shared" si="28"/>
        <v>-2.9508196721311428</v>
      </c>
      <c r="R139" s="23">
        <f t="shared" si="29"/>
        <v>7.1475672679209765</v>
      </c>
      <c r="S139" s="11">
        <f t="shared" ref="S139:U139" si="404">-(S49-S$86)/S$86*100</f>
        <v>12.671965475800285</v>
      </c>
      <c r="T139" s="11">
        <f t="shared" si="404"/>
        <v>12.717544575361783</v>
      </c>
      <c r="U139" s="11">
        <f t="shared" si="404"/>
        <v>-3.9468082473991402</v>
      </c>
      <c r="W139" s="23">
        <f t="shared" si="31"/>
        <v>0</v>
      </c>
      <c r="X139" s="11">
        <f t="shared" ref="X139" si="405">(X49-X$86)/X$86*100</f>
        <v>8.8509655668944163</v>
      </c>
      <c r="Z139" s="23">
        <f t="shared" si="33"/>
        <v>3.7241377963087365</v>
      </c>
      <c r="AA139" s="11">
        <f t="shared" ref="AA139" si="406">-(AA49-AA$86)/AA$86*100</f>
        <v>-3.6911415884897227</v>
      </c>
      <c r="AB139" s="11">
        <f t="shared" ref="AB139" si="407">(AB49-AB$86)/AB$86*100</f>
        <v>9.3361482524044135</v>
      </c>
      <c r="AC139" s="11">
        <f t="shared" ref="AC139" si="408">(AC49-AC$86)/AC$86*100</f>
        <v>5.5274067250115193</v>
      </c>
      <c r="AE139" s="23">
        <f t="shared" si="37"/>
        <v>7.1098505089943336</v>
      </c>
      <c r="AF139" s="11">
        <f t="shared" ref="AF139:AG139" si="409">-(AF49-AF$86)/AF$86*100</f>
        <v>15.898632107866598</v>
      </c>
      <c r="AG139" s="11">
        <f t="shared" si="409"/>
        <v>20.131463883726202</v>
      </c>
      <c r="AH139" s="11">
        <f t="shared" ref="AH139" si="410">(AH49-AH$86)/AH$86*100</f>
        <v>-14.700544464609802</v>
      </c>
      <c r="AJ139" s="23">
        <f t="shared" si="50"/>
        <v>-9.3355548612140833</v>
      </c>
      <c r="AK139" s="11">
        <f t="shared" ref="AK139:AM139" si="411">-(AK49-AK$86)/AK$86*100</f>
        <v>-26.966847159937824</v>
      </c>
      <c r="AL139" s="11">
        <f t="shared" si="411"/>
        <v>5.5431569022620764</v>
      </c>
      <c r="AM139" s="11">
        <f t="shared" si="411"/>
        <v>-6.582974325966501</v>
      </c>
      <c r="AY139" s="11">
        <f t="shared" si="41"/>
        <v>106.97321876635058</v>
      </c>
    </row>
    <row r="140" spans="6:51" x14ac:dyDescent="0.35">
      <c r="F140" s="13" t="s">
        <v>55</v>
      </c>
      <c r="G140" s="23">
        <f t="shared" si="23"/>
        <v>2.1637547615054991</v>
      </c>
      <c r="H140" s="11">
        <f t="shared" si="24"/>
        <v>2.7108606063918286</v>
      </c>
      <c r="I140" s="11">
        <f t="shared" si="24"/>
        <v>1.6166489166191695</v>
      </c>
      <c r="J140" s="13"/>
      <c r="K140" s="24">
        <f t="shared" si="25"/>
        <v>31.073975176153141</v>
      </c>
      <c r="L140" s="11">
        <f t="shared" ref="L140" si="412">-(L50-L$86)/L$86*100</f>
        <v>31.073975176153141</v>
      </c>
      <c r="M140" s="13"/>
      <c r="N140" s="23">
        <f t="shared" si="27"/>
        <v>-19.481538019070374</v>
      </c>
      <c r="O140" s="11">
        <f t="shared" si="28"/>
        <v>-13.22537112010796</v>
      </c>
      <c r="P140" s="11">
        <f t="shared" si="28"/>
        <v>-25.73770491803279</v>
      </c>
      <c r="R140" s="23">
        <f t="shared" si="29"/>
        <v>-5.3012887817146961</v>
      </c>
      <c r="S140" s="11">
        <f t="shared" ref="S140:U140" si="413">-(S50-S$86)/S$86*100</f>
        <v>-6.9717578935868083</v>
      </c>
      <c r="T140" s="11">
        <f t="shared" si="413"/>
        <v>27.516385910190539</v>
      </c>
      <c r="U140" s="11">
        <f t="shared" si="413"/>
        <v>-36.448494361747819</v>
      </c>
      <c r="W140" s="23">
        <f t="shared" si="31"/>
        <v>0</v>
      </c>
      <c r="X140" s="11">
        <f t="shared" ref="X140" si="414">(X50-X$86)/X$86*100</f>
        <v>7.5725873079404025</v>
      </c>
      <c r="Z140" s="23">
        <f t="shared" si="33"/>
        <v>2.7030918743572179</v>
      </c>
      <c r="AA140" s="11">
        <f t="shared" ref="AA140" si="415">-(AA50-AA$86)/AA$86*100</f>
        <v>-10.393155448310194</v>
      </c>
      <c r="AB140" s="11">
        <f t="shared" ref="AB140" si="416">(AB50-AB$86)/AB$86*100</f>
        <v>9.3361482524044135</v>
      </c>
      <c r="AC140" s="11">
        <f t="shared" ref="AC140" si="417">(AC50-AC$86)/AC$86*100</f>
        <v>9.1662828189774341</v>
      </c>
      <c r="AE140" s="23">
        <f t="shared" si="37"/>
        <v>-106.27140926193772</v>
      </c>
      <c r="AF140" s="11">
        <f t="shared" ref="AF140:AG140" si="418">-(AF50-AF$86)/AF$86*100</f>
        <v>-147.85107102446136</v>
      </c>
      <c r="AG140" s="11">
        <f t="shared" si="418"/>
        <v>-191.65281193376558</v>
      </c>
      <c r="AH140" s="11">
        <f t="shared" ref="AH140" si="419">(AH50-AH$86)/AH$86*100</f>
        <v>20.68965517241379</v>
      </c>
      <c r="AJ140" s="23">
        <f t="shared" si="50"/>
        <v>-10.073941580102893</v>
      </c>
      <c r="AK140" s="11">
        <f t="shared" ref="AK140:AM140" si="420">-(AK50-AK$86)/AK$86*100</f>
        <v>8.8669972104271064</v>
      </c>
      <c r="AL140" s="11">
        <f t="shared" si="420"/>
        <v>-14.213608139775507</v>
      </c>
      <c r="AM140" s="11">
        <f t="shared" si="420"/>
        <v>-24.875213810960279</v>
      </c>
      <c r="AY140" s="11">
        <f t="shared" si="41"/>
        <v>136.31079434664613</v>
      </c>
    </row>
    <row r="141" spans="6:51" x14ac:dyDescent="0.35">
      <c r="F141" s="13" t="s">
        <v>56</v>
      </c>
      <c r="G141" s="23">
        <f t="shared" si="23"/>
        <v>2.2427585189686807</v>
      </c>
      <c r="H141" s="11">
        <f t="shared" si="24"/>
        <v>16.732945763574474</v>
      </c>
      <c r="I141" s="11">
        <f t="shared" si="24"/>
        <v>-12.247428725637112</v>
      </c>
      <c r="J141" s="13"/>
      <c r="K141" s="24">
        <f t="shared" si="25"/>
        <v>14.956248215970563</v>
      </c>
      <c r="L141" s="11">
        <f t="shared" ref="L141" si="421">-(L51-L$86)/L$86*100</f>
        <v>14.956248215970563</v>
      </c>
      <c r="M141" s="13"/>
      <c r="N141" s="23">
        <f t="shared" si="27"/>
        <v>-16.111811685582175</v>
      </c>
      <c r="O141" s="11">
        <f t="shared" si="28"/>
        <v>-10.256410256410248</v>
      </c>
      <c r="P141" s="11">
        <f t="shared" si="28"/>
        <v>-21.967213114754099</v>
      </c>
      <c r="R141" s="23">
        <f t="shared" si="29"/>
        <v>-24.257701516661754</v>
      </c>
      <c r="S141" s="11">
        <f t="shared" ref="S141:U141" si="422">-(S51-S$86)/S$86*100</f>
        <v>-5.7877198732656119</v>
      </c>
      <c r="T141" s="11">
        <f t="shared" si="422"/>
        <v>-46.714388191070498</v>
      </c>
      <c r="U141" s="11">
        <f t="shared" si="422"/>
        <v>-20.27099648564915</v>
      </c>
      <c r="W141" s="23">
        <f t="shared" si="31"/>
        <v>0</v>
      </c>
      <c r="X141" s="11">
        <f t="shared" ref="X141" si="423">(X51-X$86)/X$86*100</f>
        <v>-41.193761567860577</v>
      </c>
      <c r="Z141" s="23">
        <f t="shared" si="33"/>
        <v>9.685404420985753</v>
      </c>
      <c r="AA141" s="11">
        <f t="shared" ref="AA141" si="424">-(AA51-AA$86)/AA$86*100</f>
        <v>-28.025303884634646</v>
      </c>
      <c r="AB141" s="11">
        <f t="shared" ref="AB141" si="425">(AB51-AB$86)/AB$86*100</f>
        <v>29.720853858784896</v>
      </c>
      <c r="AC141" s="11">
        <f t="shared" ref="AC141" si="426">(AC51-AC$86)/AC$86*100</f>
        <v>27.360663288807007</v>
      </c>
      <c r="AE141" s="23">
        <f t="shared" si="37"/>
        <v>3.5886185566695175</v>
      </c>
      <c r="AF141" s="11">
        <f t="shared" ref="AF141:AG141" si="427">-(AF51-AF$86)/AF$86*100</f>
        <v>13.131638941167411</v>
      </c>
      <c r="AG141" s="11">
        <f t="shared" si="427"/>
        <v>21.227683153523532</v>
      </c>
      <c r="AH141" s="11">
        <f t="shared" ref="AH141" si="428">(AH51-AH$86)/AH$86*100</f>
        <v>-23.593466424682394</v>
      </c>
      <c r="AJ141" s="23">
        <f t="shared" si="50"/>
        <v>-20.038550972256274</v>
      </c>
      <c r="AK141" s="11">
        <f t="shared" ref="AK141:AM141" si="429">-(AK51-AK$86)/AK$86*100</f>
        <v>-41.771689359085983</v>
      </c>
      <c r="AL141" s="11">
        <f t="shared" si="429"/>
        <v>-3.9418558021833223</v>
      </c>
      <c r="AM141" s="11">
        <f t="shared" si="429"/>
        <v>-14.402107755499523</v>
      </c>
      <c r="AY141" s="11">
        <f t="shared" si="41"/>
        <v>73.054472613742618</v>
      </c>
    </row>
    <row r="142" spans="6:51" x14ac:dyDescent="0.35">
      <c r="F142" s="13" t="s">
        <v>101</v>
      </c>
      <c r="G142" s="23">
        <f t="shared" si="23"/>
        <v>-16.519606424024417</v>
      </c>
      <c r="H142" s="11">
        <f t="shared" si="24"/>
        <v>-30.308319485456753</v>
      </c>
      <c r="I142" s="11">
        <f t="shared" si="24"/>
        <v>-2.7308933625920782</v>
      </c>
      <c r="J142" s="13"/>
      <c r="K142" s="24">
        <f t="shared" si="25"/>
        <v>-29.576290371795245</v>
      </c>
      <c r="L142" s="11">
        <f t="shared" ref="L142" si="430">-(L52-L$86)/L$86*100</f>
        <v>-29.576290371795245</v>
      </c>
      <c r="M142" s="13"/>
      <c r="N142" s="23">
        <f t="shared" si="27"/>
        <v>-7.207252051945753</v>
      </c>
      <c r="O142" s="11">
        <f t="shared" si="28"/>
        <v>-5.3981106612685563</v>
      </c>
      <c r="P142" s="11">
        <f t="shared" si="28"/>
        <v>-9.0163934426229506</v>
      </c>
      <c r="R142" s="23">
        <f t="shared" si="29"/>
        <v>5.4725173209188638</v>
      </c>
      <c r="S142" s="11">
        <f t="shared" ref="S142:U142" si="431">-(S52-S$86)/S$86*100</f>
        <v>-18.346990057904527</v>
      </c>
      <c r="T142" s="11">
        <f t="shared" si="431"/>
        <v>43.708783821196491</v>
      </c>
      <c r="U142" s="11">
        <f t="shared" si="431"/>
        <v>-8.944241800535373</v>
      </c>
      <c r="W142" s="23">
        <f t="shared" si="31"/>
        <v>0</v>
      </c>
      <c r="X142" s="11">
        <f t="shared" ref="X142" si="432">(X52-X$86)/X$86*100</f>
        <v>-7.0007547171768296</v>
      </c>
      <c r="Z142" s="23">
        <f t="shared" si="33"/>
        <v>23.295459266111568</v>
      </c>
      <c r="AA142" s="11">
        <f t="shared" ref="AA142" si="433">-(AA52-AA$86)/AA$86*100</f>
        <v>18.296891799834203</v>
      </c>
      <c r="AB142" s="11">
        <f t="shared" ref="AB142" si="434">(AB52-AB$86)/AB$86*100</f>
        <v>27.867698803659401</v>
      </c>
      <c r="AC142" s="11">
        <f t="shared" ref="AC142" si="435">(AC52-AC$86)/AC$86*100</f>
        <v>23.721787194841092</v>
      </c>
      <c r="AE142" s="23">
        <f t="shared" si="37"/>
        <v>-1.7385121881000103</v>
      </c>
      <c r="AF142" s="11">
        <f t="shared" ref="AF142:AG142" si="436">-(AF52-AF$86)/AF$86*100</f>
        <v>18.669956693741142</v>
      </c>
      <c r="AG142" s="11">
        <f t="shared" si="436"/>
        <v>-8.6404841836310133</v>
      </c>
      <c r="AH142" s="11">
        <f t="shared" ref="AH142" si="437">(AH52-AH$86)/AH$86*100</f>
        <v>-15.245009074410159</v>
      </c>
      <c r="AJ142" s="23">
        <f t="shared" si="50"/>
        <v>-2.1267606672358119</v>
      </c>
      <c r="AK142" s="11">
        <f t="shared" ref="AK142:AM142" si="438">-(AK52-AK$86)/AK$86*100</f>
        <v>12.281602341574519</v>
      </c>
      <c r="AL142" s="11">
        <f t="shared" si="438"/>
        <v>-9.335599152636247</v>
      </c>
      <c r="AM142" s="11">
        <f t="shared" si="438"/>
        <v>-9.3262851906457076</v>
      </c>
      <c r="AY142" s="11">
        <f t="shared" si="41"/>
        <v>94.064236841174349</v>
      </c>
    </row>
    <row r="143" spans="6:51" x14ac:dyDescent="0.35">
      <c r="F143" s="13" t="s">
        <v>57</v>
      </c>
      <c r="G143" s="23">
        <f t="shared" si="23"/>
        <v>15.078277818177554</v>
      </c>
      <c r="H143" s="11">
        <f t="shared" si="24"/>
        <v>9.2370531604753854</v>
      </c>
      <c r="I143" s="11">
        <f t="shared" si="24"/>
        <v>20.919502475879721</v>
      </c>
      <c r="J143" s="13"/>
      <c r="K143" s="24">
        <f t="shared" si="25"/>
        <v>-1.4646969575530944</v>
      </c>
      <c r="L143" s="11">
        <f t="shared" ref="L143" si="439">-(L53-L$86)/L$86*100</f>
        <v>-1.4646969575530944</v>
      </c>
      <c r="M143" s="13"/>
      <c r="N143" s="23">
        <f t="shared" si="27"/>
        <v>4.1658370390035673</v>
      </c>
      <c r="O143" s="11">
        <f t="shared" si="28"/>
        <v>0.13495276653172542</v>
      </c>
      <c r="P143" s="11">
        <f t="shared" si="28"/>
        <v>8.1967213114754092</v>
      </c>
      <c r="R143" s="23">
        <f t="shared" si="29"/>
        <v>-14.442779673863361</v>
      </c>
      <c r="S143" s="11">
        <f t="shared" ref="S143:U143" si="440">-(S53-S$86)/S$86*100</f>
        <v>-29.515732546706015</v>
      </c>
      <c r="T143" s="11">
        <f t="shared" si="440"/>
        <v>-16.004459957098803</v>
      </c>
      <c r="U143" s="11">
        <f t="shared" si="440"/>
        <v>2.1918534822147402</v>
      </c>
      <c r="W143" s="23">
        <f t="shared" si="31"/>
        <v>0</v>
      </c>
      <c r="X143" s="11">
        <f t="shared" ref="X143" si="441">(X53-X$86)/X$86*100</f>
        <v>5.6595381180973643</v>
      </c>
      <c r="Z143" s="23">
        <f t="shared" si="33"/>
        <v>-17.702955435520238</v>
      </c>
      <c r="AA143" s="11">
        <f t="shared" ref="AA143" si="442">-(AA53-AA$86)/AA$86*100</f>
        <v>-21.980714987264601</v>
      </c>
      <c r="AB143" s="11">
        <f t="shared" ref="AB143" si="443">(AB53-AB$86)/AB$86*100</f>
        <v>-18.461177574478064</v>
      </c>
      <c r="AC143" s="11">
        <f t="shared" ref="AC143" si="444">(AC53-AC$86)/AC$86*100</f>
        <v>-12.666973744818053</v>
      </c>
      <c r="AE143" s="23">
        <f t="shared" si="37"/>
        <v>-39.892556984814405</v>
      </c>
      <c r="AF143" s="11">
        <f t="shared" ref="AF143:AG143" si="445">-(AF53-AF$86)/AF$86*100</f>
        <v>-74.065621758591931</v>
      </c>
      <c r="AG143" s="11">
        <f t="shared" si="445"/>
        <v>-31.818945747575416</v>
      </c>
      <c r="AH143" s="11">
        <f t="shared" ref="AH143" si="446">(AH53-AH$86)/AH$86*100</f>
        <v>-13.793103448275865</v>
      </c>
      <c r="AJ143" s="23">
        <f t="shared" si="50"/>
        <v>-6.4838742222091241</v>
      </c>
      <c r="AK143" s="11">
        <f t="shared" ref="AK143:AM143" si="447">-(AK53-AK$86)/AK$86*100</f>
        <v>-13.920246004113798</v>
      </c>
      <c r="AL143" s="11">
        <f t="shared" si="447"/>
        <v>-0.28006453978479157</v>
      </c>
      <c r="AM143" s="11">
        <f t="shared" si="447"/>
        <v>-5.2513121227287831</v>
      </c>
      <c r="AY143" s="11">
        <f t="shared" si="41"/>
        <v>93.116218981682309</v>
      </c>
    </row>
    <row r="144" spans="6:51" x14ac:dyDescent="0.35">
      <c r="F144" s="13" t="s">
        <v>58</v>
      </c>
      <c r="G144" s="23">
        <f t="shared" si="23"/>
        <v>-2.421324682595051</v>
      </c>
      <c r="H144" s="11">
        <f t="shared" si="24"/>
        <v>4.1621337286453723</v>
      </c>
      <c r="I144" s="11">
        <f t="shared" si="24"/>
        <v>-9.0047830938354743</v>
      </c>
      <c r="J144" s="13"/>
      <c r="K144" s="24">
        <f t="shared" si="25"/>
        <v>-16.084317273904585</v>
      </c>
      <c r="L144" s="11">
        <f t="shared" ref="L144" si="448">-(L54-L$86)/L$86*100</f>
        <v>-16.084317273904585</v>
      </c>
      <c r="M144" s="13"/>
      <c r="N144" s="23">
        <f t="shared" si="27"/>
        <v>6.9088073272715294</v>
      </c>
      <c r="O144" s="11">
        <f t="shared" si="28"/>
        <v>2.8340080971660035</v>
      </c>
      <c r="P144" s="11">
        <f t="shared" si="28"/>
        <v>10.983606557377055</v>
      </c>
      <c r="R144" s="23">
        <f t="shared" si="29"/>
        <v>-19.916320608508929</v>
      </c>
      <c r="S144" s="11">
        <f t="shared" ref="S144:U144" si="449">-(S54-S$86)/S$86*100</f>
        <v>-44.852143195309374</v>
      </c>
      <c r="T144" s="11">
        <f t="shared" si="449"/>
        <v>-9.52847164406354</v>
      </c>
      <c r="U144" s="11">
        <f t="shared" si="449"/>
        <v>-5.3683469861538731</v>
      </c>
      <c r="W144" s="23">
        <f t="shared" si="31"/>
        <v>0</v>
      </c>
      <c r="X144" s="11">
        <f t="shared" ref="X144" si="450">(X54-X$86)/X$86*100</f>
        <v>-8.6261646610187519</v>
      </c>
      <c r="Z144" s="23">
        <f t="shared" si="33"/>
        <v>-8.3803259316146121</v>
      </c>
      <c r="AA144" s="11">
        <f t="shared" ref="AA144" si="451">-(AA54-AA$86)/AA$86*100</f>
        <v>-1.4254466960497094</v>
      </c>
      <c r="AB144" s="11">
        <f t="shared" ref="AB144" si="452">(AB54-AB$86)/AB$86*100</f>
        <v>-11.04855735397607</v>
      </c>
      <c r="AC144" s="11">
        <f t="shared" ref="AC144" si="453">(AC54-AC$86)/AC$86*100</f>
        <v>-12.666973744818053</v>
      </c>
      <c r="AE144" s="23">
        <f t="shared" si="37"/>
        <v>-2.9674677297771823</v>
      </c>
      <c r="AF144" s="11">
        <f t="shared" ref="AF144:AG144" si="454">-(AF54-AF$86)/AF$86*100</f>
        <v>-46.542952310348817</v>
      </c>
      <c r="AG144" s="11">
        <f t="shared" si="454"/>
        <v>21.851075436806752</v>
      </c>
      <c r="AH144" s="11">
        <f t="shared" ref="AH144" si="455">(AH54-AH$86)/AH$86*100</f>
        <v>15.789473684210517</v>
      </c>
      <c r="AJ144" s="23">
        <f t="shared" si="50"/>
        <v>-12.585836428973025</v>
      </c>
      <c r="AK144" s="11">
        <f t="shared" ref="AK144:AM144" si="456">-(AK54-AK$86)/AK$86*100</f>
        <v>-9.5356954267826559</v>
      </c>
      <c r="AL144" s="11">
        <f t="shared" si="456"/>
        <v>-11.972233122923546</v>
      </c>
      <c r="AM144" s="11">
        <f t="shared" si="456"/>
        <v>-16.24958073721287</v>
      </c>
      <c r="AY144" s="11">
        <f t="shared" si="41"/>
        <v>94.308086976398656</v>
      </c>
    </row>
    <row r="145" spans="6:51" x14ac:dyDescent="0.35">
      <c r="F145" s="13" t="s">
        <v>59</v>
      </c>
      <c r="G145" s="23">
        <f t="shared" si="23"/>
        <v>20.982971256336732</v>
      </c>
      <c r="H145" s="11">
        <f t="shared" si="24"/>
        <v>33.935915215130244</v>
      </c>
      <c r="I145" s="11">
        <f t="shared" si="24"/>
        <v>8.0300272975432208</v>
      </c>
      <c r="J145" s="13"/>
      <c r="K145" s="24">
        <f t="shared" si="25"/>
        <v>-23.24602662369529</v>
      </c>
      <c r="L145" s="11">
        <f t="shared" ref="L145" si="457">-(L55-L$86)/L$86*100</f>
        <v>-23.24602662369529</v>
      </c>
      <c r="M145" s="13"/>
      <c r="N145" s="23">
        <f t="shared" si="27"/>
        <v>20.623216300524334</v>
      </c>
      <c r="O145" s="11">
        <f t="shared" si="28"/>
        <v>18.623481781376537</v>
      </c>
      <c r="P145" s="11">
        <f t="shared" si="28"/>
        <v>22.622950819672127</v>
      </c>
      <c r="R145" s="23">
        <f t="shared" si="29"/>
        <v>-23.1565734788275</v>
      </c>
      <c r="S145" s="11">
        <f t="shared" ref="S145:U145" si="458">-(S55-S$86)/S$86*100</f>
        <v>-16.388706799227958</v>
      </c>
      <c r="T145" s="11">
        <f t="shared" si="458"/>
        <v>-76.991542667924378</v>
      </c>
      <c r="U145" s="11">
        <f t="shared" si="458"/>
        <v>23.910529030669828</v>
      </c>
      <c r="W145" s="23">
        <f t="shared" si="31"/>
        <v>0</v>
      </c>
      <c r="X145" s="11">
        <f t="shared" ref="X145" si="459">(X55-X$86)/X$86*100</f>
        <v>34.11942043057195</v>
      </c>
      <c r="Z145" s="23">
        <f t="shared" si="33"/>
        <v>-18.568276166689355</v>
      </c>
      <c r="AA145" s="11">
        <f t="shared" ref="AA145" si="460">-(AA55-AA$86)/AA$86*100</f>
        <v>10.262381777044567</v>
      </c>
      <c r="AB145" s="11">
        <f t="shared" ref="AB145" si="461">(AB55-AB$86)/AB$86*100</f>
        <v>-33.286418015482049</v>
      </c>
      <c r="AC145" s="11">
        <f t="shared" ref="AC145" si="462">(AC55-AC$86)/AC$86*100</f>
        <v>-32.680792261630579</v>
      </c>
      <c r="AE145" s="23">
        <f t="shared" si="37"/>
        <v>5.7250351112354858</v>
      </c>
      <c r="AF145" s="11">
        <f t="shared" ref="AF145:AG145" si="463">-(AF55-AF$86)/AF$86*100</f>
        <v>-23.458388325222714</v>
      </c>
      <c r="AG145" s="11">
        <f t="shared" si="463"/>
        <v>38.818611626261294</v>
      </c>
      <c r="AH145" s="11">
        <f t="shared" ref="AH145" si="464">(AH55-AH$86)/AH$86*100</f>
        <v>1.8148820326678767</v>
      </c>
      <c r="AJ145" s="23">
        <f t="shared" si="50"/>
        <v>-11.976887511537775</v>
      </c>
      <c r="AK145" s="11">
        <f t="shared" ref="AK145:AM145" si="465">-(AK55-AK$86)/AK$86*100</f>
        <v>-42.885582280937825</v>
      </c>
      <c r="AL145" s="11">
        <f t="shared" si="465"/>
        <v>9.0269399503500498</v>
      </c>
      <c r="AM145" s="11">
        <f t="shared" si="465"/>
        <v>-2.0720202040255464</v>
      </c>
      <c r="AY145" s="11">
        <f t="shared" si="41"/>
        <v>82.589788795330549</v>
      </c>
    </row>
    <row r="146" spans="6:51" x14ac:dyDescent="0.35">
      <c r="F146" s="13" t="s">
        <v>60</v>
      </c>
      <c r="G146" s="23">
        <f t="shared" si="23"/>
        <v>2.6372319793028467</v>
      </c>
      <c r="H146" s="11">
        <f t="shared" si="24"/>
        <v>25.628662286581879</v>
      </c>
      <c r="I146" s="11">
        <f t="shared" si="24"/>
        <v>-20.354198327976185</v>
      </c>
      <c r="J146" s="13"/>
      <c r="K146" s="24">
        <f t="shared" si="25"/>
        <v>4.6061355145246416</v>
      </c>
      <c r="L146" s="11">
        <f t="shared" ref="L146" si="466">-(L56-L$86)/L$86*100</f>
        <v>4.6061355145246416</v>
      </c>
      <c r="M146" s="13"/>
      <c r="N146" s="23">
        <f t="shared" si="27"/>
        <v>-8.5232627596734574</v>
      </c>
      <c r="O146" s="11">
        <f t="shared" si="28"/>
        <v>-6.8825910931174015</v>
      </c>
      <c r="P146" s="11">
        <f t="shared" si="28"/>
        <v>-10.163934426229511</v>
      </c>
      <c r="R146" s="23">
        <f t="shared" si="29"/>
        <v>15.120099067519105</v>
      </c>
      <c r="S146" s="11">
        <f t="shared" ref="S146:U146" si="467">-(S56-S$86)/S$86*100</f>
        <v>38.856522451655195</v>
      </c>
      <c r="T146" s="11">
        <f t="shared" si="467"/>
        <v>18.458975818848565</v>
      </c>
      <c r="U146" s="11">
        <f t="shared" si="467"/>
        <v>-11.955201067946449</v>
      </c>
      <c r="W146" s="23">
        <f t="shared" si="31"/>
        <v>0</v>
      </c>
      <c r="X146" s="11">
        <f t="shared" ref="X146" si="468">(X56-X$86)/X$86*100</f>
        <v>-4.4948366288023927</v>
      </c>
      <c r="Z146" s="23">
        <f t="shared" si="33"/>
        <v>13.937200734194072</v>
      </c>
      <c r="AA146" s="11">
        <f t="shared" ref="AA146" si="469">-(AA56-AA$86)/AA$86*100</f>
        <v>-26.253977243192516</v>
      </c>
      <c r="AB146" s="11">
        <f t="shared" ref="AB146" si="470">(AB56-AB$86)/AB$86*100</f>
        <v>33.427163969035895</v>
      </c>
      <c r="AC146" s="11">
        <f t="shared" ref="AC146" si="471">(AC56-AC$86)/AC$86*100</f>
        <v>34.638415476738835</v>
      </c>
      <c r="AE146" s="23">
        <f t="shared" si="37"/>
        <v>15.939390043398626</v>
      </c>
      <c r="AF146" s="11">
        <f t="shared" ref="AF146:AG146" si="472">-(AF56-AF$86)/AF$86*100</f>
        <v>41.200267430344553</v>
      </c>
      <c r="AG146" s="11">
        <f t="shared" si="472"/>
        <v>0.99176839858090893</v>
      </c>
      <c r="AH146" s="11">
        <f t="shared" ref="AH146" si="473">(AH56-AH$86)/AH$86*100</f>
        <v>5.6261343012704197</v>
      </c>
      <c r="AJ146" s="23">
        <f t="shared" si="50"/>
        <v>16.347865083833867</v>
      </c>
      <c r="AK146" s="11">
        <f t="shared" ref="AK146:AM146" si="474">-(AK56-AK$86)/AK$86*100</f>
        <v>19.486504207749068</v>
      </c>
      <c r="AL146" s="11">
        <f t="shared" si="474"/>
        <v>12.245900358334929</v>
      </c>
      <c r="AM146" s="11">
        <f t="shared" si="474"/>
        <v>17.311190685417603</v>
      </c>
      <c r="AY146" s="11">
        <f t="shared" si="41"/>
        <v>95.571635529727232</v>
      </c>
    </row>
    <row r="147" spans="6:51" x14ac:dyDescent="0.35">
      <c r="F147" s="13" t="s">
        <v>61</v>
      </c>
      <c r="G147" s="23">
        <f t="shared" si="23"/>
        <v>11.752425280039676</v>
      </c>
      <c r="H147" s="11">
        <f t="shared" si="24"/>
        <v>0</v>
      </c>
      <c r="I147" s="11">
        <f t="shared" si="24"/>
        <v>23.504850560079351</v>
      </c>
      <c r="J147" s="13"/>
      <c r="K147" s="24">
        <f t="shared" si="25"/>
        <v>7.9579313554686584</v>
      </c>
      <c r="L147" s="11">
        <f t="shared" ref="L147" si="475">-(L57-L$86)/L$86*100</f>
        <v>7.9579313554686584</v>
      </c>
      <c r="M147" s="13"/>
      <c r="N147" s="23">
        <f t="shared" si="27"/>
        <v>5.6593880666356959</v>
      </c>
      <c r="O147" s="11">
        <f t="shared" si="28"/>
        <v>6.0728744939271255</v>
      </c>
      <c r="P147" s="11">
        <f t="shared" si="28"/>
        <v>5.2459016393442672</v>
      </c>
      <c r="R147" s="23">
        <f t="shared" si="29"/>
        <v>29.477235847075079</v>
      </c>
      <c r="S147" s="11">
        <f t="shared" ref="S147:U147" si="476">-(S57-S$86)/S$86*100</f>
        <v>12.376579627808734</v>
      </c>
      <c r="T147" s="11">
        <f t="shared" si="476"/>
        <v>51.97652675067966</v>
      </c>
      <c r="U147" s="11">
        <f t="shared" si="476"/>
        <v>24.078601162736842</v>
      </c>
      <c r="W147" s="23">
        <f t="shared" si="31"/>
        <v>0</v>
      </c>
      <c r="X147" s="11">
        <f t="shared" ref="X147" si="477">(X57-X$86)/X$86*100</f>
        <v>-11.144273610748142</v>
      </c>
      <c r="Z147" s="23">
        <f t="shared" si="33"/>
        <v>15.121322399139778</v>
      </c>
      <c r="AA147" s="11">
        <f t="shared" ref="AA147" si="478">-(AA57-AA$86)/AA$86*100</f>
        <v>-4.3049297296705769</v>
      </c>
      <c r="AB147" s="11">
        <f t="shared" ref="AB147" si="479">(AB57-AB$86)/AB$86*100</f>
        <v>22.308233638282903</v>
      </c>
      <c r="AC147" s="11">
        <f t="shared" ref="AC147" si="480">(AC57-AC$86)/AC$86*100</f>
        <v>27.360663288807007</v>
      </c>
      <c r="AE147" s="23">
        <f t="shared" si="37"/>
        <v>10.114079588161028</v>
      </c>
      <c r="AF147" s="11">
        <f t="shared" ref="AF147:AG147" si="481">-(AF57-AF$86)/AF$86*100</f>
        <v>29.055862680292911</v>
      </c>
      <c r="AG147" s="11">
        <f t="shared" si="481"/>
        <v>-1.9804115746120028</v>
      </c>
      <c r="AH147" s="11">
        <f t="shared" ref="AH147" si="482">(AH57-AH$86)/AH$86*100</f>
        <v>3.2667876588021727</v>
      </c>
      <c r="AJ147" s="23">
        <f t="shared" si="50"/>
        <v>2.1746688779239265</v>
      </c>
      <c r="AK147" s="11">
        <f t="shared" ref="AK147:AM147" si="483">-(AK57-AK$86)/AK$86*100</f>
        <v>0.83619031303039193</v>
      </c>
      <c r="AL147" s="11">
        <f t="shared" si="483"/>
        <v>-2.1256224491285409</v>
      </c>
      <c r="AM147" s="11">
        <f t="shared" si="483"/>
        <v>7.8134387698699292</v>
      </c>
      <c r="AY147" s="11">
        <f t="shared" si="41"/>
        <v>91.831373465695378</v>
      </c>
    </row>
    <row r="148" spans="6:51" x14ac:dyDescent="0.35">
      <c r="F148" s="13" t="s">
        <v>62</v>
      </c>
      <c r="G148" s="23">
        <f t="shared" si="23"/>
        <v>43.102170975575739</v>
      </c>
      <c r="H148" s="11">
        <f t="shared" si="24"/>
        <v>80.650183423878246</v>
      </c>
      <c r="I148" s="11">
        <f t="shared" si="24"/>
        <v>5.5541585272732368</v>
      </c>
      <c r="J148" s="13"/>
      <c r="K148" s="24">
        <f t="shared" si="25"/>
        <v>-4.3826309003038642</v>
      </c>
      <c r="L148" s="11">
        <f t="shared" ref="L148" si="484">-(L58-L$86)/L$86*100</f>
        <v>-4.3826309003038642</v>
      </c>
      <c r="M148" s="13"/>
      <c r="N148" s="23">
        <f t="shared" si="27"/>
        <v>10.774872237339888</v>
      </c>
      <c r="O148" s="11">
        <f t="shared" si="28"/>
        <v>7.2874493927125581</v>
      </c>
      <c r="P148" s="11">
        <f t="shared" si="28"/>
        <v>14.262295081967219</v>
      </c>
      <c r="R148" s="23">
        <f t="shared" si="29"/>
        <v>-1.4732916692362774</v>
      </c>
      <c r="S148" s="11">
        <f t="shared" ref="S148:U148" si="485">-(S58-S$86)/S$86*100</f>
        <v>30.897164863979022</v>
      </c>
      <c r="T148" s="11">
        <f t="shared" si="485"/>
        <v>-51.184153123372852</v>
      </c>
      <c r="U148" s="11">
        <f t="shared" si="485"/>
        <v>15.867113251684998</v>
      </c>
      <c r="W148" s="23">
        <f t="shared" si="31"/>
        <v>0</v>
      </c>
      <c r="X148" s="11">
        <f t="shared" ref="X148" si="486">(X58-X$86)/X$86*100</f>
        <v>7.0816282258421568</v>
      </c>
      <c r="Z148" s="23">
        <f t="shared" si="33"/>
        <v>-15.550654213136752</v>
      </c>
      <c r="AA148" s="11">
        <f t="shared" ref="AA148" si="487">-(AA58-AA$86)/AA$86*100</f>
        <v>-26.64274165086713</v>
      </c>
      <c r="AB148" s="11">
        <f t="shared" ref="AB148" si="488">(AB58-AB$86)/AB$86*100</f>
        <v>-7.3422472437250725</v>
      </c>
      <c r="AC148" s="11">
        <f t="shared" ref="AC148" si="489">(AC58-AC$86)/AC$86*100</f>
        <v>-12.666973744818053</v>
      </c>
      <c r="AE148" s="23">
        <f t="shared" si="37"/>
        <v>12.528611986501332</v>
      </c>
      <c r="AF148" s="11">
        <f t="shared" ref="AF148:AG148" si="490">-(AF58-AF$86)/AF$86*100</f>
        <v>-3.6764540002214643</v>
      </c>
      <c r="AG148" s="11">
        <f t="shared" si="490"/>
        <v>26.743233698382447</v>
      </c>
      <c r="AH148" s="11">
        <f t="shared" ref="AH148" si="491">(AH58-AH$86)/AH$86*100</f>
        <v>14.519056261343014</v>
      </c>
      <c r="AJ148" s="23">
        <f t="shared" si="50"/>
        <v>-7.5247566940899695</v>
      </c>
      <c r="AK148" s="11">
        <f t="shared" ref="AK148:AM148" si="492">-(AK58-AK$86)/AK$86*100</f>
        <v>-13.31536610259228</v>
      </c>
      <c r="AL148" s="11">
        <f t="shared" si="492"/>
        <v>9.1675518417796358</v>
      </c>
      <c r="AM148" s="11">
        <f t="shared" si="492"/>
        <v>-18.426455821457264</v>
      </c>
      <c r="AY148" s="11">
        <f t="shared" si="41"/>
        <v>103.90332380468118</v>
      </c>
    </row>
    <row r="149" spans="6:51" x14ac:dyDescent="0.35">
      <c r="F149" s="13" t="s">
        <v>63</v>
      </c>
      <c r="G149" s="23">
        <f t="shared" si="23"/>
        <v>18.21397647852913</v>
      </c>
      <c r="H149" s="11">
        <f t="shared" si="24"/>
        <v>11.463394639718945</v>
      </c>
      <c r="I149" s="11">
        <f t="shared" si="24"/>
        <v>24.964558317339314</v>
      </c>
      <c r="J149" s="13"/>
      <c r="K149" s="24">
        <f t="shared" si="25"/>
        <v>21.002965531496653</v>
      </c>
      <c r="L149" s="11">
        <f t="shared" ref="L149" si="493">-(L59-L$86)/L$86*100</f>
        <v>21.002965531496653</v>
      </c>
      <c r="M149" s="13"/>
      <c r="N149" s="23">
        <f t="shared" si="27"/>
        <v>4.5168248490077669</v>
      </c>
      <c r="O149" s="11">
        <f t="shared" si="28"/>
        <v>5.2631578947368505</v>
      </c>
      <c r="P149" s="11">
        <f t="shared" si="28"/>
        <v>3.7704918032786838</v>
      </c>
      <c r="R149" s="23">
        <f t="shared" si="29"/>
        <v>-13.398176553107064</v>
      </c>
      <c r="S149" s="11">
        <f t="shared" ref="S149:U149" si="494">-(S59-S$86)/S$86*100</f>
        <v>-51.070414071889026</v>
      </c>
      <c r="T149" s="11">
        <f t="shared" si="494"/>
        <v>-5.7999926999922717</v>
      </c>
      <c r="U149" s="11">
        <f t="shared" si="494"/>
        <v>16.675877112560105</v>
      </c>
      <c r="W149" s="23">
        <f t="shared" si="31"/>
        <v>0</v>
      </c>
      <c r="X149" s="11">
        <f t="shared" ref="X149" si="495">(X59-X$86)/X$86*100</f>
        <v>11.133923296401919</v>
      </c>
      <c r="Z149" s="23">
        <f t="shared" si="33"/>
        <v>21.897563676003774</v>
      </c>
      <c r="AA149" s="11">
        <f t="shared" ref="AA149" si="496">-(AA59-AA$86)/AA$86*100</f>
        <v>30.714166509355241</v>
      </c>
      <c r="AB149" s="11">
        <f t="shared" ref="AB149" si="497">(AB59-AB$86)/AB$86*100</f>
        <v>14.895613417780909</v>
      </c>
      <c r="AC149" s="11">
        <f t="shared" ref="AC149" si="498">(AC59-AC$86)/AC$86*100</f>
        <v>20.082911100875179</v>
      </c>
      <c r="AE149" s="23">
        <f t="shared" si="37"/>
        <v>19.062605875638837</v>
      </c>
      <c r="AF149" s="11">
        <f t="shared" ref="AF149:AG149" si="499">-(AF59-AF$86)/AF$86*100</f>
        <v>26.442370226417246</v>
      </c>
      <c r="AG149" s="11">
        <f t="shared" si="499"/>
        <v>20.40061981429238</v>
      </c>
      <c r="AH149" s="11">
        <f t="shared" ref="AH149" si="500">(AH59-AH$86)/AH$86*100</f>
        <v>10.344827586206888</v>
      </c>
      <c r="AJ149" s="23">
        <f t="shared" si="50"/>
        <v>17.902124510421267</v>
      </c>
      <c r="AK149" s="11">
        <f t="shared" ref="AK149:AM149" si="501">-(AK59-AK$86)/AK$86*100</f>
        <v>19.555759471249772</v>
      </c>
      <c r="AL149" s="11">
        <f t="shared" si="501"/>
        <v>12.992968117380672</v>
      </c>
      <c r="AM149" s="11">
        <f t="shared" si="501"/>
        <v>21.157645942633359</v>
      </c>
      <c r="AY149" s="11">
        <f t="shared" si="41"/>
        <v>113.95702606366955</v>
      </c>
    </row>
    <row r="150" spans="6:51" x14ac:dyDescent="0.35">
      <c r="F150" s="13" t="s">
        <v>64</v>
      </c>
      <c r="G150" s="23">
        <f t="shared" si="23"/>
        <v>40.139218834392324</v>
      </c>
      <c r="H150" s="11">
        <f t="shared" si="24"/>
        <v>52.582728609513794</v>
      </c>
      <c r="I150" s="11">
        <f t="shared" si="24"/>
        <v>27.695709059270847</v>
      </c>
      <c r="J150" s="13"/>
      <c r="K150" s="24">
        <f t="shared" si="25"/>
        <v>50.278547634816384</v>
      </c>
      <c r="L150" s="11">
        <f t="shared" ref="L150" si="502">-(L60-L$86)/L$86*100</f>
        <v>50.278547634816384</v>
      </c>
      <c r="M150" s="13"/>
      <c r="N150" s="23">
        <f t="shared" si="27"/>
        <v>22.811884692816541</v>
      </c>
      <c r="O150" s="11">
        <f t="shared" si="28"/>
        <v>20.37786774628881</v>
      </c>
      <c r="P150" s="11">
        <f t="shared" si="28"/>
        <v>25.245901639344272</v>
      </c>
      <c r="R150" s="23">
        <f t="shared" si="29"/>
        <v>20.346379490495675</v>
      </c>
      <c r="S150" s="11">
        <f t="shared" ref="S150:U150" si="503">-(S60-S$86)/S$86*100</f>
        <v>20.235915364725585</v>
      </c>
      <c r="T150" s="11">
        <f t="shared" si="503"/>
        <v>24.212809626475487</v>
      </c>
      <c r="U150" s="11">
        <f t="shared" si="503"/>
        <v>16.590413480285942</v>
      </c>
      <c r="W150" s="23">
        <f t="shared" si="31"/>
        <v>0</v>
      </c>
      <c r="X150" s="11">
        <f t="shared" ref="X150" si="504">(X60-X$86)/X$86*100</f>
        <v>90.283394960929314</v>
      </c>
      <c r="Z150" s="23">
        <f t="shared" si="33"/>
        <v>4.3501789985452323E-2</v>
      </c>
      <c r="AA150" s="11">
        <f t="shared" ref="AA150" si="505">-(AA60-AA$86)/AA$86*100</f>
        <v>9.1893810684591983</v>
      </c>
      <c r="AB150" s="11">
        <f t="shared" ref="AB150" si="506">(AB60-AB$86)/AB$86*100</f>
        <v>-5.4890921885995745</v>
      </c>
      <c r="AC150" s="11">
        <f t="shared" ref="AC150" si="507">(AC60-AC$86)/AC$86*100</f>
        <v>-3.5697835099032669</v>
      </c>
      <c r="AE150" s="23">
        <f t="shared" si="37"/>
        <v>27.816556757514231</v>
      </c>
      <c r="AF150" s="11">
        <f t="shared" ref="AF150:AG150" si="508">-(AF60-AF$86)/AF$86*100</f>
        <v>18.079455696895938</v>
      </c>
      <c r="AG150" s="11">
        <f t="shared" si="508"/>
        <v>37.784007679095041</v>
      </c>
      <c r="AH150" s="11">
        <f t="shared" ref="AH150" si="509">(AH60-AH$86)/AH$86*100</f>
        <v>27.586206896551719</v>
      </c>
      <c r="AJ150" s="23">
        <f t="shared" si="50"/>
        <v>14.314615243937157</v>
      </c>
      <c r="AK150" s="11">
        <f t="shared" ref="AK150:AM150" si="510">-(AK60-AK$86)/AK$86*100</f>
        <v>28.334123575492349</v>
      </c>
      <c r="AL150" s="11">
        <f t="shared" si="510"/>
        <v>10.680406988775957</v>
      </c>
      <c r="AM150" s="11">
        <f t="shared" si="510"/>
        <v>3.9293151675431681</v>
      </c>
      <c r="AY150" s="11">
        <f t="shared" si="41"/>
        <v>133.6136840641322</v>
      </c>
    </row>
    <row r="151" spans="6:51" x14ac:dyDescent="0.35">
      <c r="F151" s="13" t="s">
        <v>65</v>
      </c>
      <c r="G151" s="23">
        <f t="shared" si="23"/>
        <v>33.395705377974608</v>
      </c>
      <c r="H151" s="11">
        <f t="shared" si="24"/>
        <v>58.795187770375165</v>
      </c>
      <c r="I151" s="11">
        <f t="shared" si="24"/>
        <v>7.9962229855740503</v>
      </c>
      <c r="J151" s="13"/>
      <c r="K151" s="24">
        <f t="shared" si="25"/>
        <v>2.1140485199762171</v>
      </c>
      <c r="L151" s="11">
        <f t="shared" ref="L151" si="511">-(L61-L$86)/L$86*100</f>
        <v>2.1140485199762171</v>
      </c>
      <c r="M151" s="13"/>
      <c r="N151" s="23">
        <f t="shared" si="27"/>
        <v>31.003628238313318</v>
      </c>
      <c r="O151" s="11">
        <f t="shared" si="28"/>
        <v>21.187584345479088</v>
      </c>
      <c r="P151" s="11">
        <f t="shared" si="28"/>
        <v>40.819672131147549</v>
      </c>
      <c r="R151" s="23">
        <f t="shared" si="29"/>
        <v>-1.9209762889194433</v>
      </c>
      <c r="S151" s="11">
        <f t="shared" ref="S151:U151" si="512">-(S61-S$86)/S$86*100</f>
        <v>13.161203976838184</v>
      </c>
      <c r="T151" s="11">
        <f t="shared" si="512"/>
        <v>-41.06048255037441</v>
      </c>
      <c r="U151" s="11">
        <f t="shared" si="512"/>
        <v>22.136349706777896</v>
      </c>
      <c r="W151" s="23">
        <f t="shared" si="31"/>
        <v>0</v>
      </c>
      <c r="X151" s="11">
        <f t="shared" ref="X151" si="513">(X61-X$86)/X$86*100</f>
        <v>86.213839325313614</v>
      </c>
      <c r="Z151" s="23">
        <f t="shared" si="33"/>
        <v>2.5279315399577409</v>
      </c>
      <c r="AA151" s="11">
        <f t="shared" ref="AA151" si="514">-(AA61-AA$86)/AA$86*100</f>
        <v>20.281546412341978</v>
      </c>
      <c r="AB151" s="11">
        <f t="shared" ref="AB151" si="515">(AB61-AB$86)/AB$86*100</f>
        <v>-5.4890921885995745</v>
      </c>
      <c r="AC151" s="11">
        <f t="shared" ref="AC151" si="516">(AC61-AC$86)/AC$86*100</f>
        <v>-7.2086596038691813</v>
      </c>
      <c r="AE151" s="23">
        <f t="shared" si="37"/>
        <v>42.153580194932516</v>
      </c>
      <c r="AF151" s="11">
        <f t="shared" ref="AF151:AG151" si="517">-(AF61-AF$86)/AF$86*100</f>
        <v>28.374576914892145</v>
      </c>
      <c r="AG151" s="11">
        <f t="shared" si="517"/>
        <v>67.596145521085063</v>
      </c>
      <c r="AH151" s="11">
        <f t="shared" ref="AH151" si="518">(AH61-AH$86)/AH$86*100</f>
        <v>30.490018148820337</v>
      </c>
      <c r="AJ151" s="23">
        <f t="shared" si="50"/>
        <v>14.372142594552892</v>
      </c>
      <c r="AK151" s="11">
        <f t="shared" ref="AK151:AM151" si="519">-(AK61-AK$86)/AK$86*100</f>
        <v>24.992460299819069</v>
      </c>
      <c r="AL151" s="11">
        <f t="shared" si="519"/>
        <v>2.9966004123470662</v>
      </c>
      <c r="AM151" s="11">
        <f t="shared" si="519"/>
        <v>15.127367071492545</v>
      </c>
      <c r="AY151" s="11">
        <f t="shared" si="41"/>
        <v>102.25828013428723</v>
      </c>
    </row>
    <row r="152" spans="6:51" x14ac:dyDescent="0.35">
      <c r="F152" s="13" t="s">
        <v>66</v>
      </c>
      <c r="G152" s="23">
        <f t="shared" si="23"/>
        <v>18.624610085092748</v>
      </c>
      <c r="H152" s="11">
        <f t="shared" si="24"/>
        <v>23.274978694479689</v>
      </c>
      <c r="I152" s="11">
        <f t="shared" si="24"/>
        <v>13.974241475705806</v>
      </c>
      <c r="J152" s="13"/>
      <c r="K152" s="24">
        <f t="shared" si="25"/>
        <v>-14.96960646595543</v>
      </c>
      <c r="L152" s="11">
        <f t="shared" ref="L152" si="520">-(L62-L$86)/L$86*100</f>
        <v>-14.96960646595543</v>
      </c>
      <c r="M152" s="13"/>
      <c r="N152" s="23">
        <f t="shared" si="27"/>
        <v>25.868675471781593</v>
      </c>
      <c r="O152" s="11">
        <f t="shared" si="28"/>
        <v>20.917678812415655</v>
      </c>
      <c r="P152" s="11">
        <f t="shared" si="28"/>
        <v>30.819672131147534</v>
      </c>
      <c r="R152" s="23">
        <f t="shared" si="29"/>
        <v>-8.9902627993419006</v>
      </c>
      <c r="S152" s="11">
        <f t="shared" ref="S152:U152" si="521">-(S62-S$86)/S$86*100</f>
        <v>25.48792745547907</v>
      </c>
      <c r="T152" s="11">
        <f t="shared" si="521"/>
        <v>-73.135077704112817</v>
      </c>
      <c r="U152" s="11">
        <f t="shared" si="521"/>
        <v>20.67636185060805</v>
      </c>
      <c r="W152" s="23">
        <f t="shared" si="31"/>
        <v>0</v>
      </c>
      <c r="X152" s="11">
        <f t="shared" ref="X152" si="522">(X62-X$86)/X$86*100</f>
        <v>59.806953745707361</v>
      </c>
      <c r="Z152" s="23">
        <f t="shared" si="33"/>
        <v>-2.8697286475614079</v>
      </c>
      <c r="AA152" s="11">
        <f t="shared" ref="AA152" si="523">-(AA62-AA$86)/AA$86*100</f>
        <v>5.9417209049100297</v>
      </c>
      <c r="AB152" s="11">
        <f t="shared" ref="AB152" si="524">(AB62-AB$86)/AB$86*100</f>
        <v>-7.3422472437250725</v>
      </c>
      <c r="AC152" s="11">
        <f t="shared" ref="AC152" si="525">(AC62-AC$86)/AC$86*100</f>
        <v>-7.2086596038691813</v>
      </c>
      <c r="AE152" s="23">
        <f t="shared" si="37"/>
        <v>39.541176458868414</v>
      </c>
      <c r="AF152" s="11">
        <f t="shared" ref="AF152:AG152" si="526">-(AF62-AF$86)/AF$86*100</f>
        <v>23.696273954299727</v>
      </c>
      <c r="AG152" s="11">
        <f t="shared" si="526"/>
        <v>62.259378834283751</v>
      </c>
      <c r="AH152" s="11">
        <f t="shared" ref="AH152" si="527">(AH62-AH$86)/AH$86*100</f>
        <v>32.667876588021763</v>
      </c>
      <c r="AJ152" s="23">
        <f t="shared" si="50"/>
        <v>-21.993834095485781</v>
      </c>
      <c r="AK152" s="11">
        <f t="shared" ref="AK152:AM152" si="528">-(AK62-AK$86)/AK$86*100</f>
        <v>-43.185931097596011</v>
      </c>
      <c r="AL152" s="11">
        <f t="shared" si="528"/>
        <v>-13.622780586199163</v>
      </c>
      <c r="AM152" s="11">
        <f t="shared" si="528"/>
        <v>-9.1727906026621717</v>
      </c>
      <c r="AY152" s="11">
        <f t="shared" si="41"/>
        <v>112.54099743392851</v>
      </c>
    </row>
    <row r="153" spans="6:51" x14ac:dyDescent="0.35">
      <c r="F153" s="13" t="s">
        <v>98</v>
      </c>
      <c r="G153" s="23">
        <f t="shared" si="23"/>
        <v>18.915029191101958</v>
      </c>
      <c r="H153" s="11">
        <f t="shared" si="24"/>
        <v>38.583550088893972</v>
      </c>
      <c r="I153" s="11">
        <f t="shared" si="24"/>
        <v>-0.75349170669005283</v>
      </c>
      <c r="J153" s="13"/>
      <c r="K153" s="24">
        <f t="shared" si="25"/>
        <v>10.374438777734188</v>
      </c>
      <c r="L153" s="11">
        <f t="shared" ref="L153" si="529">-(L63-L$86)/L$86*100</f>
        <v>10.374438777734188</v>
      </c>
      <c r="M153" s="13"/>
      <c r="N153" s="23">
        <f t="shared" si="27"/>
        <v>17.933231565673324</v>
      </c>
      <c r="O153" s="11">
        <f t="shared" si="28"/>
        <v>16.194331983805668</v>
      </c>
      <c r="P153" s="11">
        <f t="shared" si="28"/>
        <v>19.672131147540984</v>
      </c>
      <c r="R153" s="23">
        <f t="shared" si="29"/>
        <v>12.401952422143275</v>
      </c>
      <c r="S153" s="11">
        <f t="shared" ref="S153:U153" si="530">-(S63-S$86)/S$86*100</f>
        <v>14.972386102917067</v>
      </c>
      <c r="T153" s="11">
        <f t="shared" si="530"/>
        <v>0.59245521854955852</v>
      </c>
      <c r="U153" s="11">
        <f t="shared" si="530"/>
        <v>21.641015944963197</v>
      </c>
      <c r="W153" s="23">
        <f t="shared" si="31"/>
        <v>0</v>
      </c>
      <c r="X153" s="11">
        <f t="shared" ref="X153" si="531">(X63-X$86)/X$86*100</f>
        <v>23.106884009262163</v>
      </c>
      <c r="Z153" s="23">
        <f t="shared" si="33"/>
        <v>21.372494416457585</v>
      </c>
      <c r="AA153" s="11">
        <f t="shared" ref="AA153" si="532">-(AA63-AA$86)/AA$86*100</f>
        <v>18.087462416248769</v>
      </c>
      <c r="AB153" s="11">
        <f t="shared" ref="AB153" si="533">(AB63-AB$86)/AB$86*100</f>
        <v>22.308233638282903</v>
      </c>
      <c r="AC153" s="11">
        <f t="shared" ref="AC153" si="534">(AC63-AC$86)/AC$86*100</f>
        <v>23.721787194841092</v>
      </c>
      <c r="AE153" s="23">
        <f t="shared" si="37"/>
        <v>46.225221477532045</v>
      </c>
      <c r="AF153" s="11">
        <f t="shared" ref="AF153:AG153" si="535">-(AF63-AF$86)/AF$86*100</f>
        <v>57.130891496731792</v>
      </c>
      <c r="AG153" s="11">
        <f t="shared" si="535"/>
        <v>59.221723934049443</v>
      </c>
      <c r="AH153" s="11">
        <f t="shared" ref="AH153" si="536">(AH63-AH$86)/AH$86*100</f>
        <v>22.323049001814891</v>
      </c>
      <c r="AJ153" s="23">
        <f t="shared" si="50"/>
        <v>18.530667247817124</v>
      </c>
      <c r="AK153" s="11">
        <f t="shared" ref="AK153:AM153" si="537">-(AK63-AK$86)/AK$86*100</f>
        <v>28.267377672914723</v>
      </c>
      <c r="AL153" s="11">
        <f t="shared" si="537"/>
        <v>12.156767446393596</v>
      </c>
      <c r="AM153" s="11">
        <f t="shared" si="537"/>
        <v>15.167856624143058</v>
      </c>
      <c r="AY153" s="11">
        <f t="shared" si="41"/>
        <v>126.04645264084749</v>
      </c>
    </row>
    <row r="154" spans="6:51" x14ac:dyDescent="0.35">
      <c r="F154" s="13" t="s">
        <v>68</v>
      </c>
      <c r="G154" s="23">
        <f t="shared" si="23"/>
        <v>2.7066399245816113</v>
      </c>
      <c r="H154" s="11">
        <f t="shared" si="24"/>
        <v>18.638081973736568</v>
      </c>
      <c r="I154" s="11">
        <f t="shared" si="24"/>
        <v>-13.224802124573346</v>
      </c>
      <c r="J154" s="13"/>
      <c r="K154" s="24">
        <f t="shared" si="25"/>
        <v>24.865257441599837</v>
      </c>
      <c r="L154" s="11">
        <f t="shared" ref="L154" si="538">-(L64-L$86)/L$86*100</f>
        <v>24.865257441599837</v>
      </c>
      <c r="M154" s="13"/>
      <c r="N154" s="23">
        <f t="shared" si="27"/>
        <v>28.463087099842927</v>
      </c>
      <c r="O154" s="11">
        <f t="shared" si="28"/>
        <v>18.893387314439948</v>
      </c>
      <c r="P154" s="11">
        <f t="shared" si="28"/>
        <v>38.032786885245905</v>
      </c>
      <c r="R154" s="23">
        <f t="shared" si="29"/>
        <v>-15.388240115442477</v>
      </c>
      <c r="S154" s="11">
        <f t="shared" ref="S154:U154" si="539">-(S64-S$86)/S$86*100</f>
        <v>-19.525838522888677</v>
      </c>
      <c r="T154" s="11">
        <f t="shared" si="539"/>
        <v>-25.912345778025642</v>
      </c>
      <c r="U154" s="11">
        <f t="shared" si="539"/>
        <v>-0.72653604541310912</v>
      </c>
      <c r="W154" s="23">
        <f t="shared" si="31"/>
        <v>0</v>
      </c>
      <c r="X154" s="11">
        <f t="shared" ref="X154" si="540">(X64-X$86)/X$86*100</f>
        <v>59.291270594278004</v>
      </c>
      <c r="Z154" s="23">
        <f t="shared" si="33"/>
        <v>-9.7346396275340652</v>
      </c>
      <c r="AA154" s="11">
        <f t="shared" ref="AA154" si="541">-(AA64-AA$86)/AA$86*100</f>
        <v>-14.653012035007945</v>
      </c>
      <c r="AB154" s="11">
        <f t="shared" ref="AB154" si="542">(AB64-AB$86)/AB$86*100</f>
        <v>-7.3422472437250725</v>
      </c>
      <c r="AC154" s="11">
        <f t="shared" ref="AC154" si="543">(AC64-AC$86)/AC$86*100</f>
        <v>-7.2086596038691813</v>
      </c>
      <c r="AE154" s="23">
        <f t="shared" si="37"/>
        <v>-21.410865071143572</v>
      </c>
      <c r="AF154" s="11">
        <f t="shared" ref="AF154:AG154" si="544">-(AF64-AF$86)/AF$86*100</f>
        <v>-101.05055310340873</v>
      </c>
      <c r="AG154" s="11">
        <f t="shared" si="544"/>
        <v>11.04663302609419</v>
      </c>
      <c r="AH154" s="11">
        <f t="shared" ref="AH154" si="545">(AH64-AH$86)/AH$86*100</f>
        <v>25.771324863883837</v>
      </c>
      <c r="AJ154" s="23">
        <f t="shared" si="50"/>
        <v>-23.923793401172201</v>
      </c>
      <c r="AK154" s="11">
        <f t="shared" ref="AK154:AM154" si="546">-(AK64-AK$86)/AK$86*100</f>
        <v>-42.659368040686338</v>
      </c>
      <c r="AL154" s="11">
        <f t="shared" si="546"/>
        <v>-8.7389753836879862</v>
      </c>
      <c r="AM154" s="11">
        <f t="shared" si="546"/>
        <v>-20.373036779142279</v>
      </c>
      <c r="AY154" s="11">
        <f t="shared" si="41"/>
        <v>96.663477345530097</v>
      </c>
    </row>
    <row r="155" spans="6:51" x14ac:dyDescent="0.35">
      <c r="F155" s="13" t="s">
        <v>69</v>
      </c>
      <c r="G155" s="23">
        <f t="shared" si="23"/>
        <v>33.472242586506042</v>
      </c>
      <c r="H155" s="11">
        <f t="shared" si="24"/>
        <v>42.783662295121154</v>
      </c>
      <c r="I155" s="11">
        <f t="shared" si="24"/>
        <v>24.160822877890926</v>
      </c>
      <c r="J155" s="13"/>
      <c r="K155" s="24">
        <f t="shared" si="25"/>
        <v>32.221652738933393</v>
      </c>
      <c r="L155" s="11">
        <f t="shared" ref="L155" si="547">-(L65-L$86)/L$86*100</f>
        <v>32.221652738933393</v>
      </c>
      <c r="M155" s="13"/>
      <c r="N155" s="23">
        <f t="shared" si="27"/>
        <v>-1.4170040485829922</v>
      </c>
      <c r="O155" s="11">
        <f t="shared" si="28"/>
        <v>-2.8340080971659845</v>
      </c>
      <c r="P155" s="11">
        <f t="shared" si="28"/>
        <v>0</v>
      </c>
      <c r="R155" s="23">
        <f t="shared" si="29"/>
        <v>30.754965419889214</v>
      </c>
      <c r="S155" s="11">
        <f t="shared" ref="S155:U155" si="548">-(S65-S$86)/S$86*100</f>
        <v>30.729478495211037</v>
      </c>
      <c r="T155" s="11">
        <f t="shared" si="548"/>
        <v>62.403631828331626</v>
      </c>
      <c r="U155" s="11">
        <f t="shared" si="548"/>
        <v>-0.86821406387503142</v>
      </c>
      <c r="W155" s="23">
        <f t="shared" si="31"/>
        <v>0</v>
      </c>
      <c r="X155" s="11">
        <f t="shared" ref="X155" si="549">(X65-X$86)/X$86*100</f>
        <v>16.035321310954053</v>
      </c>
      <c r="Z155" s="23">
        <f t="shared" si="33"/>
        <v>22.769971496126189</v>
      </c>
      <c r="AA155" s="11">
        <f t="shared" ref="AA155" si="550">-(AA65-AA$86)/AA$86*100</f>
        <v>16.754145498020609</v>
      </c>
      <c r="AB155" s="11">
        <f t="shared" ref="AB155" si="551">(AB65-AB$86)/AB$86*100</f>
        <v>26.014543748533903</v>
      </c>
      <c r="AC155" s="11">
        <f t="shared" ref="AC155" si="552">(AC65-AC$86)/AC$86*100</f>
        <v>25.541225241824051</v>
      </c>
      <c r="AE155" s="23">
        <f t="shared" si="37"/>
        <v>-29.405065556454403</v>
      </c>
      <c r="AF155" s="11">
        <f t="shared" ref="AF155:AG155" si="553">-(AF65-AF$86)/AF$86*100</f>
        <v>-28.954684462924067</v>
      </c>
      <c r="AG155" s="11">
        <f t="shared" si="553"/>
        <v>-77.046356126584342</v>
      </c>
      <c r="AH155" s="11">
        <f t="shared" ref="AH155" si="554">(AH65-AH$86)/AH$86*100</f>
        <v>17.785843920145197</v>
      </c>
      <c r="AJ155" s="23">
        <f t="shared" si="50"/>
        <v>9.1936484777984173</v>
      </c>
      <c r="AK155" s="11">
        <f t="shared" ref="AK155:AM155" si="555">-(AK65-AK$86)/AK$86*100</f>
        <v>16.533001891159724</v>
      </c>
      <c r="AL155" s="11">
        <f t="shared" si="555"/>
        <v>2.2075852279801778</v>
      </c>
      <c r="AM155" s="11">
        <f t="shared" si="555"/>
        <v>8.8403583142553508</v>
      </c>
      <c r="AY155" s="11">
        <f t="shared" si="41"/>
        <v>142.46934413798726</v>
      </c>
    </row>
    <row r="156" spans="6:51" x14ac:dyDescent="0.35">
      <c r="F156" s="13" t="s">
        <v>70</v>
      </c>
      <c r="G156" s="23">
        <f t="shared" si="23"/>
        <v>-27.901617223816196</v>
      </c>
      <c r="H156" s="11">
        <f t="shared" si="24"/>
        <v>-63.168626148320584</v>
      </c>
      <c r="I156" s="11">
        <f t="shared" si="24"/>
        <v>7.3653917006881926</v>
      </c>
      <c r="J156" s="13"/>
      <c r="K156" s="24">
        <f t="shared" si="25"/>
        <v>11.1506937150137</v>
      </c>
      <c r="L156" s="11">
        <f t="shared" ref="L156" si="556">-(L66-L$86)/L$86*100</f>
        <v>11.1506937150137</v>
      </c>
      <c r="M156" s="13"/>
      <c r="N156" s="23">
        <f t="shared" si="27"/>
        <v>23.271055950089611</v>
      </c>
      <c r="O156" s="11">
        <f t="shared" si="28"/>
        <v>14.574898785425116</v>
      </c>
      <c r="P156" s="11">
        <f t="shared" si="28"/>
        <v>31.967213114754102</v>
      </c>
      <c r="R156" s="23">
        <f t="shared" si="29"/>
        <v>-55.511195639450598</v>
      </c>
      <c r="S156" s="11">
        <f t="shared" ref="S156:U156" si="557">-(S66-S$86)/S$86*100</f>
        <v>-20.049892567100052</v>
      </c>
      <c r="T156" s="11">
        <f t="shared" si="557"/>
        <v>-128.68701912130254</v>
      </c>
      <c r="U156" s="11">
        <f t="shared" si="557"/>
        <v>-17.796675229949209</v>
      </c>
      <c r="W156" s="23">
        <f t="shared" si="31"/>
        <v>0</v>
      </c>
      <c r="X156" s="11">
        <f t="shared" ref="X156" si="558">(X66-X$86)/X$86*100</f>
        <v>60.722420430908706</v>
      </c>
      <c r="Z156" s="23">
        <f t="shared" si="33"/>
        <v>-10.274259737448775</v>
      </c>
      <c r="AA156" s="11">
        <f t="shared" ref="AA156" si="559">-(AA66-AA$86)/AA$86*100</f>
        <v>-21.831337530128565</v>
      </c>
      <c r="AB156" s="11">
        <f t="shared" ref="AB156" si="560">(AB66-AB$86)/AB$86*100</f>
        <v>-1.782782078348577</v>
      </c>
      <c r="AC156" s="11">
        <f t="shared" ref="AC156" si="561">(AC66-AC$86)/AC$86*100</f>
        <v>-7.2086596038691813</v>
      </c>
      <c r="AE156" s="23">
        <f t="shared" si="37"/>
        <v>25.112708418984223</v>
      </c>
      <c r="AF156" s="11">
        <f t="shared" ref="AF156:AG156" si="562">-(AF66-AF$86)/AF$86*100</f>
        <v>34.603228523966784</v>
      </c>
      <c r="AG156" s="11">
        <f t="shared" si="562"/>
        <v>29.482628130445061</v>
      </c>
      <c r="AH156" s="11">
        <f t="shared" ref="AH156" si="563">(AH66-AH$86)/AH$86*100</f>
        <v>11.252268602540827</v>
      </c>
      <c r="AJ156" s="23">
        <f t="shared" si="50"/>
        <v>-16.11021464934554</v>
      </c>
      <c r="AK156" s="11">
        <f t="shared" ref="AK156:AM156" si="564">-(AK66-AK$86)/AK$86*100</f>
        <v>-25.068747969857313</v>
      </c>
      <c r="AL156" s="11">
        <f t="shared" si="564"/>
        <v>-9.1470289458702183</v>
      </c>
      <c r="AM156" s="11">
        <f t="shared" si="564"/>
        <v>-14.114867032309093</v>
      </c>
      <c r="AY156" s="11">
        <f t="shared" si="41"/>
        <v>100.54332009294863</v>
      </c>
    </row>
    <row r="157" spans="6:51" x14ac:dyDescent="0.35">
      <c r="F157" s="13" t="s">
        <v>71</v>
      </c>
      <c r="G157" s="23">
        <f t="shared" si="23"/>
        <v>11.700201916829894</v>
      </c>
      <c r="H157" s="11">
        <f t="shared" si="24"/>
        <v>0</v>
      </c>
      <c r="I157" s="11">
        <f t="shared" si="24"/>
        <v>23.400403833659787</v>
      </c>
      <c r="J157" s="13"/>
      <c r="K157" s="24">
        <f t="shared" si="25"/>
        <v>93.599246172861385</v>
      </c>
      <c r="L157" s="11">
        <f t="shared" ref="L157" si="565">-(L67-L$86)/L$86*100</f>
        <v>93.599246172861385</v>
      </c>
      <c r="M157" s="13"/>
      <c r="N157" s="23">
        <f t="shared" si="27"/>
        <v>39.005663591513468</v>
      </c>
      <c r="O157" s="11">
        <f t="shared" si="28"/>
        <v>30.634278002699062</v>
      </c>
      <c r="P157" s="11">
        <f t="shared" si="28"/>
        <v>47.37704918032788</v>
      </c>
      <c r="R157" s="23">
        <f t="shared" si="29"/>
        <v>44.559933777767831</v>
      </c>
      <c r="S157" s="11">
        <f t="shared" ref="S157:U157" si="566">-(S67-S$86)/S$86*100</f>
        <v>67.299346298117186</v>
      </c>
      <c r="T157" s="11">
        <f t="shared" si="566"/>
        <v>27.151112394544057</v>
      </c>
      <c r="U157" s="11">
        <f t="shared" si="566"/>
        <v>39.229342640642237</v>
      </c>
      <c r="W157" s="23">
        <f t="shared" si="31"/>
        <v>0</v>
      </c>
      <c r="X157" s="11">
        <f t="shared" ref="X157" si="567">(X67-X$86)/X$86*100</f>
        <v>115.29361042938051</v>
      </c>
      <c r="Z157" s="23">
        <f t="shared" si="33"/>
        <v>12.413964106572363</v>
      </c>
      <c r="AA157" s="11">
        <f t="shared" ref="AA157" si="568">-(AA67-AA$86)/AA$86*100</f>
        <v>48.153923073345425</v>
      </c>
      <c r="AB157" s="11">
        <f t="shared" ref="AB157" si="569">(AB67-AB$86)/AB$86*100</f>
        <v>-7.3422472437250725</v>
      </c>
      <c r="AC157" s="11">
        <f t="shared" ref="AC157" si="570">(AC67-AC$86)/AC$86*100</f>
        <v>-3.5697835099032669</v>
      </c>
      <c r="AE157" s="23">
        <f t="shared" si="37"/>
        <v>51.118586620157622</v>
      </c>
      <c r="AF157" s="11">
        <f t="shared" ref="AF157:AG157" si="571">-(AF67-AF$86)/AF$86*100</f>
        <v>54.660199067681191</v>
      </c>
      <c r="AG157" s="11">
        <f t="shared" si="571"/>
        <v>56.953274041430525</v>
      </c>
      <c r="AH157" s="11">
        <f t="shared" ref="AH157" si="572">(AH67-AH$86)/AH$86*100</f>
        <v>41.742286751361149</v>
      </c>
      <c r="AJ157" s="23">
        <f t="shared" si="50"/>
        <v>32.452325013972292</v>
      </c>
      <c r="AK157" s="11">
        <f t="shared" ref="AK157:AM157" si="573">-(AK67-AK$86)/AK$86*100</f>
        <v>16.079132851608318</v>
      </c>
      <c r="AL157" s="11">
        <f t="shared" si="573"/>
        <v>23.193405538434064</v>
      </c>
      <c r="AM157" s="11">
        <f t="shared" si="573"/>
        <v>58.084436651874483</v>
      </c>
      <c r="AY157" s="11">
        <f t="shared" si="41"/>
        <v>120.14279287599479</v>
      </c>
    </row>
    <row r="158" spans="6:51" x14ac:dyDescent="0.35">
      <c r="F158" s="13" t="s">
        <v>72</v>
      </c>
      <c r="G158" s="23">
        <f t="shared" si="23"/>
        <v>22.272105784114331</v>
      </c>
      <c r="H158" s="11">
        <f t="shared" si="24"/>
        <v>36.967511429835234</v>
      </c>
      <c r="I158" s="11">
        <f t="shared" si="24"/>
        <v>7.5767001383934289</v>
      </c>
      <c r="J158" s="13"/>
      <c r="K158" s="24">
        <f t="shared" si="25"/>
        <v>9.773950287624217</v>
      </c>
      <c r="L158" s="11">
        <f t="shared" ref="L158" si="574">-(L68-L$86)/L$86*100</f>
        <v>9.773950287624217</v>
      </c>
      <c r="M158" s="13"/>
      <c r="N158" s="23">
        <f t="shared" si="27"/>
        <v>31.094666047211351</v>
      </c>
      <c r="O158" s="11">
        <f t="shared" si="28"/>
        <v>24.156545209176798</v>
      </c>
      <c r="P158" s="11">
        <f t="shared" si="28"/>
        <v>38.032786885245905</v>
      </c>
      <c r="R158" s="23">
        <f t="shared" si="29"/>
        <v>4.8796268352615204</v>
      </c>
      <c r="S158" s="11">
        <f t="shared" ref="S158:U158" si="575">-(S68-S$86)/S$86*100</f>
        <v>64.014030008376125</v>
      </c>
      <c r="T158" s="11">
        <f t="shared" si="575"/>
        <v>-39.874727894695155</v>
      </c>
      <c r="U158" s="11">
        <f t="shared" si="575"/>
        <v>-9.5004216078964081</v>
      </c>
      <c r="W158" s="23">
        <f t="shared" si="31"/>
        <v>0</v>
      </c>
      <c r="X158" s="11">
        <f t="shared" ref="X158" si="576">(X68-X$86)/X$86*100</f>
        <v>69.415826132244121</v>
      </c>
      <c r="Z158" s="23">
        <f t="shared" si="33"/>
        <v>1.000938503791442</v>
      </c>
      <c r="AA158" s="11">
        <f t="shared" ref="AA158" si="577">-(AA68-AA$86)/AA$86*100</f>
        <v>35.916687869510859</v>
      </c>
      <c r="AB158" s="11">
        <f t="shared" ref="AB158" si="578">(AB68-AB$86)/AB$86*100</f>
        <v>-16.608022519352566</v>
      </c>
      <c r="AC158" s="11">
        <f t="shared" ref="AC158" si="579">(AC68-AC$86)/AC$86*100</f>
        <v>-16.305849838783967</v>
      </c>
      <c r="AE158" s="23">
        <f t="shared" si="37"/>
        <v>21.238067262250322</v>
      </c>
      <c r="AF158" s="11">
        <f t="shared" ref="AF158:AG158" si="580">-(AF68-AF$86)/AF$86*100</f>
        <v>-2.4949453914709432</v>
      </c>
      <c r="AG158" s="11">
        <f t="shared" si="580"/>
        <v>29.367041915063997</v>
      </c>
      <c r="AH158" s="11">
        <f t="shared" ref="AH158" si="581">(AH68-AH$86)/AH$86*100</f>
        <v>36.842105263157904</v>
      </c>
      <c r="AJ158" s="23">
        <f t="shared" si="50"/>
        <v>16.927906901822929</v>
      </c>
      <c r="AK158" s="11">
        <f t="shared" ref="AK158:AM158" si="582">-(AK68-AK$86)/AK$86*100</f>
        <v>-1.7178279405566474</v>
      </c>
      <c r="AL158" s="11">
        <f t="shared" si="582"/>
        <v>23.726485612934752</v>
      </c>
      <c r="AM158" s="11">
        <f t="shared" si="582"/>
        <v>28.775063033090682</v>
      </c>
      <c r="AY158" s="11">
        <f t="shared" si="41"/>
        <v>110.92678634622094</v>
      </c>
    </row>
    <row r="159" spans="6:51" x14ac:dyDescent="0.35">
      <c r="F159" s="13" t="s">
        <v>73</v>
      </c>
      <c r="G159" s="23">
        <f t="shared" si="23"/>
        <v>32.048338683658436</v>
      </c>
      <c r="H159" s="11">
        <f t="shared" si="24"/>
        <v>46.541610236213742</v>
      </c>
      <c r="I159" s="11">
        <f t="shared" si="24"/>
        <v>17.555067131103126</v>
      </c>
      <c r="J159" s="13"/>
      <c r="K159" s="24">
        <f t="shared" si="25"/>
        <v>18.799557349779448</v>
      </c>
      <c r="L159" s="11">
        <f t="shared" ref="L159" si="583">-(L69-L$86)/L$86*100</f>
        <v>18.799557349779448</v>
      </c>
      <c r="M159" s="13"/>
      <c r="N159" s="23">
        <f t="shared" si="27"/>
        <v>26.172982898608446</v>
      </c>
      <c r="O159" s="11">
        <f t="shared" si="28"/>
        <v>18.083670715249671</v>
      </c>
      <c r="P159" s="11">
        <f t="shared" si="28"/>
        <v>34.262295081967217</v>
      </c>
      <c r="R159" s="23">
        <f t="shared" si="29"/>
        <v>10.908297906240939</v>
      </c>
      <c r="S159" s="11">
        <f t="shared" ref="S159:U159" si="584">-(S69-S$86)/S$86*100</f>
        <v>39.916739502531037</v>
      </c>
      <c r="T159" s="11">
        <f t="shared" si="584"/>
        <v>-27.847841022716182</v>
      </c>
      <c r="U159" s="11">
        <f t="shared" si="584"/>
        <v>20.655995238907963</v>
      </c>
      <c r="W159" s="23">
        <f t="shared" si="31"/>
        <v>0</v>
      </c>
      <c r="X159" s="11">
        <f t="shared" ref="X159" si="585">(X69-X$86)/X$86*100</f>
        <v>90.250082736147306</v>
      </c>
      <c r="Z159" s="23">
        <f t="shared" si="33"/>
        <v>-7.903174509513839</v>
      </c>
      <c r="AA159" s="11">
        <f t="shared" ref="AA159" si="586">-(AA69-AA$86)/AA$86*100</f>
        <v>14.763813994971512</v>
      </c>
      <c r="AB159" s="11">
        <f t="shared" ref="AB159" si="587">(AB69-AB$86)/AB$86*100</f>
        <v>-22.167487684729061</v>
      </c>
      <c r="AC159" s="11">
        <f t="shared" ref="AC159" si="588">(AC69-AC$86)/AC$86*100</f>
        <v>-16.305849838783967</v>
      </c>
      <c r="AE159" s="23">
        <f t="shared" si="37"/>
        <v>13.895857202142844</v>
      </c>
      <c r="AF159" s="11">
        <f t="shared" ref="AF159:AG159" si="589">-(AF69-AF$86)/AF$86*100</f>
        <v>-23.384881452505656</v>
      </c>
      <c r="AG159" s="11">
        <f t="shared" si="589"/>
        <v>42.023451244052161</v>
      </c>
      <c r="AH159" s="11">
        <f t="shared" ref="AH159" si="590">(AH69-AH$86)/AH$86*100</f>
        <v>23.049001814882025</v>
      </c>
      <c r="AJ159" s="23">
        <f t="shared" si="50"/>
        <v>14.764419659846856</v>
      </c>
      <c r="AK159" s="11">
        <f t="shared" ref="AK159:AM159" si="591">-(AK69-AK$86)/AK$86*100</f>
        <v>7.793285043109119</v>
      </c>
      <c r="AL159" s="11">
        <f t="shared" si="591"/>
        <v>3.3584130563400838</v>
      </c>
      <c r="AM159" s="11">
        <f t="shared" si="591"/>
        <v>33.141560880091369</v>
      </c>
      <c r="AY159" s="11">
        <f t="shared" si="41"/>
        <v>94.244200390168189</v>
      </c>
    </row>
    <row r="160" spans="6:51" x14ac:dyDescent="0.35">
      <c r="F160" s="13" t="s">
        <v>74</v>
      </c>
      <c r="G160" s="23">
        <f t="shared" si="23"/>
        <v>2.5069608182061054</v>
      </c>
      <c r="H160" s="11">
        <f t="shared" si="24"/>
        <v>11.071590817875805</v>
      </c>
      <c r="I160" s="11">
        <f t="shared" si="24"/>
        <v>-6.0576691814635941</v>
      </c>
      <c r="J160" s="13"/>
      <c r="K160" s="24">
        <f t="shared" si="25"/>
        <v>51.870049538015472</v>
      </c>
      <c r="L160" s="11">
        <f t="shared" ref="L160" si="592">-(L70-L$86)/L$86*100</f>
        <v>51.870049538015472</v>
      </c>
      <c r="M160" s="13"/>
      <c r="N160" s="23">
        <f t="shared" si="27"/>
        <v>-11.652507687883013</v>
      </c>
      <c r="O160" s="11">
        <f t="shared" si="28"/>
        <v>-6.7476383265856947</v>
      </c>
      <c r="P160" s="11">
        <f t="shared" si="28"/>
        <v>-16.557377049180332</v>
      </c>
      <c r="R160" s="23">
        <f t="shared" si="29"/>
        <v>34.115664190242143</v>
      </c>
      <c r="S160" s="11">
        <f t="shared" ref="S160:U160" si="593">-(S70-S$86)/S$86*100</f>
        <v>55.158964274008518</v>
      </c>
      <c r="T160" s="11">
        <f t="shared" si="593"/>
        <v>36.410601101010002</v>
      </c>
      <c r="U160" s="11">
        <f t="shared" si="593"/>
        <v>10.777427195707908</v>
      </c>
      <c r="W160" s="23">
        <f t="shared" si="31"/>
        <v>0</v>
      </c>
      <c r="X160" s="11">
        <f t="shared" ref="X160" si="594">(X70-X$86)/X$86*100</f>
        <v>18.252371770123386</v>
      </c>
      <c r="Z160" s="23">
        <f t="shared" si="33"/>
        <v>4.6447742243616768</v>
      </c>
      <c r="AA160" s="11">
        <f t="shared" ref="AA160" si="595">-(AA70-AA$86)/AA$86*100</f>
        <v>17.467450214353917</v>
      </c>
      <c r="AB160" s="11">
        <f t="shared" ref="AB160" si="596">(AB70-AB$86)/AB$86*100</f>
        <v>-1.782782078348577</v>
      </c>
      <c r="AC160" s="11">
        <f t="shared" ref="AC160" si="597">(AC70-AC$86)/AC$86*100</f>
        <v>-1.7503454629203097</v>
      </c>
      <c r="AE160" s="23">
        <f t="shared" si="37"/>
        <v>-12.849921291722323</v>
      </c>
      <c r="AF160" s="11">
        <f t="shared" ref="AF160:AG160" si="598">-(AF70-AF$86)/AF$86*100</f>
        <v>-1.5877067095385962</v>
      </c>
      <c r="AG160" s="11">
        <f t="shared" si="598"/>
        <v>-64.366775858913314</v>
      </c>
      <c r="AH160" s="11">
        <f t="shared" ref="AH160" si="599">(AH70-AH$86)/AH$86*100</f>
        <v>27.404718693284941</v>
      </c>
      <c r="AJ160" s="23">
        <f t="shared" si="50"/>
        <v>17.39815883314041</v>
      </c>
      <c r="AK160" s="11">
        <f t="shared" ref="AK160:AM160" si="600">-(AK70-AK$86)/AK$86*100</f>
        <v>32.692109004779716</v>
      </c>
      <c r="AL160" s="11">
        <f t="shared" si="600"/>
        <v>6.7178565509684818</v>
      </c>
      <c r="AM160" s="11">
        <f t="shared" si="600"/>
        <v>12.784510943673027</v>
      </c>
      <c r="AY160" s="11">
        <f t="shared" si="41"/>
        <v>130.49859279208337</v>
      </c>
    </row>
    <row r="161" spans="6:51" x14ac:dyDescent="0.35">
      <c r="F161" s="13" t="s">
        <v>75</v>
      </c>
      <c r="G161" s="23">
        <f t="shared" si="23"/>
        <v>30.08583672799611</v>
      </c>
      <c r="H161" s="11">
        <f t="shared" si="24"/>
        <v>26.620009427372509</v>
      </c>
      <c r="I161" s="11">
        <f t="shared" si="24"/>
        <v>33.551664028619712</v>
      </c>
      <c r="J161" s="13"/>
      <c r="K161" s="24">
        <f t="shared" si="25"/>
        <v>11.022735741474282</v>
      </c>
      <c r="L161" s="11">
        <f t="shared" ref="L161" si="601">-(L71-L$86)/L$86*100</f>
        <v>11.022735741474282</v>
      </c>
      <c r="M161" s="13"/>
      <c r="N161" s="23">
        <f t="shared" si="27"/>
        <v>29.291387358686759</v>
      </c>
      <c r="O161" s="11">
        <f t="shared" si="28"/>
        <v>24.156545209176798</v>
      </c>
      <c r="P161" s="11">
        <f t="shared" si="28"/>
        <v>34.42622950819672</v>
      </c>
      <c r="R161" s="23">
        <f t="shared" si="29"/>
        <v>-9.9319245593771317</v>
      </c>
      <c r="S161" s="11">
        <f t="shared" ref="S161:U161" si="602">-(S71-S$86)/S$86*100</f>
        <v>4.4476310135110513</v>
      </c>
      <c r="T161" s="11">
        <f t="shared" si="602"/>
        <v>-36.393319450076021</v>
      </c>
      <c r="U161" s="11">
        <f t="shared" si="602"/>
        <v>2.1499147584335789</v>
      </c>
      <c r="W161" s="23">
        <f t="shared" si="31"/>
        <v>0</v>
      </c>
      <c r="X161" s="11">
        <f t="shared" ref="X161" si="603">(X71-X$86)/X$86*100</f>
        <v>73.732069757256198</v>
      </c>
      <c r="Z161" s="23">
        <f t="shared" si="33"/>
        <v>-14.325465080938693</v>
      </c>
      <c r="AA161" s="11">
        <f t="shared" ref="AA161" si="604">-(AA71-AA$86)/AA$86*100</f>
        <v>-19.193430127736878</v>
      </c>
      <c r="AB161" s="11">
        <f t="shared" ref="AB161" si="605">(AB71-AB$86)/AB$86*100</f>
        <v>-14.754867464227067</v>
      </c>
      <c r="AC161" s="11">
        <f t="shared" ref="AC161" si="606">(AC71-AC$86)/AC$86*100</f>
        <v>-9.0280976508521391</v>
      </c>
      <c r="AE161" s="23">
        <f t="shared" si="37"/>
        <v>35.860968725365176</v>
      </c>
      <c r="AF161" s="11">
        <f t="shared" ref="AF161:AG161" si="607">-(AF71-AF$86)/AF$86*100</f>
        <v>38.662276374112395</v>
      </c>
      <c r="AG161" s="11">
        <f t="shared" si="607"/>
        <v>35.52680040089421</v>
      </c>
      <c r="AH161" s="11">
        <f t="shared" ref="AH161" si="608">(AH71-AH$86)/AH$86*100</f>
        <v>33.393829401088922</v>
      </c>
      <c r="AJ161" s="23">
        <f t="shared" si="50"/>
        <v>18.368923201675567</v>
      </c>
      <c r="AK161" s="11">
        <f t="shared" ref="AK161:AM161" si="609">-(AK71-AK$86)/AK$86*100</f>
        <v>6.8357469926006473</v>
      </c>
      <c r="AL161" s="11">
        <f t="shared" si="609"/>
        <v>19.528351221455793</v>
      </c>
      <c r="AM161" s="11">
        <f t="shared" si="609"/>
        <v>28.742671390970258</v>
      </c>
      <c r="AY161" s="11">
        <f t="shared" si="41"/>
        <v>99.042261687080369</v>
      </c>
    </row>
    <row r="162" spans="6:51" x14ac:dyDescent="0.35">
      <c r="F162" s="13" t="s">
        <v>76</v>
      </c>
      <c r="G162" s="23">
        <f t="shared" ref="G162:G176" si="610">(H162*$C$7+I162*$C$8)/SUM($C$7:$C$8)</f>
        <v>11.899011028102318</v>
      </c>
      <c r="H162" s="11">
        <f t="shared" ref="H162:I176" si="611">-(H72-H$86)/H$86*100</f>
        <v>0</v>
      </c>
      <c r="I162" s="11">
        <f t="shared" si="611"/>
        <v>23.798022056204637</v>
      </c>
      <c r="J162" s="13"/>
      <c r="K162" s="24">
        <f t="shared" ref="K162:K176" si="612">(L162*$C$11)/$C$11</f>
        <v>46.573489357693163</v>
      </c>
      <c r="L162" s="11">
        <f t="shared" ref="L162" si="613">-(L72-L$86)/L$86*100</f>
        <v>46.573489357693163</v>
      </c>
      <c r="M162" s="13"/>
      <c r="N162" s="23">
        <f t="shared" ref="N162:N176" si="614">(O162*$C$14+P162*$C$15)/SUM($C$14:$C$15)</f>
        <v>25.743235769120165</v>
      </c>
      <c r="O162" s="11">
        <f t="shared" ref="O162:P176" si="615">(O72-O$86)/O$86*100</f>
        <v>21.322537112010814</v>
      </c>
      <c r="P162" s="11">
        <f t="shared" si="615"/>
        <v>30.163934426229517</v>
      </c>
      <c r="R162" s="23">
        <f t="shared" ref="R162:R176" si="616">(S162*$C$18+T162*$C$19+U162*$C$20)/SUM($C$18:$C$20)</f>
        <v>34.974302972210715</v>
      </c>
      <c r="S162" s="11">
        <f t="shared" ref="S162:U162" si="617">-(S72-S$86)/S$86*100</f>
        <v>59.829445719072069</v>
      </c>
      <c r="T162" s="11">
        <f t="shared" si="617"/>
        <v>8.1116618119959973</v>
      </c>
      <c r="U162" s="11">
        <f t="shared" si="617"/>
        <v>36.981801385564076</v>
      </c>
      <c r="W162" s="23">
        <f t="shared" ref="W162:W176" si="618">X162*C88</f>
        <v>0</v>
      </c>
      <c r="X162" s="11">
        <f t="shared" ref="X162" si="619">(X72-X$86)/X$86*100</f>
        <v>57.120001034273514</v>
      </c>
      <c r="Z162" s="23">
        <f t="shared" ref="Z162:Z176" si="620">(AA162*$C$26+AB162*$C$27+AC162*$C$28)/SUM($C$26:$C$28)</f>
        <v>10.26297650014793</v>
      </c>
      <c r="AA162" s="11">
        <f t="shared" ref="AA162" si="621">-(AA72-AA$86)/AA$86*100</f>
        <v>36.175212096838173</v>
      </c>
      <c r="AB162" s="11">
        <f t="shared" ref="AB162" si="622">(AB72-AB$86)/AB$86*100</f>
        <v>-3.6359371334740755</v>
      </c>
      <c r="AC162" s="11">
        <f t="shared" ref="AC162" si="623">(AC72-AC$86)/AC$86*100</f>
        <v>-1.7503454629203097</v>
      </c>
      <c r="AE162" s="23">
        <f t="shared" ref="AE162:AE176" si="624">(AF162*$C$31+AG162*$C$32+AH162*$C$33)/SUM($C$31:$C$33)</f>
        <v>50.570325987108639</v>
      </c>
      <c r="AF162" s="11">
        <f t="shared" ref="AF162:AG162" si="625">-(AF72-AF$86)/AF$86*100</f>
        <v>52.505703084020951</v>
      </c>
      <c r="AG162" s="11">
        <f t="shared" si="625"/>
        <v>62.181681410880287</v>
      </c>
      <c r="AH162" s="11">
        <f t="shared" ref="AH162" si="626">(AH72-AH$86)/AH$86*100</f>
        <v>37.023593466424678</v>
      </c>
      <c r="AJ162" s="23">
        <f t="shared" si="50"/>
        <v>20.645565445062591</v>
      </c>
      <c r="AK162" s="11">
        <f t="shared" ref="AK162:AM162" si="627">-(AK72-AK$86)/AK$86*100</f>
        <v>31.12922635628248</v>
      </c>
      <c r="AL162" s="11">
        <f t="shared" si="627"/>
        <v>11.470495546359853</v>
      </c>
      <c r="AM162" s="11">
        <f t="shared" si="627"/>
        <v>19.33697443254545</v>
      </c>
      <c r="AY162" s="11">
        <f t="shared" ref="AY162:AY176" si="628">100-(AY$91-AY72)/AY$92*20</f>
        <v>130.10278147554834</v>
      </c>
    </row>
    <row r="163" spans="6:51" x14ac:dyDescent="0.35">
      <c r="F163" s="13" t="s">
        <v>77</v>
      </c>
      <c r="G163" s="23">
        <f t="shared" si="610"/>
        <v>5.3171851790998295</v>
      </c>
      <c r="H163" s="11">
        <f t="shared" si="611"/>
        <v>-3.0551219495533086</v>
      </c>
      <c r="I163" s="11">
        <f t="shared" si="611"/>
        <v>13.689492307752968</v>
      </c>
      <c r="J163" s="13"/>
      <c r="K163" s="24">
        <f t="shared" si="612"/>
        <v>-12.239250475623995</v>
      </c>
      <c r="L163" s="11">
        <f t="shared" ref="L163" si="629">-(L73-L$86)/L$86*100</f>
        <v>-12.239250475623995</v>
      </c>
      <c r="M163" s="13"/>
      <c r="N163" s="23">
        <f t="shared" si="614"/>
        <v>15.292139554434645</v>
      </c>
      <c r="O163" s="11">
        <f t="shared" si="615"/>
        <v>10.256410256410268</v>
      </c>
      <c r="P163" s="11">
        <f t="shared" si="615"/>
        <v>20.327868852459023</v>
      </c>
      <c r="R163" s="23">
        <f t="shared" si="616"/>
        <v>-25.902645790365955</v>
      </c>
      <c r="S163" s="11">
        <f t="shared" ref="S163:U163" si="630">-(S73-S$86)/S$86*100</f>
        <v>-55.866200517134658</v>
      </c>
      <c r="T163" s="11">
        <f t="shared" si="630"/>
        <v>-40.814790113604516</v>
      </c>
      <c r="U163" s="11">
        <f t="shared" si="630"/>
        <v>18.973053259641301</v>
      </c>
      <c r="W163" s="23">
        <f t="shared" si="618"/>
        <v>0</v>
      </c>
      <c r="X163" s="11">
        <f t="shared" ref="X163" si="631">(X73-X$86)/X$86*100</f>
        <v>32.163672170171971</v>
      </c>
      <c r="Z163" s="23">
        <f t="shared" si="620"/>
        <v>0.67096918548278728</v>
      </c>
      <c r="AA163" s="11">
        <f t="shared" ref="AA163" si="632">-(AA73-AA$86)/AA$86*100</f>
        <v>11.071783254951203</v>
      </c>
      <c r="AB163" s="11">
        <f t="shared" ref="AB163" si="633">(AB73-AB$86)/AB$86*100</f>
        <v>-5.4890921885995745</v>
      </c>
      <c r="AC163" s="11">
        <f t="shared" ref="AC163" si="634">(AC73-AC$86)/AC$86*100</f>
        <v>-3.5697835099032669</v>
      </c>
      <c r="AE163" s="23">
        <f t="shared" si="624"/>
        <v>-10.682951116651971</v>
      </c>
      <c r="AF163" s="11">
        <f t="shared" ref="AF163:AG163" si="635">-(AF73-AF$86)/AF$86*100</f>
        <v>-49.382839678862354</v>
      </c>
      <c r="AG163" s="11">
        <f t="shared" si="635"/>
        <v>21.326726800775774</v>
      </c>
      <c r="AH163" s="11">
        <f t="shared" ref="AH163" si="636">(AH73-AH$86)/AH$86*100</f>
        <v>-3.9927404718693333</v>
      </c>
      <c r="AJ163" s="23">
        <f t="shared" ref="AJ163:AJ176" si="637">(AK163*$C$36+AL163*$C$37+AM163*$C$38)/SUM($C$36:$C$38)</f>
        <v>17.279999748048642</v>
      </c>
      <c r="AK163" s="11">
        <f t="shared" ref="AK163:AM163" si="638">-(AK73-AK$86)/AK$86*100</f>
        <v>30.647738856694893</v>
      </c>
      <c r="AL163" s="11">
        <f t="shared" si="638"/>
        <v>11.278275870655959</v>
      </c>
      <c r="AM163" s="11">
        <f t="shared" si="638"/>
        <v>9.9139845167950664</v>
      </c>
      <c r="AY163" s="11">
        <f t="shared" si="628"/>
        <v>81.996121034148459</v>
      </c>
    </row>
    <row r="164" spans="6:51" x14ac:dyDescent="0.35">
      <c r="F164" s="13" t="s">
        <v>78</v>
      </c>
      <c r="G164" s="23">
        <f t="shared" si="610"/>
        <v>3.1935011599933452</v>
      </c>
      <c r="H164" s="11">
        <f t="shared" si="611"/>
        <v>15.248753691106668</v>
      </c>
      <c r="I164" s="11">
        <f t="shared" si="611"/>
        <v>-8.8617513711199773</v>
      </c>
      <c r="J164" s="13"/>
      <c r="K164" s="24">
        <f t="shared" si="612"/>
        <v>25.16539622678653</v>
      </c>
      <c r="L164" s="11">
        <f t="shared" ref="L164" si="639">-(L74-L$86)/L$86*100</f>
        <v>25.16539622678653</v>
      </c>
      <c r="M164" s="13"/>
      <c r="N164" s="23">
        <f t="shared" si="614"/>
        <v>34.229331209486517</v>
      </c>
      <c r="O164" s="11">
        <f t="shared" si="615"/>
        <v>20.917678812415655</v>
      </c>
      <c r="P164" s="11">
        <f t="shared" si="615"/>
        <v>47.540983606557376</v>
      </c>
      <c r="R164" s="23">
        <f t="shared" si="616"/>
        <v>8.2638572257025125</v>
      </c>
      <c r="S164" s="11">
        <f t="shared" ref="S164:U164" si="640">-(S74-S$86)/S$86*100</f>
        <v>100</v>
      </c>
      <c r="T164" s="11">
        <f t="shared" si="640"/>
        <v>-94.825536022930976</v>
      </c>
      <c r="U164" s="11">
        <f t="shared" si="640"/>
        <v>19.617107700038513</v>
      </c>
      <c r="W164" s="23">
        <f t="shared" si="618"/>
        <v>0</v>
      </c>
      <c r="X164" s="11">
        <f t="shared" ref="X164" si="641">(X74-X$86)/X$86*100</f>
        <v>117.69055684520227</v>
      </c>
      <c r="Z164" s="23">
        <f t="shared" si="620"/>
        <v>-7.3412226093827924</v>
      </c>
      <c r="AA164" s="11">
        <f t="shared" ref="AA164" si="642">-(AA74-AA$86)/AA$86*100</f>
        <v>5.3644563727542032</v>
      </c>
      <c r="AB164" s="11">
        <f t="shared" ref="AB164" si="643">(AB74-AB$86)/AB$86*100</f>
        <v>-12.901712409101568</v>
      </c>
      <c r="AC164" s="11">
        <f t="shared" ref="AC164" si="644">(AC74-AC$86)/AC$86*100</f>
        <v>-14.486411791801009</v>
      </c>
      <c r="AE164" s="23">
        <f t="shared" si="624"/>
        <v>52.302452183029352</v>
      </c>
      <c r="AF164" s="11">
        <f t="shared" ref="AF164:AG164" si="645">-(AF74-AF$86)/AF$86*100</f>
        <v>41.704931731492159</v>
      </c>
      <c r="AG164" s="11">
        <f t="shared" si="645"/>
        <v>68.922932984565051</v>
      </c>
      <c r="AH164" s="11">
        <f t="shared" ref="AH164" si="646">(AH74-AH$86)/AH$86*100</f>
        <v>46.279491833030839</v>
      </c>
      <c r="AJ164" s="23">
        <f t="shared" si="637"/>
        <v>20.128023840309528</v>
      </c>
      <c r="AK164" s="11">
        <f t="shared" ref="AK164:AM164" si="647">-(AK74-AK$86)/AK$86*100</f>
        <v>7.8771007959166157</v>
      </c>
      <c r="AL164" s="11">
        <f t="shared" si="647"/>
        <v>15.112021522421056</v>
      </c>
      <c r="AM164" s="11">
        <f t="shared" si="647"/>
        <v>37.394949202590915</v>
      </c>
      <c r="AY164" s="11">
        <f t="shared" si="628"/>
        <v>95.87826313435805</v>
      </c>
    </row>
    <row r="165" spans="6:51" x14ac:dyDescent="0.35">
      <c r="F165" s="13" t="s">
        <v>79</v>
      </c>
      <c r="G165" s="23">
        <f t="shared" si="610"/>
        <v>39.641105367520623</v>
      </c>
      <c r="H165" s="11">
        <f t="shared" si="611"/>
        <v>53.677571905063623</v>
      </c>
      <c r="I165" s="11">
        <f t="shared" si="611"/>
        <v>25.60463882997762</v>
      </c>
      <c r="J165" s="13"/>
      <c r="K165" s="24">
        <f t="shared" si="612"/>
        <v>5.5125279292884661</v>
      </c>
      <c r="L165" s="11">
        <f t="shared" ref="L165" si="648">-(L75-L$86)/L$86*100</f>
        <v>5.5125279292884661</v>
      </c>
      <c r="M165" s="13"/>
      <c r="N165" s="23">
        <f t="shared" si="614"/>
        <v>23.853897037676163</v>
      </c>
      <c r="O165" s="11">
        <f t="shared" si="615"/>
        <v>17.543859649122808</v>
      </c>
      <c r="P165" s="11">
        <f t="shared" si="615"/>
        <v>30.163934426229517</v>
      </c>
      <c r="R165" s="23">
        <f t="shared" si="616"/>
        <v>-1.3472007580570899</v>
      </c>
      <c r="S165" s="11">
        <f t="shared" ref="S165:U165" si="649">-(S75-S$86)/S$86*100</f>
        <v>-21.370224698641614</v>
      </c>
      <c r="T165" s="11">
        <f t="shared" si="649"/>
        <v>7.5688913398816506</v>
      </c>
      <c r="U165" s="11">
        <f t="shared" si="649"/>
        <v>9.7597310845886938</v>
      </c>
      <c r="W165" s="23">
        <f t="shared" si="618"/>
        <v>0</v>
      </c>
      <c r="X165" s="11">
        <f t="shared" ref="X165" si="650">(X75-X$86)/X$86*100</f>
        <v>40.045322968392099</v>
      </c>
      <c r="Z165" s="23">
        <f t="shared" si="620"/>
        <v>0.54632671763534246</v>
      </c>
      <c r="AA165" s="11">
        <f t="shared" ref="AA165" si="651">-(AA75-AA$86)/AA$86*100</f>
        <v>19.828763094466197</v>
      </c>
      <c r="AB165" s="11">
        <f t="shared" ref="AB165" si="652">(AB75-AB$86)/AB$86*100</f>
        <v>-7.3422472437250725</v>
      </c>
      <c r="AC165" s="11">
        <f t="shared" ref="AC165" si="653">(AC75-AC$86)/AC$86*100</f>
        <v>-10.847535697835097</v>
      </c>
      <c r="AE165" s="23">
        <f t="shared" si="624"/>
        <v>3.4540539993175905</v>
      </c>
      <c r="AF165" s="11">
        <f t="shared" ref="AF165:AG165" si="654">-(AF75-AF$86)/AF$86*100</f>
        <v>-29.496200653504545</v>
      </c>
      <c r="AG165" s="11">
        <f t="shared" si="654"/>
        <v>18.987219275776749</v>
      </c>
      <c r="AH165" s="11">
        <f t="shared" ref="AH165" si="655">(AH75-AH$86)/AH$86*100</f>
        <v>20.871143375680568</v>
      </c>
      <c r="AJ165" s="23">
        <f t="shared" si="637"/>
        <v>14.721144615009074</v>
      </c>
      <c r="AK165" s="11">
        <f t="shared" ref="AK165:AM165" si="656">-(AK75-AK$86)/AK$86*100</f>
        <v>23.405010698087171</v>
      </c>
      <c r="AL165" s="11">
        <f t="shared" si="656"/>
        <v>8.6435310372306038</v>
      </c>
      <c r="AM165" s="11">
        <f t="shared" si="656"/>
        <v>12.114892109709446</v>
      </c>
      <c r="AY165" s="11">
        <f t="shared" si="628"/>
        <v>94.912260356697928</v>
      </c>
    </row>
    <row r="166" spans="6:51" x14ac:dyDescent="0.35">
      <c r="F166" s="13" t="s">
        <v>80</v>
      </c>
      <c r="G166" s="23">
        <f t="shared" si="610"/>
        <v>1.7322560492906689</v>
      </c>
      <c r="H166" s="11">
        <f t="shared" si="611"/>
        <v>0</v>
      </c>
      <c r="I166" s="11">
        <f t="shared" si="611"/>
        <v>3.4645120985813378</v>
      </c>
      <c r="J166" s="13"/>
      <c r="K166" s="24">
        <f t="shared" si="612"/>
        <v>40.528283633612737</v>
      </c>
      <c r="L166" s="11">
        <f t="shared" ref="L166" si="657">-(L76-L$86)/L$86*100</f>
        <v>40.528283633612737</v>
      </c>
      <c r="M166" s="13"/>
      <c r="N166" s="23">
        <f t="shared" si="614"/>
        <v>7.5976195216920051</v>
      </c>
      <c r="O166" s="11">
        <f t="shared" si="615"/>
        <v>6.3427800269905577</v>
      </c>
      <c r="P166" s="11">
        <f t="shared" si="615"/>
        <v>8.8524590163934516</v>
      </c>
      <c r="R166" s="23">
        <f t="shared" si="616"/>
        <v>16.046537903381523</v>
      </c>
      <c r="S166" s="11">
        <f t="shared" ref="S166:U166" si="658">-(S76-S$86)/S$86*100</f>
        <v>15.953703703703701</v>
      </c>
      <c r="T166" s="11">
        <f t="shared" si="658"/>
        <v>6.5506271675001644</v>
      </c>
      <c r="U166" s="11">
        <f t="shared" si="658"/>
        <v>25.635282838940711</v>
      </c>
      <c r="W166" s="23">
        <f t="shared" si="618"/>
        <v>0</v>
      </c>
      <c r="X166" s="11">
        <f t="shared" ref="X166" si="659">(X76-X$86)/X$86*100</f>
        <v>31.616979453811155</v>
      </c>
      <c r="Z166" s="23">
        <f t="shared" si="620"/>
        <v>4.9075290233397251</v>
      </c>
      <c r="AA166" s="11">
        <f t="shared" ref="AA166" si="660">-(AA76-AA$86)/AA$86*100</f>
        <v>27.420338862487931</v>
      </c>
      <c r="AB166" s="11">
        <f t="shared" ref="AB166" si="661">(AB76-AB$86)/AB$86*100</f>
        <v>-5.4890921885995745</v>
      </c>
      <c r="AC166" s="11">
        <f t="shared" ref="AC166" si="662">(AC76-AC$86)/AC$86*100</f>
        <v>-7.2086596038691813</v>
      </c>
      <c r="AE166" s="23">
        <f t="shared" si="624"/>
        <v>-5.5829629035027084</v>
      </c>
      <c r="AF166" s="11">
        <f t="shared" ref="AF166:AG166" si="663">-(AF76-AF$86)/AF$86*100</f>
        <v>-37.258206921224549</v>
      </c>
      <c r="AG166" s="11">
        <f t="shared" si="663"/>
        <v>19.420388991115693</v>
      </c>
      <c r="AH166" s="11">
        <f t="shared" ref="AH166" si="664">(AH76-AH$86)/AH$86*100</f>
        <v>1.0889292196007285</v>
      </c>
      <c r="AJ166" s="23">
        <f t="shared" si="637"/>
        <v>16.271467300655274</v>
      </c>
      <c r="AK166" s="11">
        <f t="shared" ref="AK166:AM166" si="665">-(AK76-AK$86)/AK$86*100</f>
        <v>18.168377188546103</v>
      </c>
      <c r="AL166" s="11">
        <f t="shared" si="665"/>
        <v>11.904481805465277</v>
      </c>
      <c r="AM166" s="11">
        <f t="shared" si="665"/>
        <v>18.741542907954447</v>
      </c>
      <c r="AY166" s="11">
        <f t="shared" si="628"/>
        <v>98.60650005024128</v>
      </c>
    </row>
    <row r="167" spans="6:51" x14ac:dyDescent="0.35">
      <c r="F167" s="13" t="s">
        <v>81</v>
      </c>
      <c r="G167" s="23">
        <f t="shared" si="610"/>
        <v>17.803523400009531</v>
      </c>
      <c r="H167" s="11">
        <f t="shared" si="611"/>
        <v>22.6555815339633</v>
      </c>
      <c r="I167" s="11">
        <f t="shared" si="611"/>
        <v>12.951465266055759</v>
      </c>
      <c r="J167" s="13"/>
      <c r="K167" s="24">
        <f t="shared" si="612"/>
        <v>-29.98427944896514</v>
      </c>
      <c r="L167" s="11">
        <f t="shared" ref="L167" si="666">-(L77-L$86)/L$86*100</f>
        <v>-29.98427944896514</v>
      </c>
      <c r="M167" s="13"/>
      <c r="N167" s="23">
        <f t="shared" si="614"/>
        <v>19.587509125904297</v>
      </c>
      <c r="O167" s="11">
        <f t="shared" si="615"/>
        <v>13.765182186234822</v>
      </c>
      <c r="P167" s="11">
        <f t="shared" si="615"/>
        <v>25.409836065573771</v>
      </c>
      <c r="R167" s="23">
        <f t="shared" si="616"/>
        <v>-7.8672778136690953</v>
      </c>
      <c r="S167" s="11">
        <f t="shared" ref="S167:U167" si="667">-(S77-S$86)/S$86*100</f>
        <v>-15.30727630285153</v>
      </c>
      <c r="T167" s="11">
        <f t="shared" si="667"/>
        <v>-23.2371784923895</v>
      </c>
      <c r="U167" s="11">
        <f t="shared" si="667"/>
        <v>14.942621354233745</v>
      </c>
      <c r="W167" s="23">
        <f t="shared" si="618"/>
        <v>0</v>
      </c>
      <c r="X167" s="11">
        <f t="shared" ref="X167" si="668">(X77-X$86)/X$86*100</f>
        <v>36.821843148733727</v>
      </c>
      <c r="Z167" s="23">
        <f t="shared" si="620"/>
        <v>0.32997106366096701</v>
      </c>
      <c r="AA167" s="11">
        <f t="shared" ref="AA167" si="669">-(AA77-AA$86)/AA$86*100</f>
        <v>4.4556067159667059</v>
      </c>
      <c r="AB167" s="11">
        <f t="shared" ref="AB167" si="670">(AB77-AB$86)/AB$86*100</f>
        <v>1.9235280319024199</v>
      </c>
      <c r="AC167" s="11">
        <f t="shared" ref="AC167" si="671">(AC77-AC$86)/AC$86*100</f>
        <v>-5.3892215568862243</v>
      </c>
      <c r="AE167" s="23">
        <f t="shared" si="624"/>
        <v>-23.060980369948609</v>
      </c>
      <c r="AF167" s="11">
        <f t="shared" ref="AF167:AG167" si="672">-(AF77-AF$86)/AF$86*100</f>
        <v>-83.081404697769472</v>
      </c>
      <c r="AG167" s="11">
        <f t="shared" si="672"/>
        <v>6.4574472539853458</v>
      </c>
      <c r="AH167" s="11">
        <f t="shared" ref="AH167" si="673">(AH77-AH$86)/AH$86*100</f>
        <v>7.4410163339382969</v>
      </c>
      <c r="AJ167" s="23">
        <f t="shared" si="637"/>
        <v>-15.635540420407848</v>
      </c>
      <c r="AK167" s="11">
        <f t="shared" ref="AK167:AM167" si="674">-(AK77-AK$86)/AK$86*100</f>
        <v>-38.483605586085254</v>
      </c>
      <c r="AL167" s="11">
        <f t="shared" si="674"/>
        <v>-7.4534606840564468</v>
      </c>
      <c r="AM167" s="11">
        <f t="shared" si="674"/>
        <v>-0.9695549910818394</v>
      </c>
      <c r="AY167" s="11">
        <f t="shared" si="628"/>
        <v>100.54031715520223</v>
      </c>
    </row>
    <row r="168" spans="6:51" x14ac:dyDescent="0.35">
      <c r="F168" s="13" t="s">
        <v>82</v>
      </c>
      <c r="G168" s="23">
        <f t="shared" si="610"/>
        <v>-5.7336877582675205</v>
      </c>
      <c r="H168" s="11">
        <f t="shared" si="611"/>
        <v>-9.6650849061276336</v>
      </c>
      <c r="I168" s="11">
        <f t="shared" si="611"/>
        <v>-1.8022906104074077</v>
      </c>
      <c r="J168" s="13"/>
      <c r="K168" s="24">
        <f t="shared" si="612"/>
        <v>52.019900980214331</v>
      </c>
      <c r="L168" s="11">
        <f t="shared" ref="L168" si="675">-(L78-L$86)/L$86*100</f>
        <v>52.019900980214331</v>
      </c>
      <c r="M168" s="13"/>
      <c r="N168" s="23">
        <f t="shared" si="614"/>
        <v>36.615008517510681</v>
      </c>
      <c r="O168" s="11">
        <f t="shared" si="615"/>
        <v>26.180836707152505</v>
      </c>
      <c r="P168" s="11">
        <f t="shared" si="615"/>
        <v>47.049180327868854</v>
      </c>
      <c r="R168" s="23">
        <f t="shared" si="616"/>
        <v>-10.195915775113333</v>
      </c>
      <c r="S168" s="11">
        <f t="shared" ref="S168:U168" si="676">-(S78-S$86)/S$86*100</f>
        <v>27.962088932590401</v>
      </c>
      <c r="T168" s="11">
        <f t="shared" si="676"/>
        <v>-59.181137773244373</v>
      </c>
      <c r="U168" s="11">
        <f t="shared" si="676"/>
        <v>0.63130151531397283</v>
      </c>
      <c r="W168" s="23">
        <f t="shared" si="618"/>
        <v>0</v>
      </c>
      <c r="X168" s="11">
        <f t="shared" ref="X168" si="677">(X78-X$86)/X$86*100</f>
        <v>162.32408277714342</v>
      </c>
      <c r="Z168" s="23">
        <f t="shared" si="620"/>
        <v>2.7398697576210118</v>
      </c>
      <c r="AA168" s="11">
        <f t="shared" ref="AA168" si="678">-(AA78-AA$86)/AA$86*100</f>
        <v>2.5543955547895125</v>
      </c>
      <c r="AB168" s="11">
        <f t="shared" ref="AB168" si="679">(AB78-AB$86)/AB$86*100</f>
        <v>3.7766830870279184</v>
      </c>
      <c r="AC168" s="11">
        <f t="shared" ref="AC168" si="680">(AC78-AC$86)/AC$86*100</f>
        <v>1.8885306310456047</v>
      </c>
      <c r="AE168" s="23">
        <f t="shared" si="624"/>
        <v>45.731408220304296</v>
      </c>
      <c r="AF168" s="11">
        <f t="shared" ref="AF168:AG168" si="681">-(AF78-AF$86)/AF$86*100</f>
        <v>28.945409265060896</v>
      </c>
      <c r="AG168" s="11">
        <f t="shared" si="681"/>
        <v>61.787835359554364</v>
      </c>
      <c r="AH168" s="11">
        <f t="shared" ref="AH168" si="682">(AH78-AH$86)/AH$86*100</f>
        <v>46.460980036297642</v>
      </c>
      <c r="AJ168" s="23">
        <f t="shared" si="637"/>
        <v>9.4673883285071394</v>
      </c>
      <c r="AK168" s="11">
        <f t="shared" ref="AK168:AM168" si="683">-(AK78-AK$86)/AK$86*100</f>
        <v>15.696455310837788</v>
      </c>
      <c r="AL168" s="11">
        <f t="shared" si="683"/>
        <v>8.4606282410504363</v>
      </c>
      <c r="AM168" s="11">
        <f t="shared" si="683"/>
        <v>4.2450814336331932</v>
      </c>
      <c r="AY168" s="11">
        <f t="shared" si="628"/>
        <v>96.792072914035089</v>
      </c>
    </row>
    <row r="169" spans="6:51" x14ac:dyDescent="0.35">
      <c r="F169" s="13" t="s">
        <v>83</v>
      </c>
      <c r="G169" s="23">
        <f t="shared" si="610"/>
        <v>-9.5262132593156394</v>
      </c>
      <c r="H169" s="11">
        <f t="shared" si="611"/>
        <v>-11.216118245210753</v>
      </c>
      <c r="I169" s="11">
        <f t="shared" si="611"/>
        <v>-7.8363082734205243</v>
      </c>
      <c r="J169" s="13"/>
      <c r="K169" s="24">
        <f t="shared" si="612"/>
        <v>-0.23728470367885851</v>
      </c>
      <c r="L169" s="11">
        <f t="shared" ref="L169" si="684">-(L79-L$86)/L$86*100</f>
        <v>-0.23728470367885851</v>
      </c>
      <c r="M169" s="13"/>
      <c r="N169" s="23">
        <f t="shared" si="614"/>
        <v>2.7475055861596016</v>
      </c>
      <c r="O169" s="11">
        <f t="shared" si="615"/>
        <v>4.1835357624831424</v>
      </c>
      <c r="P169" s="11">
        <f t="shared" si="615"/>
        <v>1.3114754098360608</v>
      </c>
      <c r="R169" s="23">
        <f t="shared" si="616"/>
        <v>13.212977109415123</v>
      </c>
      <c r="S169" s="11">
        <f t="shared" ref="S169:U169" si="685">-(S79-S$86)/S$86*100</f>
        <v>13.785380021122393</v>
      </c>
      <c r="T169" s="11">
        <f t="shared" si="685"/>
        <v>23.12157020683107</v>
      </c>
      <c r="U169" s="11">
        <f t="shared" si="685"/>
        <v>2.7319811002919132</v>
      </c>
      <c r="W169" s="23">
        <f t="shared" si="618"/>
        <v>0</v>
      </c>
      <c r="X169" s="11">
        <f t="shared" ref="X169" si="686">(X79-X$86)/X$86*100</f>
        <v>14.22814245934531</v>
      </c>
      <c r="Z169" s="23">
        <f t="shared" si="620"/>
        <v>2.4271523950732914</v>
      </c>
      <c r="AA169" s="11">
        <f t="shared" ref="AA169" si="687">-(AA79-AA$86)/AA$86*100</f>
        <v>3.4356815141293087</v>
      </c>
      <c r="AB169" s="11">
        <f t="shared" ref="AB169" si="688">(AB79-AB$86)/AB$86*100</f>
        <v>3.7766830870279184</v>
      </c>
      <c r="AC169" s="11">
        <f t="shared" ref="AC169" si="689">(AC79-AC$86)/AC$86*100</f>
        <v>6.9092584062647538E-2</v>
      </c>
      <c r="AE169" s="23">
        <f t="shared" si="624"/>
        <v>21.020593041734681</v>
      </c>
      <c r="AF169" s="11">
        <f t="shared" ref="AF169:AG169" si="690">-(AF79-AF$86)/AF$86*100</f>
        <v>46.840932149901334</v>
      </c>
      <c r="AG169" s="11">
        <f t="shared" si="690"/>
        <v>13.135547519767323</v>
      </c>
      <c r="AH169" s="11">
        <f t="shared" ref="AH169" si="691">(AH79-AH$86)/AH$86*100</f>
        <v>3.0852994555353823</v>
      </c>
      <c r="AJ169" s="23">
        <f t="shared" si="637"/>
        <v>14.948319239562645</v>
      </c>
      <c r="AK169" s="11">
        <f t="shared" ref="AK169:AM169" si="692">-(AK79-AK$86)/AK$86*100</f>
        <v>10.014162399333193</v>
      </c>
      <c r="AL169" s="11">
        <f t="shared" si="692"/>
        <v>12.842094777996369</v>
      </c>
      <c r="AM169" s="11">
        <f t="shared" si="692"/>
        <v>21.98870054135838</v>
      </c>
      <c r="AY169" s="11">
        <f t="shared" si="628"/>
        <v>107.53337258132616</v>
      </c>
    </row>
    <row r="170" spans="6:51" x14ac:dyDescent="0.35">
      <c r="F170" s="13" t="s">
        <v>84</v>
      </c>
      <c r="G170" s="23">
        <f t="shared" si="610"/>
        <v>-34.945806868991127</v>
      </c>
      <c r="H170" s="11">
        <f t="shared" si="611"/>
        <v>-19.091027088325266</v>
      </c>
      <c r="I170" s="11">
        <f t="shared" si="611"/>
        <v>-50.800586649656985</v>
      </c>
      <c r="J170" s="13"/>
      <c r="K170" s="24">
        <f t="shared" si="612"/>
        <v>-70.222000053432993</v>
      </c>
      <c r="L170" s="11">
        <f t="shared" ref="L170" si="693">-(L80-L$86)/L$86*100</f>
        <v>-70.222000053432993</v>
      </c>
      <c r="M170" s="13"/>
      <c r="N170" s="23">
        <f t="shared" si="614"/>
        <v>-11.131722749496683</v>
      </c>
      <c r="O170" s="11">
        <f t="shared" si="615"/>
        <v>-7.0175438596491082</v>
      </c>
      <c r="P170" s="11">
        <f t="shared" si="615"/>
        <v>-15.245901639344259</v>
      </c>
      <c r="R170" s="23">
        <f t="shared" si="616"/>
        <v>-6.9052476799915326</v>
      </c>
      <c r="S170" s="11">
        <f t="shared" ref="S170:U170" si="694">-(S80-S$86)/S$86*100</f>
        <v>-19.919698459521477</v>
      </c>
      <c r="T170" s="11">
        <f t="shared" si="694"/>
        <v>-3.0276161278524452</v>
      </c>
      <c r="U170" s="11">
        <f t="shared" si="694"/>
        <v>2.2315715473993252</v>
      </c>
      <c r="W170" s="23">
        <f t="shared" si="618"/>
        <v>0</v>
      </c>
      <c r="X170" s="11">
        <f t="shared" ref="X170" si="695">(X80-X$86)/X$86*100</f>
        <v>-43.25423045236419</v>
      </c>
      <c r="Z170" s="23">
        <f t="shared" si="620"/>
        <v>-7.937810187285895</v>
      </c>
      <c r="AA170" s="11">
        <f t="shared" ref="AA170" si="696">-(AA80-AA$86)/AA$86*100</f>
        <v>10.987313859546887</v>
      </c>
      <c r="AB170" s="11">
        <f t="shared" ref="AB170" si="697">(AB80-AB$86)/AB$86*100</f>
        <v>-20.314332629603562</v>
      </c>
      <c r="AC170" s="11">
        <f t="shared" ref="AC170" si="698">(AC80-AC$86)/AC$86*100</f>
        <v>-14.486411791801009</v>
      </c>
      <c r="AE170" s="23">
        <f t="shared" si="624"/>
        <v>8.7824288808455417</v>
      </c>
      <c r="AF170" s="11">
        <f t="shared" ref="AF170:AG170" si="699">-(AF80-AF$86)/AF$86*100</f>
        <v>24.458171343403841</v>
      </c>
      <c r="AG170" s="11">
        <f t="shared" si="699"/>
        <v>16.589659763742588</v>
      </c>
      <c r="AH170" s="11">
        <f t="shared" ref="AH170" si="700">(AH80-AH$86)/AH$86*100</f>
        <v>-14.700544464609802</v>
      </c>
      <c r="AJ170" s="23">
        <f t="shared" si="637"/>
        <v>-2.0218211593078208</v>
      </c>
      <c r="AK170" s="11">
        <f t="shared" ref="AK170:AM170" si="701">-(AK80-AK$86)/AK$86*100</f>
        <v>21.64955783356648</v>
      </c>
      <c r="AL170" s="11">
        <f t="shared" si="701"/>
        <v>-10.601106175502519</v>
      </c>
      <c r="AM170" s="11">
        <f t="shared" si="701"/>
        <v>-17.113915135987423</v>
      </c>
      <c r="AY170" s="11">
        <f t="shared" si="628"/>
        <v>60.062566029945103</v>
      </c>
    </row>
    <row r="171" spans="6:51" x14ac:dyDescent="0.35">
      <c r="F171" s="13" t="s">
        <v>85</v>
      </c>
      <c r="G171" s="23">
        <f t="shared" si="610"/>
        <v>13.624377200165657</v>
      </c>
      <c r="H171" s="11">
        <f t="shared" si="611"/>
        <v>15.768518724093935</v>
      </c>
      <c r="I171" s="11">
        <f t="shared" si="611"/>
        <v>11.480235676237379</v>
      </c>
      <c r="J171" s="13"/>
      <c r="K171" s="24">
        <f t="shared" si="612"/>
        <v>-27.438407921582851</v>
      </c>
      <c r="L171" s="11">
        <f t="shared" ref="L171" si="702">-(L81-L$86)/L$86*100</f>
        <v>-27.438407921582851</v>
      </c>
      <c r="M171" s="13"/>
      <c r="N171" s="23">
        <f t="shared" si="614"/>
        <v>3.6396318665516283</v>
      </c>
      <c r="O171" s="11">
        <f t="shared" si="615"/>
        <v>3.5087719298245732</v>
      </c>
      <c r="P171" s="11">
        <f t="shared" si="615"/>
        <v>3.7704918032786838</v>
      </c>
      <c r="R171" s="23">
        <f t="shared" si="616"/>
        <v>-9.9625472403702151</v>
      </c>
      <c r="S171" s="11">
        <f t="shared" ref="S171:U171" si="703">-(S81-S$86)/S$86*100</f>
        <v>-22.706944899668599</v>
      </c>
      <c r="T171" s="11">
        <f t="shared" si="703"/>
        <v>-18.728058076279115</v>
      </c>
      <c r="U171" s="11">
        <f t="shared" si="703"/>
        <v>11.547361254837064</v>
      </c>
      <c r="W171" s="23">
        <f t="shared" si="618"/>
        <v>382.02474486604297</v>
      </c>
      <c r="X171" s="11">
        <f t="shared" ref="X171" si="704">(X81-X$86)/X$86*100</f>
        <v>8.4110929978804361</v>
      </c>
      <c r="Z171" s="23">
        <f t="shared" si="620"/>
        <v>1.4741915087092476</v>
      </c>
      <c r="AA171" s="11">
        <f t="shared" ref="AA171" si="705">-(AA81-AA$86)/AA$86*100</f>
        <v>4.2493919571456331</v>
      </c>
      <c r="AB171" s="11">
        <f t="shared" ref="AB171" si="706">(AB81-AB$86)/AB$86*100</f>
        <v>1.9235280319024199</v>
      </c>
      <c r="AC171" s="11">
        <f t="shared" ref="AC171" si="707">(AC81-AC$86)/AC$86*100</f>
        <v>-1.7503454629203097</v>
      </c>
      <c r="AE171" s="23">
        <f t="shared" si="624"/>
        <v>-4.6413161170224901</v>
      </c>
      <c r="AF171" s="11">
        <f t="shared" ref="AF171:AG171" si="708">-(AF81-AF$86)/AF$86*100</f>
        <v>-19.92179476513601</v>
      </c>
      <c r="AG171" s="11">
        <f t="shared" si="708"/>
        <v>4.9089171944678114</v>
      </c>
      <c r="AH171" s="11">
        <f t="shared" ref="AH171" si="709">(AH81-AH$86)/AH$86*100</f>
        <v>1.0889292196007285</v>
      </c>
      <c r="AJ171" s="23">
        <f t="shared" si="637"/>
        <v>-20.039828256480838</v>
      </c>
      <c r="AK171" s="11">
        <f t="shared" ref="AK171:AM171" si="710">-(AK81-AK$86)/AK$86*100</f>
        <v>-20.31233178956003</v>
      </c>
      <c r="AL171" s="11">
        <f t="shared" si="710"/>
        <v>-7.0278038011151009</v>
      </c>
      <c r="AM171" s="11">
        <f t="shared" si="710"/>
        <v>-32.779349178767383</v>
      </c>
      <c r="AY171" s="11">
        <f t="shared" si="628"/>
        <v>93.424567224523685</v>
      </c>
    </row>
    <row r="172" spans="6:51" x14ac:dyDescent="0.35">
      <c r="F172" s="13" t="s">
        <v>86</v>
      </c>
      <c r="G172" s="23">
        <f t="shared" si="610"/>
        <v>-22.696110485989028</v>
      </c>
      <c r="H172" s="11">
        <f t="shared" si="611"/>
        <v>-19.457917541231947</v>
      </c>
      <c r="I172" s="11">
        <f t="shared" si="611"/>
        <v>-25.934303430746109</v>
      </c>
      <c r="J172" s="13"/>
      <c r="K172" s="24">
        <f t="shared" si="612"/>
        <v>-2.5106479313695234</v>
      </c>
      <c r="L172" s="11">
        <f t="shared" ref="L172" si="711">-(L82-L$86)/L$86*100</f>
        <v>-2.5106479313695234</v>
      </c>
      <c r="M172" s="13"/>
      <c r="N172" s="23">
        <f t="shared" si="614"/>
        <v>-14.293157231034705</v>
      </c>
      <c r="O172" s="11">
        <f t="shared" si="615"/>
        <v>-14.979757085020237</v>
      </c>
      <c r="P172" s="11">
        <f t="shared" si="615"/>
        <v>-13.606557377049175</v>
      </c>
      <c r="R172" s="23">
        <f t="shared" si="616"/>
        <v>-4.031030162819131</v>
      </c>
      <c r="S172" s="11">
        <f t="shared" ref="S172:U172" si="712">-(S82-S$86)/S$86*100</f>
        <v>-12.587585126916506</v>
      </c>
      <c r="T172" s="11">
        <f t="shared" si="712"/>
        <v>9.4915246662046684</v>
      </c>
      <c r="U172" s="11">
        <f t="shared" si="712"/>
        <v>-8.9970300277455539</v>
      </c>
      <c r="W172" s="23">
        <f t="shared" si="618"/>
        <v>0</v>
      </c>
      <c r="X172" s="11">
        <f t="shared" ref="X172" si="713">(X82-X$86)/X$86*100</f>
        <v>-33.825103503637663</v>
      </c>
      <c r="Z172" s="23">
        <f t="shared" si="620"/>
        <v>26.02628811848788</v>
      </c>
      <c r="AA172" s="11">
        <f t="shared" ref="AA172" si="714">-(AA82-AA$86)/AA$86*100</f>
        <v>10.047001917831455</v>
      </c>
      <c r="AB172" s="11">
        <f t="shared" ref="AB172" si="715">(AB82-AB$86)/AB$86*100</f>
        <v>31.574008913910394</v>
      </c>
      <c r="AC172" s="11">
        <f t="shared" ref="AC172" si="716">(AC82-AC$86)/AC$86*100</f>
        <v>36.457853523721788</v>
      </c>
      <c r="AE172" s="23">
        <f t="shared" si="624"/>
        <v>3.8486061975475025</v>
      </c>
      <c r="AF172" s="11">
        <f t="shared" ref="AF172:AG172" si="717">-(AF82-AF$86)/AF$86*100</f>
        <v>21.729590108373291</v>
      </c>
      <c r="AG172" s="11">
        <f t="shared" si="717"/>
        <v>11.050348266483375</v>
      </c>
      <c r="AH172" s="11">
        <f t="shared" ref="AH172" si="718">(AH82-AH$86)/AH$86*100</f>
        <v>-21.234119782214162</v>
      </c>
      <c r="AJ172" s="23">
        <f t="shared" si="637"/>
        <v>-8.7747119901961828</v>
      </c>
      <c r="AK172" s="11">
        <f t="shared" ref="AK172:AM172" si="719">-(AK82-AK$86)/AK$86*100</f>
        <v>-13.014320241233223</v>
      </c>
      <c r="AL172" s="11">
        <f t="shared" si="719"/>
        <v>-1.1091380126108354</v>
      </c>
      <c r="AM172" s="11">
        <f t="shared" si="719"/>
        <v>-12.200677716744494</v>
      </c>
      <c r="AY172" s="11">
        <f t="shared" si="628"/>
        <v>72.746639179061447</v>
      </c>
    </row>
    <row r="173" spans="6:51" x14ac:dyDescent="0.35">
      <c r="F173" s="13" t="s">
        <v>87</v>
      </c>
      <c r="G173" s="23">
        <f t="shared" si="610"/>
        <v>-8.035550867196676</v>
      </c>
      <c r="H173" s="11">
        <f t="shared" si="611"/>
        <v>-35.878944510007202</v>
      </c>
      <c r="I173" s="11">
        <f t="shared" si="611"/>
        <v>19.80784277561385</v>
      </c>
      <c r="J173" s="13"/>
      <c r="K173" s="24">
        <f t="shared" si="612"/>
        <v>43.790115176237506</v>
      </c>
      <c r="L173" s="11">
        <f t="shared" ref="L173" si="720">-(L83-L$86)/L$86*100</f>
        <v>43.790115176237506</v>
      </c>
      <c r="M173" s="13"/>
      <c r="N173" s="23">
        <f t="shared" si="614"/>
        <v>11.068781664122483</v>
      </c>
      <c r="O173" s="11">
        <f t="shared" si="615"/>
        <v>8.3670715249662653</v>
      </c>
      <c r="P173" s="11">
        <f t="shared" si="615"/>
        <v>13.770491803278698</v>
      </c>
      <c r="R173" s="23">
        <f t="shared" si="616"/>
        <v>31.394438385492048</v>
      </c>
      <c r="S173" s="11">
        <f t="shared" ref="S173:U173" si="721">-(S83-S$86)/S$86*100</f>
        <v>27.577788703157431</v>
      </c>
      <c r="T173" s="11">
        <f t="shared" si="721"/>
        <v>60.769001187616901</v>
      </c>
      <c r="U173" s="11">
        <f t="shared" si="721"/>
        <v>5.8365252657018019</v>
      </c>
      <c r="W173" s="23">
        <f t="shared" si="618"/>
        <v>0</v>
      </c>
      <c r="X173" s="11">
        <f t="shared" ref="X173" si="722">(X83-X$86)/X$86*100</f>
        <v>22.984866883211026</v>
      </c>
      <c r="Z173" s="23">
        <f t="shared" si="620"/>
        <v>3.4791824264302491</v>
      </c>
      <c r="AA173" s="11">
        <f t="shared" ref="AA173" si="723">-(AA83-AA$86)/AA$86*100</f>
        <v>28.661047228993457</v>
      </c>
      <c r="AB173" s="11">
        <f t="shared" ref="AB173" si="724">(AB83-AB$86)/AB$86*100</f>
        <v>-9.1954022988505724</v>
      </c>
      <c r="AC173" s="11">
        <f t="shared" ref="AC173" si="725">(AC83-AC$86)/AC$86*100</f>
        <v>-9.0280976508521391</v>
      </c>
      <c r="AE173" s="23">
        <f t="shared" si="624"/>
        <v>-44.390804060049597</v>
      </c>
      <c r="AF173" s="11">
        <f t="shared" ref="AF173:AG173" si="726">-(AF83-AF$86)/AF$86*100</f>
        <v>-37.548176570723989</v>
      </c>
      <c r="AG173" s="11">
        <f t="shared" si="726"/>
        <v>-106.87650421196564</v>
      </c>
      <c r="AH173" s="11">
        <f t="shared" ref="AH173" si="727">(AH83-AH$86)/AH$86*100</f>
        <v>11.252268602540827</v>
      </c>
      <c r="AJ173" s="23">
        <f t="shared" si="637"/>
        <v>20.736259405728784</v>
      </c>
      <c r="AK173" s="11">
        <f t="shared" ref="AK173:AM173" si="728">-(AK83-AK$86)/AK$86*100</f>
        <v>39.628726110535496</v>
      </c>
      <c r="AL173" s="11">
        <f t="shared" si="728"/>
        <v>13.892927157458701</v>
      </c>
      <c r="AM173" s="11">
        <f t="shared" si="728"/>
        <v>8.6871249491921496</v>
      </c>
      <c r="AY173" s="11">
        <f t="shared" si="628"/>
        <v>146.90339706910407</v>
      </c>
    </row>
    <row r="174" spans="6:51" x14ac:dyDescent="0.35">
      <c r="F174" s="13" t="s">
        <v>88</v>
      </c>
      <c r="G174" s="23">
        <f t="shared" si="610"/>
        <v>39.980389778364369</v>
      </c>
      <c r="H174" s="11">
        <f t="shared" si="611"/>
        <v>63.202569812938378</v>
      </c>
      <c r="I174" s="11">
        <f t="shared" si="611"/>
        <v>16.758209743790367</v>
      </c>
      <c r="J174" s="13"/>
      <c r="K174" s="24">
        <f t="shared" si="612"/>
        <v>4.2411740636218385</v>
      </c>
      <c r="L174" s="11">
        <f t="shared" ref="L174" si="729">-(L84-L$86)/L$86*100</f>
        <v>4.2411740636218385</v>
      </c>
      <c r="M174" s="13"/>
      <c r="N174" s="23">
        <f t="shared" si="614"/>
        <v>-18.565407844959175</v>
      </c>
      <c r="O174" s="11">
        <f t="shared" si="615"/>
        <v>-13.360323886639666</v>
      </c>
      <c r="P174" s="11">
        <f t="shared" si="615"/>
        <v>-23.770491803278688</v>
      </c>
      <c r="R174" s="23">
        <f t="shared" si="616"/>
        <v>-3.0796018946471642</v>
      </c>
      <c r="S174" s="11">
        <f t="shared" ref="S174:U174" si="730">-(S84-S$86)/S$86*100</f>
        <v>-5.7365526785389243</v>
      </c>
      <c r="T174" s="11">
        <f t="shared" si="730"/>
        <v>0.60526747700062555</v>
      </c>
      <c r="U174" s="11">
        <f t="shared" si="730"/>
        <v>-4.1075204824031939</v>
      </c>
      <c r="W174" s="23">
        <f t="shared" si="618"/>
        <v>0</v>
      </c>
      <c r="X174" s="11">
        <f t="shared" ref="X174" si="731">(X84-X$86)/X$86*100</f>
        <v>14.210161888248532</v>
      </c>
      <c r="Z174" s="23">
        <f t="shared" si="620"/>
        <v>-4.1081720836009312</v>
      </c>
      <c r="AA174" s="11">
        <f t="shared" ref="AA174" si="732">-(AA84-AA$86)/AA$86*100</f>
        <v>18.736201052208241</v>
      </c>
      <c r="AB174" s="11">
        <f t="shared" ref="AB174" si="733">(AB84-AB$86)/AB$86*100</f>
        <v>-14.754867464227067</v>
      </c>
      <c r="AC174" s="11">
        <f t="shared" ref="AC174" si="734">(AC84-AC$86)/AC$86*100</f>
        <v>-16.305849838783967</v>
      </c>
      <c r="AE174" s="23">
        <f t="shared" si="624"/>
        <v>27.561432575884151</v>
      </c>
      <c r="AF174" s="11">
        <f t="shared" ref="AF174:AG174" si="735">-(AF84-AF$86)/AF$86*100</f>
        <v>28.947627821382511</v>
      </c>
      <c r="AG174" s="11">
        <f t="shared" si="735"/>
        <v>52.103276076868845</v>
      </c>
      <c r="AH174" s="11">
        <f t="shared" ref="AH174" si="736">(AH84-AH$86)/AH$86*100</f>
        <v>1.6333938294010864</v>
      </c>
      <c r="AJ174" s="23">
        <f t="shared" si="637"/>
        <v>-1.4090160644653389</v>
      </c>
      <c r="AK174" s="11">
        <f t="shared" ref="AK174:AM174" si="737">-(AK84-AK$86)/AK$86*100</f>
        <v>-10.286226691018831</v>
      </c>
      <c r="AL174" s="11">
        <f t="shared" si="737"/>
        <v>5.3238882214892849</v>
      </c>
      <c r="AM174" s="11">
        <f t="shared" si="737"/>
        <v>0.73529027613352971</v>
      </c>
      <c r="AY174" s="11">
        <f t="shared" si="628"/>
        <v>118.48366781866488</v>
      </c>
    </row>
    <row r="175" spans="6:51" x14ac:dyDescent="0.35">
      <c r="F175" s="13" t="s">
        <v>94</v>
      </c>
      <c r="G175" s="23">
        <f t="shared" si="610"/>
        <v>19.129812500794046</v>
      </c>
      <c r="H175" s="11">
        <f t="shared" si="611"/>
        <v>0</v>
      </c>
      <c r="I175" s="11">
        <f t="shared" si="611"/>
        <v>38.259625001588091</v>
      </c>
      <c r="J175" s="13"/>
      <c r="K175" s="24">
        <f t="shared" si="612"/>
        <v>11.997466150897605</v>
      </c>
      <c r="L175" s="11">
        <f t="shared" ref="L175" si="738">-(L85-L$86)/L$86*100</f>
        <v>11.997466150897605</v>
      </c>
      <c r="M175" s="13"/>
      <c r="N175" s="23">
        <f t="shared" si="614"/>
        <v>30.010951085152985</v>
      </c>
      <c r="O175" s="11">
        <f t="shared" si="615"/>
        <v>18.218623481781378</v>
      </c>
      <c r="P175" s="11">
        <f t="shared" si="615"/>
        <v>41.803278688524593</v>
      </c>
      <c r="R175" s="23">
        <f t="shared" si="616"/>
        <v>-15.111269156930121</v>
      </c>
      <c r="S175" s="11">
        <f t="shared" ref="S175:U175" si="739">-(S85-S$86)/S$86*100</f>
        <v>-1.9203175643687094</v>
      </c>
      <c r="T175" s="11">
        <f t="shared" si="739"/>
        <v>-60.659885936137862</v>
      </c>
      <c r="U175" s="11">
        <f t="shared" si="739"/>
        <v>17.246396029716212</v>
      </c>
      <c r="W175" s="23">
        <f t="shared" si="618"/>
        <v>0</v>
      </c>
      <c r="X175" s="11">
        <f t="shared" ref="X175" si="740">(X85-X$86)/X$86*100</f>
        <v>122.45278883339353</v>
      </c>
      <c r="Z175" s="23">
        <f t="shared" si="620"/>
        <v>1.3930427852495226</v>
      </c>
      <c r="AA175" s="11">
        <f t="shared" ref="AA175" si="741">-(AA85-AA$86)/AA$86*100</f>
        <v>-3.3055234093079129</v>
      </c>
      <c r="AB175" s="11">
        <f t="shared" ref="AB175" si="742">(AB85-AB$86)/AB$86*100</f>
        <v>3.7766830870279184</v>
      </c>
      <c r="AC175" s="11">
        <f t="shared" ref="AC175" si="743">(AC85-AC$86)/AC$86*100</f>
        <v>3.7079686780285623</v>
      </c>
      <c r="AE175" s="23">
        <f t="shared" si="624"/>
        <v>9.3346101687662433</v>
      </c>
      <c r="AF175" s="11">
        <f t="shared" ref="AF175:AG175" si="744">-(AF85-AF$86)/AF$86*100</f>
        <v>-26.945046468509489</v>
      </c>
      <c r="AG175" s="11">
        <f t="shared" si="744"/>
        <v>34.259221802394428</v>
      </c>
      <c r="AH175" s="11">
        <f t="shared" ref="AH175" si="745">(AH85-AH$86)/AH$86*100</f>
        <v>20.68965517241379</v>
      </c>
      <c r="AJ175" s="23">
        <f t="shared" si="637"/>
        <v>-4.4888299874046158</v>
      </c>
      <c r="AK175" s="11">
        <f t="shared" ref="AK175:AM175" si="746">-(AK85-AK$86)/AK$86*100</f>
        <v>-28.338476232402147</v>
      </c>
      <c r="AL175" s="11">
        <f t="shared" si="746"/>
        <v>1.9039923472783191</v>
      </c>
      <c r="AM175" s="11">
        <f t="shared" si="746"/>
        <v>12.967993922909981</v>
      </c>
      <c r="AY175" s="11">
        <f t="shared" si="628"/>
        <v>89.514409407963768</v>
      </c>
    </row>
    <row r="176" spans="6:51" x14ac:dyDescent="0.35">
      <c r="F176" s="13" t="s">
        <v>90</v>
      </c>
      <c r="G176" s="23">
        <f t="shared" si="610"/>
        <v>0</v>
      </c>
      <c r="H176" s="11">
        <f t="shared" si="611"/>
        <v>0</v>
      </c>
      <c r="I176" s="11">
        <f t="shared" si="611"/>
        <v>0</v>
      </c>
      <c r="J176" s="13"/>
      <c r="K176" s="24">
        <f t="shared" si="612"/>
        <v>0</v>
      </c>
      <c r="L176" s="11">
        <f t="shared" ref="L176" si="747">-(L86-L$86)/L$86*100</f>
        <v>0</v>
      </c>
      <c r="M176" s="13"/>
      <c r="N176" s="23">
        <f t="shared" si="614"/>
        <v>0</v>
      </c>
      <c r="O176" s="11">
        <f t="shared" si="615"/>
        <v>0</v>
      </c>
      <c r="P176" s="11">
        <f t="shared" si="615"/>
        <v>0</v>
      </c>
      <c r="R176" s="23">
        <f t="shared" si="616"/>
        <v>0</v>
      </c>
      <c r="S176" s="11">
        <f t="shared" ref="S176:U176" si="748">-(S86-S$86)/S$86*100</f>
        <v>0</v>
      </c>
      <c r="T176" s="11">
        <f t="shared" si="748"/>
        <v>0</v>
      </c>
      <c r="U176" s="11">
        <f t="shared" si="748"/>
        <v>0</v>
      </c>
      <c r="W176" s="23">
        <f t="shared" si="618"/>
        <v>0</v>
      </c>
      <c r="X176" s="11">
        <f t="shared" ref="X176" si="749">(X86-X$86)/X$86*100</f>
        <v>0</v>
      </c>
      <c r="Z176" s="23">
        <f t="shared" si="620"/>
        <v>0</v>
      </c>
      <c r="AA176" s="11">
        <f t="shared" ref="AA176" si="750">-(AA86-AA$86)/AA$86*100</f>
        <v>0</v>
      </c>
      <c r="AB176" s="11">
        <f t="shared" ref="AB176" si="751">(AB86-AB$86)/AB$86*100</f>
        <v>0</v>
      </c>
      <c r="AC176" s="11">
        <f t="shared" ref="AC176" si="752">(AC86-AC$86)/AC$86*100</f>
        <v>0</v>
      </c>
      <c r="AE176" s="23">
        <f t="shared" si="624"/>
        <v>0</v>
      </c>
      <c r="AF176" s="11">
        <f t="shared" ref="AF176:AG176" si="753">-(AF86-AF$86)/AF$86*100</f>
        <v>0</v>
      </c>
      <c r="AG176" s="11">
        <f t="shared" si="753"/>
        <v>0</v>
      </c>
      <c r="AH176" s="11">
        <f t="shared" ref="AH176" si="754">(AH86-AH$86)/AH$86*100</f>
        <v>0</v>
      </c>
      <c r="AJ176" s="23">
        <f t="shared" si="637"/>
        <v>0</v>
      </c>
      <c r="AK176" s="11">
        <f t="shared" ref="AK176:AM176" si="755">-(AK86-AK$86)/AK$86*100</f>
        <v>0</v>
      </c>
      <c r="AL176" s="11">
        <f t="shared" si="755"/>
        <v>0</v>
      </c>
      <c r="AM176" s="11">
        <f t="shared" si="755"/>
        <v>0</v>
      </c>
      <c r="AY176" s="11">
        <f t="shared" si="628"/>
        <v>102.70461759884518</v>
      </c>
    </row>
  </sheetData>
  <sheetProtection sheet="1" objects="1" scenarios="1"/>
  <hyperlinks>
    <hyperlink ref="B2" r:id="rId1" xr:uid="{BA80B4D7-8C11-452E-8173-2565CA2BA3C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2C42C-0D72-41E5-A153-98CE07856646}">
  <sheetPr>
    <pageSetUpPr fitToPage="1"/>
  </sheetPr>
  <dimension ref="A1:AD87"/>
  <sheetViews>
    <sheetView showGridLines="0" showRowColHeaders="0" tabSelected="1" topLeftCell="D1" zoomScale="65" zoomScaleNormal="65" workbookViewId="0">
      <pane xSplit="17" ySplit="6" topLeftCell="U9" activePane="bottomRight" state="frozen"/>
      <selection activeCell="D1" sqref="D1"/>
      <selection pane="topRight" activeCell="U1" sqref="U1"/>
      <selection pane="bottomLeft" activeCell="D7" sqref="D7"/>
      <selection pane="bottomRight" activeCell="Z3" sqref="Z3"/>
    </sheetView>
  </sheetViews>
  <sheetFormatPr defaultRowHeight="14.5" x14ac:dyDescent="0.35"/>
  <cols>
    <col min="1" max="3" width="14.7265625" style="35" customWidth="1"/>
    <col min="4" max="4" width="2" style="35" customWidth="1"/>
    <col min="5" max="5" width="8.7265625" style="27"/>
    <col min="6" max="6" width="1.90625" style="27" bestFit="1" customWidth="1"/>
    <col min="7" max="7" width="15" style="27" bestFit="1" customWidth="1"/>
    <col min="8" max="8" width="8.7265625" style="27"/>
    <col min="9" max="9" width="8.7265625" style="29"/>
    <col min="10" max="18" width="8.7265625" style="27"/>
    <col min="19" max="19" width="18.36328125" style="27" bestFit="1" customWidth="1"/>
    <col min="20" max="20" width="10.453125" style="27" customWidth="1"/>
    <col min="21" max="25" width="0.7265625" style="27" customWidth="1"/>
    <col min="26" max="26" width="73.54296875" style="27" customWidth="1"/>
    <col min="27" max="29" width="8.7265625" style="27"/>
    <col min="30" max="30" width="14.1796875" style="28" customWidth="1"/>
    <col min="31" max="16384" width="8.7265625" style="27"/>
  </cols>
  <sheetData>
    <row r="1" spans="2:30" ht="31" x14ac:dyDescent="0.7">
      <c r="C1" s="36"/>
      <c r="D1" s="36"/>
      <c r="E1" s="59" t="s">
        <v>255</v>
      </c>
      <c r="F1" s="59"/>
      <c r="G1" s="59"/>
      <c r="H1" s="59"/>
      <c r="I1" s="59"/>
      <c r="J1" s="59"/>
      <c r="K1" s="59"/>
      <c r="L1" s="59"/>
      <c r="M1" s="59"/>
      <c r="N1" s="59"/>
      <c r="O1" s="59"/>
      <c r="P1" s="59"/>
      <c r="Q1" s="59"/>
      <c r="R1" s="59"/>
      <c r="S1" s="59"/>
      <c r="T1" s="59"/>
    </row>
    <row r="2" spans="2:30" ht="15.5" customHeight="1" x14ac:dyDescent="0.35">
      <c r="C2" s="37"/>
      <c r="D2" s="37"/>
      <c r="E2" s="60" t="s">
        <v>265</v>
      </c>
      <c r="F2" s="60"/>
      <c r="G2" s="60"/>
      <c r="H2" s="60"/>
      <c r="I2" s="60"/>
      <c r="J2" s="60"/>
      <c r="K2" s="60"/>
      <c r="L2" s="60"/>
      <c r="M2" s="60"/>
      <c r="N2" s="60"/>
      <c r="O2" s="60"/>
      <c r="P2" s="60"/>
      <c r="Q2" s="60"/>
      <c r="R2" s="60"/>
      <c r="S2" s="60"/>
      <c r="T2" s="60"/>
    </row>
    <row r="3" spans="2:30" ht="31.5" customHeight="1" x14ac:dyDescent="0.35">
      <c r="C3" s="38"/>
      <c r="D3" s="38"/>
      <c r="E3" s="61" t="s">
        <v>269</v>
      </c>
      <c r="F3" s="62"/>
      <c r="G3" s="62"/>
      <c r="H3" s="62"/>
      <c r="I3" s="62"/>
      <c r="J3" s="62"/>
      <c r="K3" s="62"/>
      <c r="L3" s="62"/>
      <c r="M3" s="62"/>
      <c r="N3" s="62"/>
      <c r="O3" s="62"/>
      <c r="P3" s="62"/>
      <c r="Q3" s="62"/>
      <c r="R3" s="62"/>
      <c r="S3" s="62"/>
      <c r="T3" s="62"/>
    </row>
    <row r="4" spans="2:30" ht="7" customHeight="1" x14ac:dyDescent="0.35">
      <c r="B4" s="39" t="s">
        <v>257</v>
      </c>
      <c r="C4" s="40"/>
      <c r="D4" s="58" t="s">
        <v>249</v>
      </c>
    </row>
    <row r="5" spans="2:30" ht="14.5" customHeight="1" x14ac:dyDescent="0.35">
      <c r="B5" s="57" t="s">
        <v>258</v>
      </c>
      <c r="C5" s="57"/>
      <c r="D5" s="58"/>
      <c r="I5" s="30">
        <v>35</v>
      </c>
      <c r="AD5" s="31" t="s">
        <v>218</v>
      </c>
    </row>
    <row r="6" spans="2:30" ht="4.5" customHeight="1" x14ac:dyDescent="0.35">
      <c r="B6" s="56" t="s">
        <v>247</v>
      </c>
      <c r="AD6" s="31" t="s">
        <v>0</v>
      </c>
    </row>
    <row r="7" spans="2:30" ht="18.5" x14ac:dyDescent="0.45">
      <c r="B7" s="56"/>
      <c r="E7" s="28"/>
      <c r="F7" s="28"/>
      <c r="G7" s="28"/>
      <c r="H7" s="28"/>
      <c r="I7" s="34"/>
      <c r="J7" s="28"/>
      <c r="K7" s="28"/>
      <c r="L7" s="28"/>
      <c r="S7" s="52" t="s">
        <v>263</v>
      </c>
      <c r="T7" s="53" t="s">
        <v>264</v>
      </c>
      <c r="Z7" s="54" t="s">
        <v>268</v>
      </c>
      <c r="AD7" s="31" t="s">
        <v>1</v>
      </c>
    </row>
    <row r="8" spans="2:30" ht="15" customHeight="1" x14ac:dyDescent="0.35">
      <c r="C8" s="41" t="s">
        <v>248</v>
      </c>
      <c r="E8" s="28"/>
      <c r="F8" s="32">
        <v>1</v>
      </c>
      <c r="G8" s="33" t="s">
        <v>12</v>
      </c>
      <c r="H8" s="34">
        <f>VLOOKUP($F8,Data!$E$7:$AO$86,2+Front!$I$5)</f>
        <v>43.150826462875436</v>
      </c>
      <c r="I8" s="34">
        <f>H8+0.0001*F8</f>
        <v>43.150926462875439</v>
      </c>
      <c r="J8" s="31">
        <f>RANK(I8,I$8:I$86)</f>
        <v>2</v>
      </c>
      <c r="K8" s="31" t="str">
        <f>VLOOKUP(MATCH(F8,J$8:J$86,0),$F$8:$H$86,2)</f>
        <v>Wodonga</v>
      </c>
      <c r="L8" s="34">
        <f>VLOOKUP(MATCH(F8,J$8:J$86,0),$F$8:$H$86,3)</f>
        <v>48.382977986573295</v>
      </c>
      <c r="S8" s="50" t="str">
        <f t="shared" ref="S8:S39" si="0">G8</f>
        <v>Alpine</v>
      </c>
      <c r="T8" s="51">
        <f t="shared" ref="T8:T39" si="1">H8</f>
        <v>43.150826462875436</v>
      </c>
      <c r="Z8" s="55"/>
      <c r="AD8" s="31"/>
    </row>
    <row r="9" spans="2:30" ht="15" customHeight="1" x14ac:dyDescent="0.35">
      <c r="B9" s="41" t="s">
        <v>228</v>
      </c>
      <c r="C9" s="42"/>
      <c r="D9" s="43">
        <v>1</v>
      </c>
      <c r="E9" s="28"/>
      <c r="F9" s="32">
        <v>2</v>
      </c>
      <c r="G9" s="33" t="s">
        <v>13</v>
      </c>
      <c r="H9" s="34">
        <f>VLOOKUP($F9,Data!$E$7:$AO$86,2+Front!$I$5)</f>
        <v>2.2266922405148288</v>
      </c>
      <c r="I9" s="34">
        <f t="shared" ref="I9:I72" si="2">H9+0.0001*F9</f>
        <v>2.2268922405148288</v>
      </c>
      <c r="J9" s="31">
        <f t="shared" ref="J9:J72" si="3">RANK(I9,I$8:I$86)</f>
        <v>48</v>
      </c>
      <c r="K9" s="31" t="str">
        <f t="shared" ref="K9:K72" si="4">VLOOKUP(MATCH(F9,J$8:J$86,0),$F$8:$H$86,2)</f>
        <v>Alpine</v>
      </c>
      <c r="L9" s="34">
        <f t="shared" ref="L9:L72" si="5">VLOOKUP(MATCH(F9,J$8:J$86,0),$F$8:$H$86,3)</f>
        <v>43.150826462875436</v>
      </c>
      <c r="S9" s="48" t="str">
        <f t="shared" si="0"/>
        <v>Ararat</v>
      </c>
      <c r="T9" s="49">
        <f t="shared" si="1"/>
        <v>2.2266922405148288</v>
      </c>
      <c r="Z9" s="63" t="s">
        <v>270</v>
      </c>
      <c r="AD9" s="31" t="s">
        <v>219</v>
      </c>
    </row>
    <row r="10" spans="2:30" ht="15" customHeight="1" x14ac:dyDescent="0.35">
      <c r="B10" s="44"/>
      <c r="C10" s="45" t="s">
        <v>0</v>
      </c>
      <c r="D10" s="43">
        <v>1</v>
      </c>
      <c r="E10" s="28"/>
      <c r="F10" s="32">
        <v>3</v>
      </c>
      <c r="G10" s="33" t="s">
        <v>14</v>
      </c>
      <c r="H10" s="34">
        <f>VLOOKUP($F10,Data!$E$7:$AO$86,2+Front!$I$5)</f>
        <v>-9.6716409275811284</v>
      </c>
      <c r="I10" s="34">
        <f t="shared" si="2"/>
        <v>-9.6713409275811291</v>
      </c>
      <c r="J10" s="31">
        <f t="shared" si="3"/>
        <v>70</v>
      </c>
      <c r="K10" s="31" t="str">
        <f t="shared" si="4"/>
        <v>Queenscliffe</v>
      </c>
      <c r="L10" s="34">
        <f t="shared" si="5"/>
        <v>40.692845885667843</v>
      </c>
      <c r="S10" s="50" t="str">
        <f t="shared" si="0"/>
        <v>Ballarat</v>
      </c>
      <c r="T10" s="51">
        <f t="shared" si="1"/>
        <v>-9.6716409275811284</v>
      </c>
      <c r="Z10" s="63"/>
      <c r="AD10" s="31" t="s">
        <v>2</v>
      </c>
    </row>
    <row r="11" spans="2:30" ht="15" customHeight="1" x14ac:dyDescent="0.35">
      <c r="B11" s="44"/>
      <c r="C11" s="45" t="s">
        <v>1</v>
      </c>
      <c r="D11" s="43">
        <v>1</v>
      </c>
      <c r="E11" s="28"/>
      <c r="F11" s="32">
        <v>4</v>
      </c>
      <c r="G11" s="33" t="s">
        <v>15</v>
      </c>
      <c r="H11" s="34">
        <f>VLOOKUP($F11,Data!$E$7:$AO$86,2+Front!$I$5)</f>
        <v>12.681894170474648</v>
      </c>
      <c r="I11" s="34">
        <f t="shared" si="2"/>
        <v>12.682294170474648</v>
      </c>
      <c r="J11" s="31">
        <f t="shared" si="3"/>
        <v>27</v>
      </c>
      <c r="K11" s="31" t="str">
        <f t="shared" si="4"/>
        <v>Buloke</v>
      </c>
      <c r="L11" s="34">
        <f t="shared" si="5"/>
        <v>40.128006902748545</v>
      </c>
      <c r="S11" s="48" t="str">
        <f t="shared" si="0"/>
        <v>Banyule</v>
      </c>
      <c r="T11" s="49">
        <f t="shared" si="1"/>
        <v>12.681894170474648</v>
      </c>
      <c r="Z11" s="63" t="s">
        <v>271</v>
      </c>
      <c r="AD11" s="31"/>
    </row>
    <row r="12" spans="2:30" ht="15" customHeight="1" x14ac:dyDescent="0.35">
      <c r="B12" s="44"/>
      <c r="C12" s="45"/>
      <c r="D12" s="43">
        <v>1</v>
      </c>
      <c r="E12" s="28"/>
      <c r="F12" s="32">
        <v>5</v>
      </c>
      <c r="G12" s="33" t="s">
        <v>16</v>
      </c>
      <c r="H12" s="34">
        <f>VLOOKUP($F12,Data!$E$7:$AO$86,2+Front!$I$5)</f>
        <v>13.722616382808976</v>
      </c>
      <c r="I12" s="34">
        <f t="shared" si="2"/>
        <v>13.723116382808977</v>
      </c>
      <c r="J12" s="31">
        <f t="shared" si="3"/>
        <v>24</v>
      </c>
      <c r="K12" s="31" t="str">
        <f t="shared" si="4"/>
        <v>Bayside</v>
      </c>
      <c r="L12" s="34">
        <f t="shared" si="5"/>
        <v>37.92341457985578</v>
      </c>
      <c r="S12" s="50" t="str">
        <f t="shared" si="0"/>
        <v>Bass Coast</v>
      </c>
      <c r="T12" s="51">
        <f t="shared" si="1"/>
        <v>13.722616382808976</v>
      </c>
      <c r="Z12" s="63"/>
      <c r="AD12" s="31" t="s">
        <v>260</v>
      </c>
    </row>
    <row r="13" spans="2:30" ht="15" customHeight="1" x14ac:dyDescent="0.35">
      <c r="B13" s="41" t="s">
        <v>229</v>
      </c>
      <c r="C13" s="45"/>
      <c r="D13" s="43">
        <v>1</v>
      </c>
      <c r="E13" s="28"/>
      <c r="F13" s="32">
        <v>6</v>
      </c>
      <c r="G13" s="33" t="s">
        <v>17</v>
      </c>
      <c r="H13" s="34">
        <f>VLOOKUP($F13,Data!$E$7:$AO$86,2+Front!$I$5)</f>
        <v>-8.6073090582197</v>
      </c>
      <c r="I13" s="34">
        <f t="shared" si="2"/>
        <v>-8.6067090582196997</v>
      </c>
      <c r="J13" s="31">
        <f t="shared" si="3"/>
        <v>68</v>
      </c>
      <c r="K13" s="31" t="str">
        <f t="shared" si="4"/>
        <v>Surf Coast</v>
      </c>
      <c r="L13" s="34">
        <f t="shared" si="5"/>
        <v>28.666986722777938</v>
      </c>
      <c r="S13" s="48" t="str">
        <f t="shared" si="0"/>
        <v>Baw Baw</v>
      </c>
      <c r="T13" s="49">
        <f t="shared" si="1"/>
        <v>-8.6073090582197</v>
      </c>
      <c r="Z13" s="63" t="s">
        <v>272</v>
      </c>
      <c r="AD13" s="31" t="s">
        <v>240</v>
      </c>
    </row>
    <row r="14" spans="2:30" ht="15" customHeight="1" x14ac:dyDescent="0.35">
      <c r="B14" s="44"/>
      <c r="C14" s="45" t="s">
        <v>2</v>
      </c>
      <c r="D14" s="43">
        <v>1</v>
      </c>
      <c r="E14" s="28"/>
      <c r="F14" s="32">
        <v>7</v>
      </c>
      <c r="G14" s="33" t="s">
        <v>18</v>
      </c>
      <c r="H14" s="34">
        <f>VLOOKUP($F14,Data!$E$7:$AO$86,2+Front!$I$5)</f>
        <v>37.92341457985578</v>
      </c>
      <c r="I14" s="34">
        <f t="shared" si="2"/>
        <v>37.924114579855782</v>
      </c>
      <c r="J14" s="31">
        <f t="shared" si="3"/>
        <v>5</v>
      </c>
      <c r="K14" s="31" t="str">
        <f t="shared" si="4"/>
        <v>Indigo</v>
      </c>
      <c r="L14" s="34">
        <f t="shared" si="5"/>
        <v>27.718166572838928</v>
      </c>
      <c r="S14" s="50" t="str">
        <f t="shared" si="0"/>
        <v>Bayside</v>
      </c>
      <c r="T14" s="51">
        <f t="shared" si="1"/>
        <v>37.92341457985578</v>
      </c>
      <c r="Z14" s="63"/>
      <c r="AD14" s="31" t="s">
        <v>252</v>
      </c>
    </row>
    <row r="15" spans="2:30" ht="15" customHeight="1" x14ac:dyDescent="0.35">
      <c r="B15" s="44"/>
      <c r="C15" s="45"/>
      <c r="D15" s="43">
        <v>1</v>
      </c>
      <c r="E15" s="28"/>
      <c r="F15" s="32">
        <v>8</v>
      </c>
      <c r="G15" s="33" t="s">
        <v>19</v>
      </c>
      <c r="H15" s="34">
        <f>VLOOKUP($F15,Data!$E$7:$AO$86,2+Front!$I$5)</f>
        <v>10.554418024316467</v>
      </c>
      <c r="I15" s="34">
        <f t="shared" si="2"/>
        <v>10.555218024316467</v>
      </c>
      <c r="J15" s="31">
        <f t="shared" si="3"/>
        <v>34</v>
      </c>
      <c r="K15" s="31" t="str">
        <f t="shared" si="4"/>
        <v>Mansfield</v>
      </c>
      <c r="L15" s="34">
        <f t="shared" si="5"/>
        <v>27.710295743655468</v>
      </c>
      <c r="S15" s="48" t="str">
        <f t="shared" si="0"/>
        <v>Benalla</v>
      </c>
      <c r="T15" s="49">
        <f t="shared" si="1"/>
        <v>10.554418024316467</v>
      </c>
      <c r="Z15" s="63" t="s">
        <v>273</v>
      </c>
      <c r="AD15" s="31"/>
    </row>
    <row r="16" spans="2:30" ht="15" customHeight="1" x14ac:dyDescent="0.35">
      <c r="B16" s="41" t="s">
        <v>211</v>
      </c>
      <c r="C16" s="45"/>
      <c r="D16" s="43">
        <v>1</v>
      </c>
      <c r="E16" s="28"/>
      <c r="F16" s="32">
        <v>9</v>
      </c>
      <c r="G16" s="33" t="s">
        <v>20</v>
      </c>
      <c r="H16" s="34">
        <f>VLOOKUP($F16,Data!$E$7:$AO$86,2+Front!$I$5)</f>
        <v>21.763480009262434</v>
      </c>
      <c r="I16" s="34">
        <f t="shared" si="2"/>
        <v>21.764380009262435</v>
      </c>
      <c r="J16" s="31">
        <f t="shared" si="3"/>
        <v>10</v>
      </c>
      <c r="K16" s="31" t="str">
        <f t="shared" si="4"/>
        <v>Mount Alexander</v>
      </c>
      <c r="L16" s="34">
        <f t="shared" si="5"/>
        <v>25.107243491993966</v>
      </c>
      <c r="S16" s="50" t="str">
        <f t="shared" si="0"/>
        <v>Boroondara</v>
      </c>
      <c r="T16" s="51">
        <f t="shared" si="1"/>
        <v>21.763480009262434</v>
      </c>
      <c r="Z16" s="63"/>
      <c r="AD16" s="31" t="s">
        <v>221</v>
      </c>
    </row>
    <row r="17" spans="2:30" ht="15" customHeight="1" x14ac:dyDescent="0.35">
      <c r="B17" s="44"/>
      <c r="C17" s="45" t="s">
        <v>240</v>
      </c>
      <c r="D17" s="43">
        <v>1</v>
      </c>
      <c r="E17" s="28"/>
      <c r="F17" s="32">
        <v>10</v>
      </c>
      <c r="G17" s="33" t="s">
        <v>21</v>
      </c>
      <c r="H17" s="34">
        <f>VLOOKUP($F17,Data!$E$7:$AO$86,2+Front!$I$5)</f>
        <v>-30.402860053117934</v>
      </c>
      <c r="I17" s="34">
        <f t="shared" si="2"/>
        <v>-30.401860053117932</v>
      </c>
      <c r="J17" s="31">
        <f t="shared" si="3"/>
        <v>79</v>
      </c>
      <c r="K17" s="31" t="str">
        <f t="shared" si="4"/>
        <v>Boroondara</v>
      </c>
      <c r="L17" s="34">
        <f t="shared" si="5"/>
        <v>21.763480009262434</v>
      </c>
      <c r="S17" s="48" t="str">
        <f t="shared" si="0"/>
        <v>Brimbank</v>
      </c>
      <c r="T17" s="49">
        <f t="shared" si="1"/>
        <v>-30.402860053117934</v>
      </c>
      <c r="Z17" s="63" t="s">
        <v>274</v>
      </c>
      <c r="AD17" s="31" t="s">
        <v>5</v>
      </c>
    </row>
    <row r="18" spans="2:30" ht="15" customHeight="1" x14ac:dyDescent="0.35">
      <c r="B18" s="44"/>
      <c r="C18" s="45" t="s">
        <v>252</v>
      </c>
      <c r="D18" s="43">
        <v>1</v>
      </c>
      <c r="E18" s="28"/>
      <c r="F18" s="32">
        <v>11</v>
      </c>
      <c r="G18" s="33" t="s">
        <v>22</v>
      </c>
      <c r="H18" s="34">
        <f>VLOOKUP($F18,Data!$E$7:$AO$86,2+Front!$I$5)</f>
        <v>40.128006902748545</v>
      </c>
      <c r="I18" s="34">
        <f t="shared" si="2"/>
        <v>40.129106902748546</v>
      </c>
      <c r="J18" s="31">
        <f t="shared" si="3"/>
        <v>4</v>
      </c>
      <c r="K18" s="31" t="str">
        <f t="shared" si="4"/>
        <v>Nillumbik</v>
      </c>
      <c r="L18" s="34">
        <f t="shared" si="5"/>
        <v>20.821862156922784</v>
      </c>
      <c r="S18" s="50" t="str">
        <f t="shared" si="0"/>
        <v>Buloke</v>
      </c>
      <c r="T18" s="51">
        <f t="shared" si="1"/>
        <v>40.128006902748545</v>
      </c>
      <c r="Z18" s="63"/>
      <c r="AD18" s="31" t="s">
        <v>234</v>
      </c>
    </row>
    <row r="19" spans="2:30" ht="15" customHeight="1" x14ac:dyDescent="0.35">
      <c r="B19" s="44"/>
      <c r="C19" s="45"/>
      <c r="D19" s="43">
        <v>1</v>
      </c>
      <c r="E19" s="28"/>
      <c r="F19" s="32">
        <v>12</v>
      </c>
      <c r="G19" s="33" t="s">
        <v>23</v>
      </c>
      <c r="H19" s="34">
        <f>VLOOKUP($F19,Data!$E$7:$AO$86,2+Front!$I$5)</f>
        <v>-6.4390883252927571</v>
      </c>
      <c r="I19" s="34">
        <f t="shared" si="2"/>
        <v>-6.4378883252927572</v>
      </c>
      <c r="J19" s="31">
        <f t="shared" si="3"/>
        <v>65</v>
      </c>
      <c r="K19" s="31" t="str">
        <f t="shared" si="4"/>
        <v>Towong</v>
      </c>
      <c r="L19" s="34">
        <f t="shared" si="5"/>
        <v>19.420191319417857</v>
      </c>
      <c r="S19" s="48" t="str">
        <f t="shared" si="0"/>
        <v>Campaspe</v>
      </c>
      <c r="T19" s="49">
        <f t="shared" si="1"/>
        <v>-6.4390883252927571</v>
      </c>
      <c r="Z19" s="63" t="s">
        <v>275</v>
      </c>
      <c r="AD19" s="31" t="s">
        <v>233</v>
      </c>
    </row>
    <row r="20" spans="2:30" ht="15" customHeight="1" x14ac:dyDescent="0.35">
      <c r="B20" s="41" t="s">
        <v>230</v>
      </c>
      <c r="C20" s="45"/>
      <c r="D20" s="43">
        <v>1</v>
      </c>
      <c r="E20" s="28"/>
      <c r="F20" s="32">
        <v>13</v>
      </c>
      <c r="G20" s="33" t="s">
        <v>24</v>
      </c>
      <c r="H20" s="34">
        <f>VLOOKUP($F20,Data!$E$7:$AO$86,2+Front!$I$5)</f>
        <v>0.29442015738790622</v>
      </c>
      <c r="I20" s="34">
        <f t="shared" si="2"/>
        <v>0.29572015738790625</v>
      </c>
      <c r="J20" s="31">
        <f t="shared" si="3"/>
        <v>50</v>
      </c>
      <c r="K20" s="31" t="str">
        <f t="shared" si="4"/>
        <v>Macedon Ranges</v>
      </c>
      <c r="L20" s="34">
        <f t="shared" si="5"/>
        <v>19.150108483100873</v>
      </c>
      <c r="S20" s="50" t="str">
        <f t="shared" si="0"/>
        <v>Cardinia</v>
      </c>
      <c r="T20" s="51">
        <f t="shared" si="1"/>
        <v>0.29442015738790622</v>
      </c>
      <c r="Z20" s="63"/>
      <c r="AD20" s="31"/>
    </row>
    <row r="21" spans="2:30" ht="15" customHeight="1" x14ac:dyDescent="0.35">
      <c r="B21" s="44"/>
      <c r="C21" s="45" t="s">
        <v>5</v>
      </c>
      <c r="D21" s="43">
        <v>1</v>
      </c>
      <c r="E21" s="28"/>
      <c r="F21" s="32">
        <v>14</v>
      </c>
      <c r="G21" s="33" t="s">
        <v>25</v>
      </c>
      <c r="H21" s="34">
        <f>VLOOKUP($F21,Data!$E$7:$AO$86,2+Front!$I$5)</f>
        <v>-12.280839888039781</v>
      </c>
      <c r="I21" s="34">
        <f t="shared" si="2"/>
        <v>-12.27943988803978</v>
      </c>
      <c r="J21" s="31">
        <f t="shared" si="3"/>
        <v>72</v>
      </c>
      <c r="K21" s="31" t="str">
        <f t="shared" si="4"/>
        <v>West Wimmera</v>
      </c>
      <c r="L21" s="34">
        <f t="shared" si="5"/>
        <v>18.663424610110944</v>
      </c>
      <c r="S21" s="48" t="str">
        <f t="shared" si="0"/>
        <v>Casey</v>
      </c>
      <c r="T21" s="49">
        <f t="shared" si="1"/>
        <v>-12.280839888039781</v>
      </c>
      <c r="Z21" s="63" t="s">
        <v>276</v>
      </c>
      <c r="AD21" s="31" t="s">
        <v>253</v>
      </c>
    </row>
    <row r="22" spans="2:30" ht="15" customHeight="1" x14ac:dyDescent="0.35">
      <c r="B22" s="44"/>
      <c r="C22" s="45" t="s">
        <v>234</v>
      </c>
      <c r="D22" s="43">
        <v>1</v>
      </c>
      <c r="E22" s="28"/>
      <c r="F22" s="32">
        <v>15</v>
      </c>
      <c r="G22" s="33" t="s">
        <v>26</v>
      </c>
      <c r="H22" s="34">
        <f>VLOOKUP($F22,Data!$E$7:$AO$86,2+Front!$I$5)</f>
        <v>-1.393107721528023</v>
      </c>
      <c r="I22" s="34">
        <f t="shared" si="2"/>
        <v>-1.3916077215280229</v>
      </c>
      <c r="J22" s="31">
        <f t="shared" si="3"/>
        <v>51</v>
      </c>
      <c r="K22" s="31" t="str">
        <f t="shared" si="4"/>
        <v>Glen Eira</v>
      </c>
      <c r="L22" s="34">
        <f t="shared" si="5"/>
        <v>18.43306544718552</v>
      </c>
      <c r="S22" s="50" t="str">
        <f t="shared" si="0"/>
        <v>Central Goldfields</v>
      </c>
      <c r="T22" s="51">
        <f t="shared" si="1"/>
        <v>-1.393107721528023</v>
      </c>
      <c r="Z22" s="63"/>
      <c r="AD22" s="31" t="s">
        <v>214</v>
      </c>
    </row>
    <row r="23" spans="2:30" ht="15" customHeight="1" x14ac:dyDescent="0.35">
      <c r="B23" s="44"/>
      <c r="C23" s="45" t="s">
        <v>233</v>
      </c>
      <c r="D23" s="43">
        <v>1</v>
      </c>
      <c r="E23" s="28"/>
      <c r="F23" s="32">
        <v>16</v>
      </c>
      <c r="G23" s="33" t="s">
        <v>27</v>
      </c>
      <c r="H23" s="34">
        <f>VLOOKUP($F23,Data!$E$7:$AO$86,2+Front!$I$5)</f>
        <v>13.982222281762242</v>
      </c>
      <c r="I23" s="34">
        <f t="shared" si="2"/>
        <v>13.983822281762242</v>
      </c>
      <c r="J23" s="31">
        <f t="shared" si="3"/>
        <v>22</v>
      </c>
      <c r="K23" s="31" t="str">
        <f t="shared" si="4"/>
        <v>Moyne</v>
      </c>
      <c r="L23" s="34">
        <f t="shared" si="5"/>
        <v>17.663722882398265</v>
      </c>
      <c r="S23" s="48" t="str">
        <f t="shared" si="0"/>
        <v>Colac- Otway</v>
      </c>
      <c r="T23" s="49">
        <f t="shared" si="1"/>
        <v>13.982222281762242</v>
      </c>
      <c r="Z23" s="63" t="s">
        <v>277</v>
      </c>
      <c r="AD23" s="31"/>
    </row>
    <row r="24" spans="2:30" ht="15" customHeight="1" x14ac:dyDescent="0.35">
      <c r="B24" s="44"/>
      <c r="C24" s="45"/>
      <c r="D24" s="43">
        <v>1</v>
      </c>
      <c r="E24" s="28"/>
      <c r="F24" s="32">
        <v>17</v>
      </c>
      <c r="G24" s="33" t="s">
        <v>28</v>
      </c>
      <c r="H24" s="34">
        <f>VLOOKUP($F24,Data!$E$7:$AO$86,2+Front!$I$5)</f>
        <v>15.430380303586725</v>
      </c>
      <c r="I24" s="34">
        <f t="shared" si="2"/>
        <v>15.432080303586725</v>
      </c>
      <c r="J24" s="31">
        <f t="shared" si="3"/>
        <v>18</v>
      </c>
      <c r="K24" s="31" t="str">
        <f t="shared" si="4"/>
        <v>Southern Grampians</v>
      </c>
      <c r="L24" s="34">
        <f t="shared" si="5"/>
        <v>15.526611312966164</v>
      </c>
      <c r="S24" s="50" t="str">
        <f t="shared" si="0"/>
        <v>Corangamite</v>
      </c>
      <c r="T24" s="51">
        <f t="shared" si="1"/>
        <v>15.430380303586725</v>
      </c>
      <c r="Z24" s="63"/>
      <c r="AD24" s="31" t="s">
        <v>254</v>
      </c>
    </row>
    <row r="25" spans="2:30" ht="15" customHeight="1" x14ac:dyDescent="0.35">
      <c r="B25" s="41" t="s">
        <v>206</v>
      </c>
      <c r="C25" s="45"/>
      <c r="D25" s="43">
        <v>1</v>
      </c>
      <c r="E25" s="28"/>
      <c r="F25" s="32">
        <v>18</v>
      </c>
      <c r="G25" s="33" t="s">
        <v>29</v>
      </c>
      <c r="H25" s="34">
        <f>VLOOKUP($F25,Data!$E$7:$AO$86,2+Front!$I$5)</f>
        <v>-4.8391281127284014</v>
      </c>
      <c r="I25" s="34">
        <f t="shared" si="2"/>
        <v>-4.8373281127284011</v>
      </c>
      <c r="J25" s="31">
        <f t="shared" si="3"/>
        <v>61</v>
      </c>
      <c r="K25" s="31" t="str">
        <f t="shared" si="4"/>
        <v>Corangamite</v>
      </c>
      <c r="L25" s="34">
        <f t="shared" si="5"/>
        <v>15.430380303586725</v>
      </c>
      <c r="S25" s="48" t="str">
        <f t="shared" si="0"/>
        <v>Darebin</v>
      </c>
      <c r="T25" s="49">
        <f t="shared" si="1"/>
        <v>-4.8391281127284014</v>
      </c>
      <c r="Z25" s="63" t="s">
        <v>266</v>
      </c>
      <c r="AD25" s="31" t="s">
        <v>241</v>
      </c>
    </row>
    <row r="26" spans="2:30" ht="15" customHeight="1" x14ac:dyDescent="0.35">
      <c r="B26" s="44"/>
      <c r="C26" s="45" t="s">
        <v>256</v>
      </c>
      <c r="D26" s="43">
        <v>1</v>
      </c>
      <c r="E26" s="28"/>
      <c r="F26" s="32">
        <v>19</v>
      </c>
      <c r="G26" s="33" t="s">
        <v>30</v>
      </c>
      <c r="H26" s="34">
        <f>VLOOKUP($F26,Data!$E$7:$AO$86,2+Front!$I$5)</f>
        <v>0.9132534354600218</v>
      </c>
      <c r="I26" s="34">
        <f t="shared" si="2"/>
        <v>0.91515343546002181</v>
      </c>
      <c r="J26" s="31">
        <f t="shared" si="3"/>
        <v>49</v>
      </c>
      <c r="K26" s="31" t="str">
        <f t="shared" si="4"/>
        <v>South Gippsland</v>
      </c>
      <c r="L26" s="34">
        <f t="shared" si="5"/>
        <v>15.312465946010873</v>
      </c>
      <c r="S26" s="50" t="str">
        <f t="shared" si="0"/>
        <v>East Gippsland</v>
      </c>
      <c r="T26" s="51">
        <f t="shared" si="1"/>
        <v>0.9132534354600218</v>
      </c>
      <c r="Z26" s="63"/>
      <c r="AD26" s="31" t="s">
        <v>261</v>
      </c>
    </row>
    <row r="27" spans="2:30" ht="15" customHeight="1" x14ac:dyDescent="0.35">
      <c r="B27" s="44"/>
      <c r="C27" s="45"/>
      <c r="D27" s="43">
        <v>1</v>
      </c>
      <c r="E27" s="28"/>
      <c r="F27" s="32">
        <v>20</v>
      </c>
      <c r="G27" s="33" t="s">
        <v>31</v>
      </c>
      <c r="H27" s="34">
        <f>VLOOKUP($F27,Data!$E$7:$AO$86,2+Front!$I$5)</f>
        <v>-19.322362841998736</v>
      </c>
      <c r="I27" s="34">
        <f t="shared" si="2"/>
        <v>-19.320362841998737</v>
      </c>
      <c r="J27" s="31">
        <f t="shared" si="3"/>
        <v>77</v>
      </c>
      <c r="K27" s="31" t="str">
        <f t="shared" si="4"/>
        <v>Strathbogie</v>
      </c>
      <c r="L27" s="34">
        <f t="shared" si="5"/>
        <v>14.33892315926887</v>
      </c>
      <c r="S27" s="48" t="str">
        <f t="shared" si="0"/>
        <v>Frankston</v>
      </c>
      <c r="T27" s="49">
        <f t="shared" si="1"/>
        <v>-19.322362841998736</v>
      </c>
      <c r="Z27" s="63" t="s">
        <v>278</v>
      </c>
      <c r="AD27" s="31" t="s">
        <v>262</v>
      </c>
    </row>
    <row r="28" spans="2:30" ht="15" customHeight="1" x14ac:dyDescent="0.35">
      <c r="B28" s="41" t="s">
        <v>231</v>
      </c>
      <c r="C28" s="45"/>
      <c r="D28" s="43">
        <v>1</v>
      </c>
      <c r="E28" s="28"/>
      <c r="F28" s="32">
        <v>21</v>
      </c>
      <c r="G28" s="33" t="s">
        <v>32</v>
      </c>
      <c r="H28" s="34">
        <f>VLOOKUP($F28,Data!$E$7:$AO$86,2+Front!$I$5)</f>
        <v>8.2267800690194139</v>
      </c>
      <c r="I28" s="34">
        <f t="shared" si="2"/>
        <v>8.2288800690194144</v>
      </c>
      <c r="J28" s="31">
        <f t="shared" si="3"/>
        <v>38</v>
      </c>
      <c r="K28" s="31" t="str">
        <f t="shared" si="4"/>
        <v>Manningham</v>
      </c>
      <c r="L28" s="34">
        <f t="shared" si="5"/>
        <v>14.104921118101544</v>
      </c>
      <c r="S28" s="50" t="str">
        <f t="shared" si="0"/>
        <v>Gannawarra</v>
      </c>
      <c r="T28" s="51">
        <f t="shared" si="1"/>
        <v>8.2267800690194139</v>
      </c>
      <c r="Z28" s="63"/>
      <c r="AD28" s="31"/>
    </row>
    <row r="29" spans="2:30" ht="15" customHeight="1" x14ac:dyDescent="0.35">
      <c r="B29" s="44"/>
      <c r="C29" s="45" t="s">
        <v>241</v>
      </c>
      <c r="D29" s="43">
        <v>1</v>
      </c>
      <c r="E29" s="28"/>
      <c r="F29" s="32">
        <v>22</v>
      </c>
      <c r="G29" s="33" t="s">
        <v>33</v>
      </c>
      <c r="H29" s="34">
        <f>VLOOKUP($F29,Data!$E$7:$AO$86,2+Front!$I$5)</f>
        <v>18.43306544718552</v>
      </c>
      <c r="I29" s="34">
        <f t="shared" si="2"/>
        <v>18.435265447185518</v>
      </c>
      <c r="J29" s="31">
        <f t="shared" si="3"/>
        <v>15</v>
      </c>
      <c r="K29" s="31" t="str">
        <f t="shared" si="4"/>
        <v>Colac- Otway</v>
      </c>
      <c r="L29" s="34">
        <f t="shared" si="5"/>
        <v>13.982222281762242</v>
      </c>
      <c r="S29" s="48" t="str">
        <f t="shared" si="0"/>
        <v>Glen Eira</v>
      </c>
      <c r="T29" s="49">
        <f t="shared" si="1"/>
        <v>18.43306544718552</v>
      </c>
      <c r="Z29" s="63" t="s">
        <v>279</v>
      </c>
      <c r="AD29" s="31" t="s">
        <v>224</v>
      </c>
    </row>
    <row r="30" spans="2:30" ht="15" customHeight="1" x14ac:dyDescent="0.35">
      <c r="B30" s="44"/>
      <c r="C30" s="45" t="s">
        <v>259</v>
      </c>
      <c r="D30" s="43">
        <v>1</v>
      </c>
      <c r="E30" s="28"/>
      <c r="F30" s="32">
        <v>23</v>
      </c>
      <c r="G30" s="33" t="s">
        <v>34</v>
      </c>
      <c r="H30" s="34">
        <f>VLOOKUP($F30,Data!$E$7:$AO$86,2+Front!$I$5)</f>
        <v>3.5274603700755329</v>
      </c>
      <c r="I30" s="34">
        <f t="shared" si="2"/>
        <v>3.5297603700755329</v>
      </c>
      <c r="J30" s="31">
        <f t="shared" si="3"/>
        <v>47</v>
      </c>
      <c r="K30" s="31" t="str">
        <f t="shared" si="4"/>
        <v>Port Phillip</v>
      </c>
      <c r="L30" s="34">
        <f t="shared" si="5"/>
        <v>13.941487302030836</v>
      </c>
      <c r="S30" s="50" t="str">
        <f t="shared" si="0"/>
        <v>Glenelg</v>
      </c>
      <c r="T30" s="51">
        <f t="shared" si="1"/>
        <v>3.5274603700755329</v>
      </c>
      <c r="Z30" s="63"/>
      <c r="AD30" s="31" t="s">
        <v>244</v>
      </c>
    </row>
    <row r="31" spans="2:30" ht="15" customHeight="1" x14ac:dyDescent="0.35">
      <c r="B31" s="44"/>
      <c r="C31" s="45" t="s">
        <v>243</v>
      </c>
      <c r="D31" s="43">
        <v>1</v>
      </c>
      <c r="E31" s="28"/>
      <c r="F31" s="32">
        <v>24</v>
      </c>
      <c r="G31" s="33" t="s">
        <v>35</v>
      </c>
      <c r="H31" s="34">
        <f>VLOOKUP($F31,Data!$E$7:$AO$86,2+Front!$I$5)</f>
        <v>-5.4656648193643038</v>
      </c>
      <c r="I31" s="34">
        <f t="shared" si="2"/>
        <v>-5.4632648193643041</v>
      </c>
      <c r="J31" s="31">
        <f t="shared" si="3"/>
        <v>62</v>
      </c>
      <c r="K31" s="31" t="str">
        <f t="shared" si="4"/>
        <v>Bass Coast</v>
      </c>
      <c r="L31" s="34">
        <f t="shared" si="5"/>
        <v>13.722616382808976</v>
      </c>
      <c r="S31" s="48" t="str">
        <f t="shared" si="0"/>
        <v>Golden Plains</v>
      </c>
      <c r="T31" s="49">
        <f t="shared" si="1"/>
        <v>-5.4656648193643038</v>
      </c>
      <c r="Z31" s="63" t="s">
        <v>267</v>
      </c>
      <c r="AD31" s="31" t="s">
        <v>217</v>
      </c>
    </row>
    <row r="32" spans="2:30" ht="15" customHeight="1" x14ac:dyDescent="0.35">
      <c r="B32" s="44"/>
      <c r="C32" s="45"/>
      <c r="D32" s="43">
        <v>1</v>
      </c>
      <c r="E32" s="28"/>
      <c r="F32" s="32">
        <v>25</v>
      </c>
      <c r="G32" s="33" t="s">
        <v>36</v>
      </c>
      <c r="H32" s="34">
        <f>VLOOKUP($F32,Data!$E$7:$AO$86,2+Front!$I$5)</f>
        <v>-5.9156480597033632</v>
      </c>
      <c r="I32" s="34">
        <f t="shared" si="2"/>
        <v>-5.9131480597033628</v>
      </c>
      <c r="J32" s="31">
        <f t="shared" si="3"/>
        <v>64</v>
      </c>
      <c r="K32" s="31" t="str">
        <f t="shared" si="4"/>
        <v>Horsham</v>
      </c>
      <c r="L32" s="34">
        <f t="shared" si="5"/>
        <v>12.978052286334465</v>
      </c>
      <c r="S32" s="50" t="str">
        <f t="shared" si="0"/>
        <v>Greater Bendigo</v>
      </c>
      <c r="T32" s="51">
        <f t="shared" si="1"/>
        <v>-5.9156480597033632</v>
      </c>
      <c r="Z32" s="63"/>
      <c r="AD32" s="31" t="s">
        <v>246</v>
      </c>
    </row>
    <row r="33" spans="2:30" ht="15" customHeight="1" x14ac:dyDescent="0.35">
      <c r="B33" s="41" t="s">
        <v>205</v>
      </c>
      <c r="C33" s="45"/>
      <c r="D33" s="43">
        <v>1</v>
      </c>
      <c r="E33" s="28"/>
      <c r="F33" s="32">
        <v>26</v>
      </c>
      <c r="G33" s="33" t="s">
        <v>37</v>
      </c>
      <c r="H33" s="34">
        <f>VLOOKUP($F33,Data!$E$7:$AO$86,2+Front!$I$5)</f>
        <v>-23.891950655165296</v>
      </c>
      <c r="I33" s="34">
        <f t="shared" si="2"/>
        <v>-23.889350655165295</v>
      </c>
      <c r="J33" s="31">
        <f t="shared" si="3"/>
        <v>78</v>
      </c>
      <c r="K33" s="31" t="str">
        <f t="shared" si="4"/>
        <v>Mornington Peninsula</v>
      </c>
      <c r="L33" s="34">
        <f t="shared" si="5"/>
        <v>12.742554909712908</v>
      </c>
      <c r="S33" s="48" t="str">
        <f t="shared" si="0"/>
        <v>Greater Dandenong</v>
      </c>
      <c r="T33" s="49">
        <f t="shared" si="1"/>
        <v>-23.891950655165296</v>
      </c>
      <c r="Z33" s="63" t="s">
        <v>280</v>
      </c>
      <c r="AD33" s="31"/>
    </row>
    <row r="34" spans="2:30" ht="15" customHeight="1" x14ac:dyDescent="0.35">
      <c r="B34" s="44"/>
      <c r="C34" s="45" t="s">
        <v>244</v>
      </c>
      <c r="D34" s="43">
        <v>1</v>
      </c>
      <c r="E34" s="28"/>
      <c r="F34" s="32">
        <v>27</v>
      </c>
      <c r="G34" s="33" t="s">
        <v>38</v>
      </c>
      <c r="H34" s="34">
        <f>VLOOKUP($F34,Data!$E$7:$AO$86,2+Front!$I$5)</f>
        <v>4.1769551694911824</v>
      </c>
      <c r="I34" s="34">
        <f t="shared" si="2"/>
        <v>4.1796551694911823</v>
      </c>
      <c r="J34" s="31">
        <f t="shared" si="3"/>
        <v>46</v>
      </c>
      <c r="K34" s="31" t="str">
        <f t="shared" si="4"/>
        <v>Banyule</v>
      </c>
      <c r="L34" s="34">
        <f t="shared" si="5"/>
        <v>12.681894170474648</v>
      </c>
      <c r="S34" s="50" t="str">
        <f t="shared" si="0"/>
        <v>Greater Geelong</v>
      </c>
      <c r="T34" s="51">
        <f t="shared" si="1"/>
        <v>4.1769551694911824</v>
      </c>
      <c r="Z34" s="63"/>
      <c r="AD34" s="31" t="s">
        <v>225</v>
      </c>
    </row>
    <row r="35" spans="2:30" ht="15" customHeight="1" x14ac:dyDescent="0.35">
      <c r="B35" s="44"/>
      <c r="C35" s="45" t="s">
        <v>217</v>
      </c>
      <c r="D35" s="43">
        <v>1</v>
      </c>
      <c r="E35" s="28"/>
      <c r="F35" s="32">
        <v>28</v>
      </c>
      <c r="G35" s="33" t="s">
        <v>39</v>
      </c>
      <c r="H35" s="34">
        <f>VLOOKUP($F35,Data!$E$7:$AO$86,2+Front!$I$5)</f>
        <v>-11.390122480713288</v>
      </c>
      <c r="I35" s="34">
        <f t="shared" si="2"/>
        <v>-11.387322480713287</v>
      </c>
      <c r="J35" s="31">
        <f t="shared" si="3"/>
        <v>71</v>
      </c>
      <c r="K35" s="31" t="str">
        <f t="shared" si="4"/>
        <v>Wangaratta</v>
      </c>
      <c r="L35" s="34">
        <f t="shared" si="5"/>
        <v>12.340264986912883</v>
      </c>
      <c r="S35" s="48" t="str">
        <f t="shared" si="0"/>
        <v>Greater Shepparton</v>
      </c>
      <c r="T35" s="49">
        <f t="shared" si="1"/>
        <v>-11.390122480713288</v>
      </c>
      <c r="Z35" s="63" t="s">
        <v>281</v>
      </c>
      <c r="AD35" s="31" t="s">
        <v>245</v>
      </c>
    </row>
    <row r="36" spans="2:30" ht="15" customHeight="1" x14ac:dyDescent="0.35">
      <c r="B36" s="44"/>
      <c r="C36" s="45" t="s">
        <v>246</v>
      </c>
      <c r="D36" s="43">
        <v>1</v>
      </c>
      <c r="E36" s="28"/>
      <c r="F36" s="32">
        <v>29</v>
      </c>
      <c r="G36" s="33" t="s">
        <v>40</v>
      </c>
      <c r="H36" s="34">
        <f>VLOOKUP($F36,Data!$E$7:$AO$86,2+Front!$I$5)</f>
        <v>7.54328860651255</v>
      </c>
      <c r="I36" s="34">
        <f t="shared" si="2"/>
        <v>7.5461886065125503</v>
      </c>
      <c r="J36" s="31">
        <f t="shared" si="3"/>
        <v>39</v>
      </c>
      <c r="K36" s="31" t="str">
        <f t="shared" si="4"/>
        <v>Stonnington</v>
      </c>
      <c r="L36" s="34">
        <f t="shared" si="5"/>
        <v>12.290454089194354</v>
      </c>
      <c r="S36" s="50" t="str">
        <f t="shared" si="0"/>
        <v>Hepburn</v>
      </c>
      <c r="T36" s="51">
        <f t="shared" si="1"/>
        <v>7.54328860651255</v>
      </c>
      <c r="Z36" s="63"/>
      <c r="AD36" s="31" t="s">
        <v>237</v>
      </c>
    </row>
    <row r="37" spans="2:30" ht="15" customHeight="1" x14ac:dyDescent="0.35">
      <c r="B37" s="44"/>
      <c r="C37" s="45"/>
      <c r="D37" s="43">
        <v>1</v>
      </c>
      <c r="E37" s="28"/>
      <c r="F37" s="32">
        <v>30</v>
      </c>
      <c r="G37" s="33" t="s">
        <v>41</v>
      </c>
      <c r="H37" s="34">
        <f>VLOOKUP($F37,Data!$E$7:$AO$86,2+Front!$I$5)</f>
        <v>8.517511174714679</v>
      </c>
      <c r="I37" s="34">
        <f t="shared" si="2"/>
        <v>8.5205111747146791</v>
      </c>
      <c r="J37" s="31">
        <f t="shared" si="3"/>
        <v>36</v>
      </c>
      <c r="K37" s="31" t="str">
        <f t="shared" si="4"/>
        <v>Moonee Valley</v>
      </c>
      <c r="L37" s="34">
        <f t="shared" si="5"/>
        <v>11.751007344920549</v>
      </c>
      <c r="S37" s="48" t="str">
        <f t="shared" si="0"/>
        <v>Hindmarsh</v>
      </c>
      <c r="T37" s="49">
        <f t="shared" si="1"/>
        <v>8.517511174714679</v>
      </c>
      <c r="Z37" s="63" t="s">
        <v>282</v>
      </c>
      <c r="AD37" s="31" t="s">
        <v>238</v>
      </c>
    </row>
    <row r="38" spans="2:30" ht="15" customHeight="1" x14ac:dyDescent="0.35">
      <c r="B38" s="41" t="s">
        <v>232</v>
      </c>
      <c r="C38" s="45"/>
      <c r="D38" s="43">
        <v>1</v>
      </c>
      <c r="E38" s="28"/>
      <c r="F38" s="32">
        <v>31</v>
      </c>
      <c r="G38" s="33" t="s">
        <v>42</v>
      </c>
      <c r="H38" s="34">
        <f>VLOOKUP($F38,Data!$E$7:$AO$86,2+Front!$I$5)</f>
        <v>10.734442401166936</v>
      </c>
      <c r="I38" s="34">
        <f t="shared" si="2"/>
        <v>10.737542401166936</v>
      </c>
      <c r="J38" s="31">
        <f t="shared" si="3"/>
        <v>33</v>
      </c>
      <c r="K38" s="31" t="str">
        <f t="shared" si="4"/>
        <v>Warrnambool</v>
      </c>
      <c r="L38" s="34">
        <f t="shared" si="5"/>
        <v>11.642961504067031</v>
      </c>
      <c r="S38" s="50" t="str">
        <f t="shared" si="0"/>
        <v>Hobsons Bay</v>
      </c>
      <c r="T38" s="51">
        <f t="shared" si="1"/>
        <v>10.734442401166936</v>
      </c>
      <c r="Z38" s="63"/>
      <c r="AD38" s="31"/>
    </row>
    <row r="39" spans="2:30" ht="15" customHeight="1" x14ac:dyDescent="0.35">
      <c r="B39" s="44"/>
      <c r="C39" s="45" t="s">
        <v>245</v>
      </c>
      <c r="D39" s="43">
        <v>1</v>
      </c>
      <c r="E39" s="28"/>
      <c r="F39" s="32">
        <v>32</v>
      </c>
      <c r="G39" s="33" t="s">
        <v>43</v>
      </c>
      <c r="H39" s="34">
        <f>VLOOKUP($F39,Data!$E$7:$AO$86,2+Front!$I$5)</f>
        <v>12.978052286334465</v>
      </c>
      <c r="I39" s="34">
        <f t="shared" si="2"/>
        <v>12.981252286334465</v>
      </c>
      <c r="J39" s="31">
        <f t="shared" si="3"/>
        <v>25</v>
      </c>
      <c r="K39" s="31" t="str">
        <f t="shared" si="4"/>
        <v>Kingston</v>
      </c>
      <c r="L39" s="34">
        <f t="shared" si="5"/>
        <v>11.392920252660867</v>
      </c>
      <c r="S39" s="48" t="str">
        <f t="shared" si="0"/>
        <v>Horsham</v>
      </c>
      <c r="T39" s="49">
        <f t="shared" si="1"/>
        <v>12.978052286334465</v>
      </c>
      <c r="Z39" s="63" t="s">
        <v>283</v>
      </c>
      <c r="AD39" s="31" t="s">
        <v>239</v>
      </c>
    </row>
    <row r="40" spans="2:30" ht="15" customHeight="1" x14ac:dyDescent="0.35">
      <c r="C40" s="45" t="s">
        <v>237</v>
      </c>
      <c r="D40" s="43">
        <v>1</v>
      </c>
      <c r="E40" s="28"/>
      <c r="F40" s="32">
        <v>33</v>
      </c>
      <c r="G40" s="33" t="s">
        <v>44</v>
      </c>
      <c r="H40" s="34">
        <f>VLOOKUP($F40,Data!$E$7:$AO$86,2+Front!$I$5)</f>
        <v>-18.230824664097614</v>
      </c>
      <c r="I40" s="34">
        <f t="shared" si="2"/>
        <v>-18.227524664097615</v>
      </c>
      <c r="J40" s="31">
        <f t="shared" si="3"/>
        <v>75</v>
      </c>
      <c r="K40" s="31" t="str">
        <f t="shared" si="4"/>
        <v>Hobsons Bay</v>
      </c>
      <c r="L40" s="34">
        <f t="shared" si="5"/>
        <v>10.734442401166936</v>
      </c>
      <c r="S40" s="50" t="str">
        <f t="shared" ref="S40:S71" si="6">G40</f>
        <v>Hume</v>
      </c>
      <c r="T40" s="51">
        <f t="shared" ref="T40:T71" si="7">H40</f>
        <v>-18.230824664097614</v>
      </c>
      <c r="Z40" s="63"/>
    </row>
    <row r="41" spans="2:30" ht="15" customHeight="1" x14ac:dyDescent="0.35">
      <c r="C41" s="45" t="s">
        <v>238</v>
      </c>
      <c r="D41" s="43">
        <v>1</v>
      </c>
      <c r="E41" s="28"/>
      <c r="F41" s="32">
        <v>34</v>
      </c>
      <c r="G41" s="33" t="s">
        <v>45</v>
      </c>
      <c r="H41" s="34">
        <f>VLOOKUP($F41,Data!$E$7:$AO$86,2+Front!$I$5)</f>
        <v>27.718166572838928</v>
      </c>
      <c r="I41" s="34">
        <f t="shared" si="2"/>
        <v>27.721566572838928</v>
      </c>
      <c r="J41" s="31">
        <f t="shared" si="3"/>
        <v>7</v>
      </c>
      <c r="K41" s="31" t="str">
        <f t="shared" si="4"/>
        <v>Benalla</v>
      </c>
      <c r="L41" s="34">
        <f t="shared" si="5"/>
        <v>10.554418024316467</v>
      </c>
      <c r="S41" s="48" t="str">
        <f t="shared" si="6"/>
        <v>Indigo</v>
      </c>
      <c r="T41" s="49">
        <f t="shared" si="7"/>
        <v>27.718166572838928</v>
      </c>
      <c r="Z41" s="63" t="s">
        <v>284</v>
      </c>
    </row>
    <row r="42" spans="2:30" ht="15" customHeight="1" x14ac:dyDescent="0.35">
      <c r="E42" s="28"/>
      <c r="F42" s="32">
        <v>35</v>
      </c>
      <c r="G42" s="33" t="s">
        <v>46</v>
      </c>
      <c r="H42" s="34">
        <f>VLOOKUP($F42,Data!$E$7:$AO$86,2+Front!$I$5)</f>
        <v>11.392920252660867</v>
      </c>
      <c r="I42" s="34">
        <f t="shared" si="2"/>
        <v>11.396420252660867</v>
      </c>
      <c r="J42" s="31">
        <f t="shared" si="3"/>
        <v>32</v>
      </c>
      <c r="K42" s="31" t="str">
        <f t="shared" si="4"/>
        <v>Monash</v>
      </c>
      <c r="L42" s="34">
        <f t="shared" si="5"/>
        <v>8.580665666157099</v>
      </c>
      <c r="S42" s="50" t="str">
        <f t="shared" si="6"/>
        <v>Kingston</v>
      </c>
      <c r="T42" s="51">
        <f t="shared" si="7"/>
        <v>11.392920252660867</v>
      </c>
      <c r="Z42" s="63"/>
    </row>
    <row r="43" spans="2:30" ht="15" customHeight="1" x14ac:dyDescent="0.35">
      <c r="E43" s="28"/>
      <c r="F43" s="32">
        <v>36</v>
      </c>
      <c r="G43" s="33" t="s">
        <v>47</v>
      </c>
      <c r="H43" s="34">
        <f>VLOOKUP($F43,Data!$E$7:$AO$86,2+Front!$I$5)</f>
        <v>-1.5042561916061499</v>
      </c>
      <c r="I43" s="34">
        <f t="shared" si="2"/>
        <v>-1.5006561916061498</v>
      </c>
      <c r="J43" s="31">
        <f t="shared" si="3"/>
        <v>53</v>
      </c>
      <c r="K43" s="31" t="str">
        <f t="shared" si="4"/>
        <v>Hindmarsh</v>
      </c>
      <c r="L43" s="34">
        <f t="shared" si="5"/>
        <v>8.517511174714679</v>
      </c>
      <c r="S43" s="48" t="str">
        <f t="shared" si="6"/>
        <v>Knox</v>
      </c>
      <c r="T43" s="49">
        <f t="shared" si="7"/>
        <v>-1.5042561916061499</v>
      </c>
      <c r="Z43" s="63" t="s">
        <v>285</v>
      </c>
    </row>
    <row r="44" spans="2:30" ht="15" customHeight="1" x14ac:dyDescent="0.35">
      <c r="E44" s="28"/>
      <c r="F44" s="32">
        <v>37</v>
      </c>
      <c r="G44" s="33" t="s">
        <v>48</v>
      </c>
      <c r="H44" s="34">
        <f>VLOOKUP($F44,Data!$E$7:$AO$86,2+Front!$I$5)</f>
        <v>-18.406277396736701</v>
      </c>
      <c r="I44" s="34">
        <f t="shared" si="2"/>
        <v>-18.402577396736703</v>
      </c>
      <c r="J44" s="31">
        <f t="shared" si="3"/>
        <v>76</v>
      </c>
      <c r="K44" s="31" t="str">
        <f t="shared" si="4"/>
        <v>Yarra</v>
      </c>
      <c r="L44" s="34">
        <f t="shared" si="5"/>
        <v>8.2917745901092559</v>
      </c>
      <c r="S44" s="50" t="str">
        <f t="shared" si="6"/>
        <v>Latrobe</v>
      </c>
      <c r="T44" s="51">
        <f t="shared" si="7"/>
        <v>-18.406277396736701</v>
      </c>
      <c r="Z44" s="64"/>
    </row>
    <row r="45" spans="2:30" ht="15" customHeight="1" x14ac:dyDescent="0.35">
      <c r="E45" s="28"/>
      <c r="F45" s="32">
        <v>38</v>
      </c>
      <c r="G45" s="33" t="s">
        <v>49</v>
      </c>
      <c r="H45" s="34">
        <f>VLOOKUP($F45,Data!$E$7:$AO$86,2+Front!$I$5)</f>
        <v>-2.050689724668469</v>
      </c>
      <c r="I45" s="34">
        <f t="shared" si="2"/>
        <v>-2.046889724668469</v>
      </c>
      <c r="J45" s="31">
        <f t="shared" si="3"/>
        <v>54</v>
      </c>
      <c r="K45" s="31" t="str">
        <f t="shared" si="4"/>
        <v>Gannawarra</v>
      </c>
      <c r="L45" s="34">
        <f t="shared" si="5"/>
        <v>8.2267800690194139</v>
      </c>
      <c r="S45" s="48" t="str">
        <f t="shared" si="6"/>
        <v>Loddon</v>
      </c>
      <c r="T45" s="49">
        <f t="shared" si="7"/>
        <v>-2.050689724668469</v>
      </c>
    </row>
    <row r="46" spans="2:30" x14ac:dyDescent="0.35">
      <c r="E46" s="28"/>
      <c r="F46" s="32">
        <v>39</v>
      </c>
      <c r="G46" s="33" t="s">
        <v>50</v>
      </c>
      <c r="H46" s="34">
        <f>VLOOKUP($F46,Data!$E$7:$AO$86,2+Front!$I$5)</f>
        <v>19.150108483100873</v>
      </c>
      <c r="I46" s="34">
        <f t="shared" si="2"/>
        <v>19.154008483100874</v>
      </c>
      <c r="J46" s="31">
        <f t="shared" si="3"/>
        <v>13</v>
      </c>
      <c r="K46" s="31" t="str">
        <f t="shared" si="4"/>
        <v>Hepburn</v>
      </c>
      <c r="L46" s="34">
        <f t="shared" si="5"/>
        <v>7.54328860651255</v>
      </c>
      <c r="S46" s="50" t="str">
        <f t="shared" si="6"/>
        <v>Macedon Ranges</v>
      </c>
      <c r="T46" s="51">
        <f t="shared" si="7"/>
        <v>19.150108483100873</v>
      </c>
    </row>
    <row r="47" spans="2:30" x14ac:dyDescent="0.35">
      <c r="E47" s="28"/>
      <c r="F47" s="32">
        <v>40</v>
      </c>
      <c r="G47" s="33" t="s">
        <v>51</v>
      </c>
      <c r="H47" s="34">
        <f>VLOOKUP($F47,Data!$E$7:$AO$86,2+Front!$I$5)</f>
        <v>14.104921118101544</v>
      </c>
      <c r="I47" s="34">
        <f t="shared" si="2"/>
        <v>14.108921118101543</v>
      </c>
      <c r="J47" s="31">
        <f t="shared" si="3"/>
        <v>21</v>
      </c>
      <c r="K47" s="31" t="str">
        <f t="shared" si="4"/>
        <v>Yarriambiack</v>
      </c>
      <c r="L47" s="34">
        <f t="shared" si="5"/>
        <v>7.466540506646524</v>
      </c>
      <c r="S47" s="48" t="str">
        <f t="shared" si="6"/>
        <v>Manningham</v>
      </c>
      <c r="T47" s="49">
        <f t="shared" si="7"/>
        <v>14.104921118101544</v>
      </c>
    </row>
    <row r="48" spans="2:30" x14ac:dyDescent="0.35">
      <c r="E48" s="28"/>
      <c r="F48" s="32">
        <v>41</v>
      </c>
      <c r="G48" s="33" t="s">
        <v>52</v>
      </c>
      <c r="H48" s="34">
        <f>VLOOKUP($F48,Data!$E$7:$AO$86,2+Front!$I$5)</f>
        <v>27.710295743655468</v>
      </c>
      <c r="I48" s="34">
        <f t="shared" si="2"/>
        <v>27.714395743655469</v>
      </c>
      <c r="J48" s="31">
        <f t="shared" si="3"/>
        <v>8</v>
      </c>
      <c r="K48" s="31" t="str">
        <f t="shared" si="4"/>
        <v>Yarra Ranges</v>
      </c>
      <c r="L48" s="34">
        <f t="shared" si="5"/>
        <v>6.3743997900282503</v>
      </c>
      <c r="S48" s="50" t="str">
        <f t="shared" si="6"/>
        <v>Mansfield</v>
      </c>
      <c r="T48" s="51">
        <f t="shared" si="7"/>
        <v>27.710295743655468</v>
      </c>
    </row>
    <row r="49" spans="5:20" x14ac:dyDescent="0.35">
      <c r="E49" s="28"/>
      <c r="F49" s="32">
        <v>42</v>
      </c>
      <c r="G49" s="33" t="s">
        <v>53</v>
      </c>
      <c r="H49" s="34">
        <f>VLOOKUP($F49,Data!$E$7:$AO$86,2+Front!$I$5)</f>
        <v>-2.3804458084801285</v>
      </c>
      <c r="I49" s="34">
        <f t="shared" si="2"/>
        <v>-2.3762458084801286</v>
      </c>
      <c r="J49" s="31">
        <f t="shared" si="3"/>
        <v>56</v>
      </c>
      <c r="K49" s="31" t="str">
        <f t="shared" si="4"/>
        <v>Whitehorse</v>
      </c>
      <c r="L49" s="34">
        <f t="shared" si="5"/>
        <v>6.3704356298501201</v>
      </c>
      <c r="S49" s="48" t="str">
        <f t="shared" si="6"/>
        <v>Maribyrnong</v>
      </c>
      <c r="T49" s="49">
        <f t="shared" si="7"/>
        <v>-2.3804458084801285</v>
      </c>
    </row>
    <row r="50" spans="5:20" x14ac:dyDescent="0.35">
      <c r="E50" s="28"/>
      <c r="F50" s="32">
        <v>43</v>
      </c>
      <c r="G50" s="33" t="s">
        <v>54</v>
      </c>
      <c r="H50" s="34">
        <f>VLOOKUP($F50,Data!$E$7:$AO$86,2+Front!$I$5)</f>
        <v>4.778773148974623</v>
      </c>
      <c r="I50" s="34">
        <f t="shared" si="2"/>
        <v>4.7830731489746228</v>
      </c>
      <c r="J50" s="31">
        <f t="shared" si="3"/>
        <v>45</v>
      </c>
      <c r="K50" s="31" t="str">
        <f t="shared" si="4"/>
        <v>Moorabool</v>
      </c>
      <c r="L50" s="34">
        <f t="shared" si="5"/>
        <v>5.3534745318071559</v>
      </c>
      <c r="S50" s="50" t="str">
        <f t="shared" si="6"/>
        <v>Maroondah</v>
      </c>
      <c r="T50" s="51">
        <f t="shared" si="7"/>
        <v>4.778773148974623</v>
      </c>
    </row>
    <row r="51" spans="5:20" x14ac:dyDescent="0.35">
      <c r="E51" s="28"/>
      <c r="F51" s="32">
        <v>44</v>
      </c>
      <c r="G51" s="33" t="s">
        <v>55</v>
      </c>
      <c r="H51" s="34">
        <f>VLOOKUP($F51,Data!$E$7:$AO$86,2+Front!$I$5)</f>
        <v>-15.026765118687118</v>
      </c>
      <c r="I51" s="34">
        <f t="shared" si="2"/>
        <v>-15.022365118687118</v>
      </c>
      <c r="J51" s="31">
        <f t="shared" si="3"/>
        <v>73</v>
      </c>
      <c r="K51" s="31" t="str">
        <f t="shared" si="4"/>
        <v>Murrindindi</v>
      </c>
      <c r="L51" s="34">
        <f t="shared" si="5"/>
        <v>5.0301471439140339</v>
      </c>
      <c r="S51" s="48" t="str">
        <f t="shared" si="6"/>
        <v>Melbourne</v>
      </c>
      <c r="T51" s="49">
        <f t="shared" si="7"/>
        <v>-15.026765118687118</v>
      </c>
    </row>
    <row r="52" spans="5:20" x14ac:dyDescent="0.35">
      <c r="E52" s="28"/>
      <c r="F52" s="32">
        <v>45</v>
      </c>
      <c r="G52" s="33" t="s">
        <v>56</v>
      </c>
      <c r="H52" s="34">
        <f>VLOOKUP($F52,Data!$E$7:$AO$86,2+Front!$I$5)</f>
        <v>-4.2764334945579554</v>
      </c>
      <c r="I52" s="34">
        <f t="shared" si="2"/>
        <v>-4.2719334945579552</v>
      </c>
      <c r="J52" s="31">
        <f t="shared" si="3"/>
        <v>60</v>
      </c>
      <c r="K52" s="31" t="str">
        <f t="shared" si="4"/>
        <v>Maroondah</v>
      </c>
      <c r="L52" s="34">
        <f t="shared" si="5"/>
        <v>4.778773148974623</v>
      </c>
      <c r="S52" s="50" t="str">
        <f t="shared" si="6"/>
        <v>Melton</v>
      </c>
      <c r="T52" s="51">
        <f t="shared" si="7"/>
        <v>-4.2764334945579554</v>
      </c>
    </row>
    <row r="53" spans="5:20" x14ac:dyDescent="0.35">
      <c r="E53" s="28"/>
      <c r="F53" s="32">
        <v>46</v>
      </c>
      <c r="G53" s="33" t="s">
        <v>101</v>
      </c>
      <c r="H53" s="34">
        <f>VLOOKUP($F53,Data!$E$7:$AO$86,2+Front!$I$5)</f>
        <v>-4.0572064451529721</v>
      </c>
      <c r="I53" s="34">
        <f t="shared" si="2"/>
        <v>-4.0526064451529722</v>
      </c>
      <c r="J53" s="31">
        <f t="shared" si="3"/>
        <v>58</v>
      </c>
      <c r="K53" s="31" t="str">
        <f t="shared" si="4"/>
        <v>Greater Geelong</v>
      </c>
      <c r="L53" s="34">
        <f t="shared" si="5"/>
        <v>4.1769551694911824</v>
      </c>
      <c r="S53" s="48" t="str">
        <f t="shared" si="6"/>
        <v>Merri-bek</v>
      </c>
      <c r="T53" s="49">
        <f t="shared" si="7"/>
        <v>-4.0572064451529721</v>
      </c>
    </row>
    <row r="54" spans="5:20" x14ac:dyDescent="0.35">
      <c r="E54" s="28"/>
      <c r="F54" s="32">
        <v>47</v>
      </c>
      <c r="G54" s="33" t="s">
        <v>57</v>
      </c>
      <c r="H54" s="34">
        <f>VLOOKUP($F54,Data!$E$7:$AO$86,2+Front!$I$5)</f>
        <v>-8.6775354881112996</v>
      </c>
      <c r="I54" s="34">
        <f t="shared" si="2"/>
        <v>-8.6728354881112999</v>
      </c>
      <c r="J54" s="31">
        <f t="shared" si="3"/>
        <v>69</v>
      </c>
      <c r="K54" s="31" t="str">
        <f t="shared" si="4"/>
        <v>Glenelg</v>
      </c>
      <c r="L54" s="34">
        <f t="shared" si="5"/>
        <v>3.5274603700755329</v>
      </c>
      <c r="S54" s="50" t="str">
        <f t="shared" si="6"/>
        <v>Midura</v>
      </c>
      <c r="T54" s="51">
        <f t="shared" si="7"/>
        <v>-8.6775354881112996</v>
      </c>
    </row>
    <row r="55" spans="5:20" x14ac:dyDescent="0.35">
      <c r="E55" s="28"/>
      <c r="F55" s="32">
        <v>48</v>
      </c>
      <c r="G55" s="33" t="s">
        <v>58</v>
      </c>
      <c r="H55" s="34">
        <f>VLOOKUP($F55,Data!$E$7:$AO$86,2+Front!$I$5)</f>
        <v>-7.9209693325859805</v>
      </c>
      <c r="I55" s="34">
        <f t="shared" si="2"/>
        <v>-7.9161693325859801</v>
      </c>
      <c r="J55" s="31">
        <f t="shared" si="3"/>
        <v>67</v>
      </c>
      <c r="K55" s="31" t="str">
        <f t="shared" si="4"/>
        <v>Ararat</v>
      </c>
      <c r="L55" s="34">
        <f t="shared" si="5"/>
        <v>2.2266922405148288</v>
      </c>
      <c r="S55" s="48" t="str">
        <f t="shared" si="6"/>
        <v>Mitchell</v>
      </c>
      <c r="T55" s="49">
        <f t="shared" si="7"/>
        <v>-7.9209693325859805</v>
      </c>
    </row>
    <row r="56" spans="5:20" x14ac:dyDescent="0.35">
      <c r="E56" s="28"/>
      <c r="F56" s="32">
        <v>49</v>
      </c>
      <c r="G56" s="33" t="s">
        <v>59</v>
      </c>
      <c r="H56" s="34">
        <f>VLOOKUP($F56,Data!$E$7:$AO$86,2+Front!$I$5)</f>
        <v>-4.2309344446647668</v>
      </c>
      <c r="I56" s="34">
        <f t="shared" si="2"/>
        <v>-4.2260344446647666</v>
      </c>
      <c r="J56" s="31">
        <f t="shared" si="3"/>
        <v>59</v>
      </c>
      <c r="K56" s="31" t="str">
        <f t="shared" si="4"/>
        <v>East Gippsland</v>
      </c>
      <c r="L56" s="34">
        <f t="shared" si="5"/>
        <v>0.9132534354600218</v>
      </c>
      <c r="S56" s="50" t="str">
        <f t="shared" si="6"/>
        <v>Moira</v>
      </c>
      <c r="T56" s="51">
        <f t="shared" si="7"/>
        <v>-4.2309344446647668</v>
      </c>
    </row>
    <row r="57" spans="5:20" x14ac:dyDescent="0.35">
      <c r="E57" s="28"/>
      <c r="F57" s="32">
        <v>50</v>
      </c>
      <c r="G57" s="33" t="s">
        <v>60</v>
      </c>
      <c r="H57" s="34">
        <f>VLOOKUP($F57,Data!$E$7:$AO$86,2+Front!$I$5)</f>
        <v>8.580665666157099</v>
      </c>
      <c r="I57" s="34">
        <f t="shared" si="2"/>
        <v>8.5856656661570998</v>
      </c>
      <c r="J57" s="31">
        <f t="shared" si="3"/>
        <v>35</v>
      </c>
      <c r="K57" s="31" t="str">
        <f t="shared" si="4"/>
        <v>Cardinia</v>
      </c>
      <c r="L57" s="34">
        <f t="shared" si="5"/>
        <v>0.29442015738790622</v>
      </c>
      <c r="S57" s="48" t="str">
        <f t="shared" si="6"/>
        <v>Monash</v>
      </c>
      <c r="T57" s="49">
        <f t="shared" si="7"/>
        <v>8.580665666157099</v>
      </c>
    </row>
    <row r="58" spans="5:20" x14ac:dyDescent="0.35">
      <c r="E58" s="28"/>
      <c r="F58" s="32">
        <v>51</v>
      </c>
      <c r="G58" s="33" t="s">
        <v>61</v>
      </c>
      <c r="H58" s="34">
        <f>VLOOKUP($F58,Data!$E$7:$AO$86,2+Front!$I$5)</f>
        <v>11.751007344920549</v>
      </c>
      <c r="I58" s="34">
        <f t="shared" si="2"/>
        <v>11.756107344920549</v>
      </c>
      <c r="J58" s="31">
        <f t="shared" si="3"/>
        <v>30</v>
      </c>
      <c r="K58" s="31" t="str">
        <f t="shared" si="4"/>
        <v>Central Goldfields</v>
      </c>
      <c r="L58" s="34">
        <f t="shared" si="5"/>
        <v>-1.393107721528023</v>
      </c>
      <c r="S58" s="50" t="str">
        <f t="shared" si="6"/>
        <v>Moonee Valley</v>
      </c>
      <c r="T58" s="51">
        <f t="shared" si="7"/>
        <v>11.751007344920549</v>
      </c>
    </row>
    <row r="59" spans="5:20" x14ac:dyDescent="0.35">
      <c r="E59" s="28"/>
      <c r="F59" s="32">
        <v>52</v>
      </c>
      <c r="G59" s="33" t="s">
        <v>62</v>
      </c>
      <c r="H59" s="34">
        <f>VLOOKUP($F59,Data!$E$7:$AO$86,2+Front!$I$5)</f>
        <v>5.3534745318071559</v>
      </c>
      <c r="I59" s="34">
        <f t="shared" si="2"/>
        <v>5.3586745318071562</v>
      </c>
      <c r="J59" s="31">
        <f t="shared" si="3"/>
        <v>43</v>
      </c>
      <c r="K59" s="31" t="str">
        <f t="shared" si="4"/>
        <v>Swan Hill</v>
      </c>
      <c r="L59" s="34">
        <f t="shared" si="5"/>
        <v>-1.46636481651086</v>
      </c>
      <c r="S59" s="48" t="str">
        <f t="shared" si="6"/>
        <v>Moorabool</v>
      </c>
      <c r="T59" s="49">
        <f t="shared" si="7"/>
        <v>5.3534745318071559</v>
      </c>
    </row>
    <row r="60" spans="5:20" x14ac:dyDescent="0.35">
      <c r="E60" s="28"/>
      <c r="F60" s="32">
        <v>53</v>
      </c>
      <c r="G60" s="33" t="s">
        <v>63</v>
      </c>
      <c r="H60" s="34">
        <f>VLOOKUP($F60,Data!$E$7:$AO$86,2+Front!$I$5)</f>
        <v>12.742554909712908</v>
      </c>
      <c r="I60" s="34">
        <f t="shared" si="2"/>
        <v>12.747854909712908</v>
      </c>
      <c r="J60" s="31">
        <f t="shared" si="3"/>
        <v>26</v>
      </c>
      <c r="K60" s="31" t="str">
        <f t="shared" si="4"/>
        <v>Knox</v>
      </c>
      <c r="L60" s="34">
        <f t="shared" si="5"/>
        <v>-1.5042561916061499</v>
      </c>
      <c r="S60" s="50" t="str">
        <f t="shared" si="6"/>
        <v>Mornington Peninsula</v>
      </c>
      <c r="T60" s="51">
        <f t="shared" si="7"/>
        <v>12.742554909712908</v>
      </c>
    </row>
    <row r="61" spans="5:20" x14ac:dyDescent="0.35">
      <c r="E61" s="28"/>
      <c r="F61" s="32">
        <v>54</v>
      </c>
      <c r="G61" s="33" t="s">
        <v>64</v>
      </c>
      <c r="H61" s="34">
        <f>VLOOKUP($F61,Data!$E$7:$AO$86,2+Front!$I$5)</f>
        <v>25.107243491993966</v>
      </c>
      <c r="I61" s="34">
        <f t="shared" si="2"/>
        <v>25.112643491993968</v>
      </c>
      <c r="J61" s="31">
        <f t="shared" si="3"/>
        <v>9</v>
      </c>
      <c r="K61" s="31" t="str">
        <f t="shared" si="4"/>
        <v>Loddon</v>
      </c>
      <c r="L61" s="34">
        <f t="shared" si="5"/>
        <v>-2.050689724668469</v>
      </c>
      <c r="S61" s="48" t="str">
        <f t="shared" si="6"/>
        <v>Mount Alexander</v>
      </c>
      <c r="T61" s="49">
        <f t="shared" si="7"/>
        <v>25.107243491993966</v>
      </c>
    </row>
    <row r="62" spans="5:20" x14ac:dyDescent="0.35">
      <c r="E62" s="28"/>
      <c r="F62" s="32">
        <v>55</v>
      </c>
      <c r="G62" s="33" t="s">
        <v>65</v>
      </c>
      <c r="H62" s="34">
        <f>VLOOKUP($F62,Data!$E$7:$AO$86,2+Front!$I$5)</f>
        <v>17.663722882398265</v>
      </c>
      <c r="I62" s="34">
        <f t="shared" si="2"/>
        <v>17.669222882398266</v>
      </c>
      <c r="J62" s="31">
        <f t="shared" si="3"/>
        <v>16</v>
      </c>
      <c r="K62" s="31" t="str">
        <f t="shared" si="4"/>
        <v>Northern Grampians</v>
      </c>
      <c r="L62" s="34">
        <f t="shared" si="5"/>
        <v>-2.0603648213239913</v>
      </c>
      <c r="S62" s="50" t="str">
        <f t="shared" si="6"/>
        <v>Moyne</v>
      </c>
      <c r="T62" s="51">
        <f t="shared" si="7"/>
        <v>17.663722882398265</v>
      </c>
    </row>
    <row r="63" spans="5:20" x14ac:dyDescent="0.35">
      <c r="E63" s="28"/>
      <c r="F63" s="32">
        <v>56</v>
      </c>
      <c r="G63" s="33" t="s">
        <v>66</v>
      </c>
      <c r="H63" s="34">
        <f>VLOOKUP($F63,Data!$E$7:$AO$86,2+Front!$I$5)</f>
        <v>5.0301471439140339</v>
      </c>
      <c r="I63" s="34">
        <f t="shared" si="2"/>
        <v>5.0357471439140342</v>
      </c>
      <c r="J63" s="31">
        <f t="shared" si="3"/>
        <v>44</v>
      </c>
      <c r="K63" s="31" t="str">
        <f t="shared" si="4"/>
        <v>Maribyrnong</v>
      </c>
      <c r="L63" s="34">
        <f t="shared" si="5"/>
        <v>-2.3804458084801285</v>
      </c>
      <c r="S63" s="48" t="str">
        <f t="shared" si="6"/>
        <v>Murrindindi</v>
      </c>
      <c r="T63" s="49">
        <f t="shared" si="7"/>
        <v>5.0301471439140339</v>
      </c>
    </row>
    <row r="64" spans="5:20" x14ac:dyDescent="0.35">
      <c r="E64" s="28"/>
      <c r="F64" s="32">
        <v>57</v>
      </c>
      <c r="G64" s="33" t="s">
        <v>98</v>
      </c>
      <c r="H64" s="34">
        <f>VLOOKUP($F64,Data!$E$7:$AO$86,2+Front!$I$5)</f>
        <v>20.821862156922784</v>
      </c>
      <c r="I64" s="34">
        <f t="shared" si="2"/>
        <v>20.827562156922784</v>
      </c>
      <c r="J64" s="31">
        <f t="shared" si="3"/>
        <v>11</v>
      </c>
      <c r="K64" s="31" t="str">
        <f t="shared" si="4"/>
        <v>Wyndham</v>
      </c>
      <c r="L64" s="34">
        <f t="shared" si="5"/>
        <v>-3.2043947836247404</v>
      </c>
      <c r="S64" s="50" t="str">
        <f t="shared" si="6"/>
        <v>Nillumbik</v>
      </c>
      <c r="T64" s="51">
        <f t="shared" si="7"/>
        <v>20.821862156922784</v>
      </c>
    </row>
    <row r="65" spans="5:20" x14ac:dyDescent="0.35">
      <c r="E65" s="28"/>
      <c r="F65" s="32">
        <v>58</v>
      </c>
      <c r="G65" s="33" t="s">
        <v>68</v>
      </c>
      <c r="H65" s="34">
        <f>VLOOKUP($F65,Data!$E$7:$AO$86,2+Front!$I$5)</f>
        <v>-2.0603648213239913</v>
      </c>
      <c r="I65" s="34">
        <f t="shared" si="2"/>
        <v>-2.0545648213239915</v>
      </c>
      <c r="J65" s="31">
        <f t="shared" si="3"/>
        <v>55</v>
      </c>
      <c r="K65" s="31" t="str">
        <f t="shared" si="4"/>
        <v>Merri-bek</v>
      </c>
      <c r="L65" s="34">
        <f t="shared" si="5"/>
        <v>-4.0572064451529721</v>
      </c>
      <c r="S65" s="48" t="str">
        <f t="shared" si="6"/>
        <v>Northern Grampians</v>
      </c>
      <c r="T65" s="49">
        <f t="shared" si="7"/>
        <v>-2.0603648213239913</v>
      </c>
    </row>
    <row r="66" spans="5:20" x14ac:dyDescent="0.35">
      <c r="E66" s="28"/>
      <c r="F66" s="32">
        <v>59</v>
      </c>
      <c r="G66" s="33" t="s">
        <v>69</v>
      </c>
      <c r="H66" s="34">
        <f>VLOOKUP($F66,Data!$E$7:$AO$86,2+Front!$I$5)</f>
        <v>13.941487302030836</v>
      </c>
      <c r="I66" s="34">
        <f t="shared" si="2"/>
        <v>13.947387302030837</v>
      </c>
      <c r="J66" s="31">
        <f t="shared" si="3"/>
        <v>23</v>
      </c>
      <c r="K66" s="31" t="str">
        <f t="shared" si="4"/>
        <v>Moira</v>
      </c>
      <c r="L66" s="34">
        <f t="shared" si="5"/>
        <v>-4.2309344446647668</v>
      </c>
      <c r="S66" s="50" t="str">
        <f t="shared" si="6"/>
        <v>Port Phillip</v>
      </c>
      <c r="T66" s="51">
        <f t="shared" si="7"/>
        <v>13.941487302030836</v>
      </c>
    </row>
    <row r="67" spans="5:20" x14ac:dyDescent="0.35">
      <c r="E67" s="28"/>
      <c r="F67" s="32">
        <v>60</v>
      </c>
      <c r="G67" s="33" t="s">
        <v>70</v>
      </c>
      <c r="H67" s="34">
        <f>VLOOKUP($F67,Data!$E$7:$AO$86,2+Front!$I$5)</f>
        <v>-7.1804041665676532</v>
      </c>
      <c r="I67" s="34">
        <f t="shared" si="2"/>
        <v>-7.174404166567653</v>
      </c>
      <c r="J67" s="31">
        <f t="shared" si="3"/>
        <v>66</v>
      </c>
      <c r="K67" s="31" t="str">
        <f t="shared" si="4"/>
        <v>Melton</v>
      </c>
      <c r="L67" s="34">
        <f t="shared" si="5"/>
        <v>-4.2764334945579554</v>
      </c>
      <c r="S67" s="48" t="str">
        <f t="shared" si="6"/>
        <v>Pyrenees</v>
      </c>
      <c r="T67" s="49">
        <f t="shared" si="7"/>
        <v>-7.1804041665676532</v>
      </c>
    </row>
    <row r="68" spans="5:20" x14ac:dyDescent="0.35">
      <c r="E68" s="28"/>
      <c r="F68" s="32">
        <v>61</v>
      </c>
      <c r="G68" s="33" t="s">
        <v>71</v>
      </c>
      <c r="H68" s="34">
        <f>VLOOKUP($F68,Data!$E$7:$AO$86,2+Front!$I$5)</f>
        <v>40.692845885667843</v>
      </c>
      <c r="I68" s="34">
        <f t="shared" si="2"/>
        <v>40.698945885667847</v>
      </c>
      <c r="J68" s="31">
        <f t="shared" si="3"/>
        <v>3</v>
      </c>
      <c r="K68" s="31" t="str">
        <f t="shared" si="4"/>
        <v>Darebin</v>
      </c>
      <c r="L68" s="34">
        <f t="shared" si="5"/>
        <v>-4.8391281127284014</v>
      </c>
      <c r="S68" s="50" t="str">
        <f t="shared" si="6"/>
        <v>Queenscliffe</v>
      </c>
      <c r="T68" s="51">
        <f t="shared" si="7"/>
        <v>40.692845885667843</v>
      </c>
    </row>
    <row r="69" spans="5:20" x14ac:dyDescent="0.35">
      <c r="E69" s="28"/>
      <c r="F69" s="32">
        <v>62</v>
      </c>
      <c r="G69" s="33" t="s">
        <v>72</v>
      </c>
      <c r="H69" s="34">
        <f>VLOOKUP($F69,Data!$E$7:$AO$86,2+Front!$I$5)</f>
        <v>15.312465946010873</v>
      </c>
      <c r="I69" s="34">
        <f t="shared" si="2"/>
        <v>15.318665946010873</v>
      </c>
      <c r="J69" s="31">
        <f t="shared" si="3"/>
        <v>19</v>
      </c>
      <c r="K69" s="31" t="str">
        <f t="shared" si="4"/>
        <v>Golden Plains</v>
      </c>
      <c r="L69" s="34">
        <f t="shared" si="5"/>
        <v>-5.4656648193643038</v>
      </c>
      <c r="S69" s="48" t="str">
        <f t="shared" si="6"/>
        <v>South Gippsland</v>
      </c>
      <c r="T69" s="49">
        <f t="shared" si="7"/>
        <v>15.312465946010873</v>
      </c>
    </row>
    <row r="70" spans="5:20" x14ac:dyDescent="0.35">
      <c r="E70" s="28"/>
      <c r="F70" s="32">
        <v>63</v>
      </c>
      <c r="G70" s="33" t="s">
        <v>73</v>
      </c>
      <c r="H70" s="34">
        <f>VLOOKUP($F70,Data!$E$7:$AO$86,2+Front!$I$5)</f>
        <v>15.526611312966164</v>
      </c>
      <c r="I70" s="34">
        <f t="shared" si="2"/>
        <v>15.532911312966164</v>
      </c>
      <c r="J70" s="31">
        <f t="shared" si="3"/>
        <v>17</v>
      </c>
      <c r="K70" s="31" t="str">
        <f t="shared" si="4"/>
        <v>Wellington</v>
      </c>
      <c r="L70" s="34">
        <f t="shared" si="5"/>
        <v>-5.5467249233451286</v>
      </c>
      <c r="S70" s="50" t="str">
        <f t="shared" si="6"/>
        <v>Southern Grampians</v>
      </c>
      <c r="T70" s="51">
        <f t="shared" si="7"/>
        <v>15.526611312966164</v>
      </c>
    </row>
    <row r="71" spans="5:20" x14ac:dyDescent="0.35">
      <c r="E71" s="28"/>
      <c r="F71" s="32">
        <v>64</v>
      </c>
      <c r="G71" s="33" t="s">
        <v>74</v>
      </c>
      <c r="H71" s="34">
        <f>VLOOKUP($F71,Data!$E$7:$AO$86,2+Front!$I$5)</f>
        <v>12.290454089194354</v>
      </c>
      <c r="I71" s="34">
        <f t="shared" si="2"/>
        <v>12.296854089194353</v>
      </c>
      <c r="J71" s="31">
        <f t="shared" si="3"/>
        <v>29</v>
      </c>
      <c r="K71" s="31" t="str">
        <f t="shared" si="4"/>
        <v>Greater Bendigo</v>
      </c>
      <c r="L71" s="34">
        <f t="shared" si="5"/>
        <v>-5.9156480597033632</v>
      </c>
      <c r="S71" s="48" t="str">
        <f t="shared" si="6"/>
        <v>Stonnington</v>
      </c>
      <c r="T71" s="49">
        <f t="shared" si="7"/>
        <v>12.290454089194354</v>
      </c>
    </row>
    <row r="72" spans="5:20" x14ac:dyDescent="0.35">
      <c r="E72" s="28"/>
      <c r="F72" s="32">
        <v>65</v>
      </c>
      <c r="G72" s="33" t="s">
        <v>75</v>
      </c>
      <c r="H72" s="34">
        <f>VLOOKUP($F72,Data!$E$7:$AO$86,2+Front!$I$5)</f>
        <v>14.33892315926887</v>
      </c>
      <c r="I72" s="34">
        <f t="shared" si="2"/>
        <v>14.34542315926887</v>
      </c>
      <c r="J72" s="31">
        <f t="shared" si="3"/>
        <v>20</v>
      </c>
      <c r="K72" s="31" t="str">
        <f t="shared" si="4"/>
        <v>Campaspe</v>
      </c>
      <c r="L72" s="34">
        <f t="shared" si="5"/>
        <v>-6.4390883252927571</v>
      </c>
      <c r="S72" s="50" t="str">
        <f t="shared" ref="S72:S87" si="8">G72</f>
        <v>Strathbogie</v>
      </c>
      <c r="T72" s="51">
        <f t="shared" ref="T72:T87" si="9">H72</f>
        <v>14.33892315926887</v>
      </c>
    </row>
    <row r="73" spans="5:20" x14ac:dyDescent="0.35">
      <c r="E73" s="28"/>
      <c r="F73" s="32">
        <v>66</v>
      </c>
      <c r="G73" s="33" t="s">
        <v>76</v>
      </c>
      <c r="H73" s="34">
        <f>VLOOKUP($F73,Data!$E$7:$AO$86,2+Front!$I$5)</f>
        <v>28.666986722777938</v>
      </c>
      <c r="I73" s="34">
        <f t="shared" ref="I73:I86" si="10">H73+0.0001*F73</f>
        <v>28.673586722777937</v>
      </c>
      <c r="J73" s="31">
        <f t="shared" ref="J73:J86" si="11">RANK(I73,I$8:I$86)</f>
        <v>6</v>
      </c>
      <c r="K73" s="31" t="str">
        <f t="shared" ref="K73:K86" si="12">VLOOKUP(MATCH(F73,J$8:J$86,0),$F$8:$H$86,2)</f>
        <v>Pyrenees</v>
      </c>
      <c r="L73" s="34">
        <f t="shared" ref="L73:L86" si="13">VLOOKUP(MATCH(F73,J$8:J$86,0),$F$8:$H$86,3)</f>
        <v>-7.1804041665676532</v>
      </c>
      <c r="S73" s="48" t="str">
        <f t="shared" si="8"/>
        <v>Surf Coast</v>
      </c>
      <c r="T73" s="49">
        <f t="shared" si="9"/>
        <v>28.666986722777938</v>
      </c>
    </row>
    <row r="74" spans="5:20" x14ac:dyDescent="0.35">
      <c r="E74" s="28"/>
      <c r="F74" s="32">
        <v>67</v>
      </c>
      <c r="G74" s="33" t="s">
        <v>77</v>
      </c>
      <c r="H74" s="34">
        <f>VLOOKUP($F74,Data!$E$7:$AO$86,2+Front!$I$5)</f>
        <v>-1.46636481651086</v>
      </c>
      <c r="I74" s="34">
        <f t="shared" si="10"/>
        <v>-1.4596648165108601</v>
      </c>
      <c r="J74" s="31">
        <f t="shared" si="11"/>
        <v>52</v>
      </c>
      <c r="K74" s="31" t="str">
        <f t="shared" si="12"/>
        <v>Mitchell</v>
      </c>
      <c r="L74" s="34">
        <f t="shared" si="13"/>
        <v>-7.9209693325859805</v>
      </c>
      <c r="S74" s="50" t="str">
        <f t="shared" si="8"/>
        <v>Swan Hill</v>
      </c>
      <c r="T74" s="51">
        <f t="shared" si="9"/>
        <v>-1.46636481651086</v>
      </c>
    </row>
    <row r="75" spans="5:20" x14ac:dyDescent="0.35">
      <c r="E75" s="28"/>
      <c r="F75" s="32">
        <v>68</v>
      </c>
      <c r="G75" s="33" t="s">
        <v>78</v>
      </c>
      <c r="H75" s="34">
        <f>VLOOKUP($F75,Data!$E$7:$AO$86,2+Front!$I$5)</f>
        <v>19.420191319417857</v>
      </c>
      <c r="I75" s="34">
        <f t="shared" si="10"/>
        <v>19.426991319417855</v>
      </c>
      <c r="J75" s="31">
        <f t="shared" si="11"/>
        <v>12</v>
      </c>
      <c r="K75" s="31" t="str">
        <f t="shared" si="12"/>
        <v>Baw Baw</v>
      </c>
      <c r="L75" s="34">
        <f t="shared" si="13"/>
        <v>-8.6073090582197</v>
      </c>
      <c r="S75" s="48" t="str">
        <f t="shared" si="8"/>
        <v>Towong</v>
      </c>
      <c r="T75" s="49">
        <f t="shared" si="9"/>
        <v>19.420191319417857</v>
      </c>
    </row>
    <row r="76" spans="5:20" x14ac:dyDescent="0.35">
      <c r="E76" s="28"/>
      <c r="F76" s="32">
        <v>69</v>
      </c>
      <c r="G76" s="33" t="s">
        <v>79</v>
      </c>
      <c r="H76" s="34">
        <f>VLOOKUP($F76,Data!$E$7:$AO$86,2+Front!$I$5)</f>
        <v>12.340264986912883</v>
      </c>
      <c r="I76" s="34">
        <f t="shared" si="10"/>
        <v>12.347164986912883</v>
      </c>
      <c r="J76" s="31">
        <f t="shared" si="11"/>
        <v>28</v>
      </c>
      <c r="K76" s="31" t="str">
        <f t="shared" si="12"/>
        <v>Midura</v>
      </c>
      <c r="L76" s="34">
        <f t="shared" si="13"/>
        <v>-8.6775354881112996</v>
      </c>
      <c r="S76" s="50" t="str">
        <f t="shared" si="8"/>
        <v>Wangaratta</v>
      </c>
      <c r="T76" s="51">
        <f t="shared" si="9"/>
        <v>12.340264986912883</v>
      </c>
    </row>
    <row r="77" spans="5:20" x14ac:dyDescent="0.35">
      <c r="E77" s="28"/>
      <c r="F77" s="32">
        <v>70</v>
      </c>
      <c r="G77" s="33" t="s">
        <v>80</v>
      </c>
      <c r="H77" s="34">
        <f>VLOOKUP($F77,Data!$E$7:$AO$86,2+Front!$I$5)</f>
        <v>11.642961504067031</v>
      </c>
      <c r="I77" s="34">
        <f t="shared" si="10"/>
        <v>11.649961504067031</v>
      </c>
      <c r="J77" s="31">
        <f t="shared" si="11"/>
        <v>31</v>
      </c>
      <c r="K77" s="31" t="str">
        <f t="shared" si="12"/>
        <v>Ballarat</v>
      </c>
      <c r="L77" s="34">
        <f t="shared" si="13"/>
        <v>-9.6716409275811284</v>
      </c>
      <c r="S77" s="48" t="str">
        <f t="shared" si="8"/>
        <v>Warrnambool</v>
      </c>
      <c r="T77" s="49">
        <f t="shared" si="9"/>
        <v>11.642961504067031</v>
      </c>
    </row>
    <row r="78" spans="5:20" x14ac:dyDescent="0.35">
      <c r="E78" s="28"/>
      <c r="F78" s="32">
        <v>71</v>
      </c>
      <c r="G78" s="33" t="s">
        <v>81</v>
      </c>
      <c r="H78" s="34">
        <f>VLOOKUP($F78,Data!$E$7:$AO$86,2+Front!$I$5)</f>
        <v>-5.5467249233451286</v>
      </c>
      <c r="I78" s="34">
        <f t="shared" si="10"/>
        <v>-5.5396249233451282</v>
      </c>
      <c r="J78" s="31">
        <f t="shared" si="11"/>
        <v>63</v>
      </c>
      <c r="K78" s="31" t="str">
        <f t="shared" si="12"/>
        <v>Greater Shepparton</v>
      </c>
      <c r="L78" s="34">
        <f t="shared" si="13"/>
        <v>-11.390122480713288</v>
      </c>
      <c r="S78" s="50" t="str">
        <f t="shared" si="8"/>
        <v>Wellington</v>
      </c>
      <c r="T78" s="51">
        <f t="shared" si="9"/>
        <v>-5.5467249233451286</v>
      </c>
    </row>
    <row r="79" spans="5:20" x14ac:dyDescent="0.35">
      <c r="E79" s="28"/>
      <c r="F79" s="32">
        <v>72</v>
      </c>
      <c r="G79" s="46" t="s">
        <v>82</v>
      </c>
      <c r="H79" s="34">
        <f>VLOOKUP($F79,Data!$E$7:$AO$86,2+Front!$I$5)</f>
        <v>18.663424610110944</v>
      </c>
      <c r="I79" s="34">
        <f t="shared" si="10"/>
        <v>18.670624610110945</v>
      </c>
      <c r="J79" s="31">
        <f t="shared" si="11"/>
        <v>14</v>
      </c>
      <c r="K79" s="31" t="str">
        <f t="shared" si="12"/>
        <v>Casey</v>
      </c>
      <c r="L79" s="34">
        <f t="shared" si="13"/>
        <v>-12.280839888039781</v>
      </c>
      <c r="S79" s="48" t="str">
        <f t="shared" si="8"/>
        <v>West Wimmera</v>
      </c>
      <c r="T79" s="49">
        <f t="shared" si="9"/>
        <v>18.663424610110944</v>
      </c>
    </row>
    <row r="80" spans="5:20" x14ac:dyDescent="0.35">
      <c r="E80" s="28"/>
      <c r="F80" s="32">
        <v>73</v>
      </c>
      <c r="G80" s="47" t="s">
        <v>83</v>
      </c>
      <c r="H80" s="34">
        <f>VLOOKUP($F80,Data!$E$7:$AO$86,2+Front!$I$5)</f>
        <v>6.3704356298501201</v>
      </c>
      <c r="I80" s="34">
        <f t="shared" si="10"/>
        <v>6.37773562985012</v>
      </c>
      <c r="J80" s="31">
        <f t="shared" si="11"/>
        <v>42</v>
      </c>
      <c r="K80" s="31" t="str">
        <f t="shared" si="12"/>
        <v>Melbourne</v>
      </c>
      <c r="L80" s="34">
        <f t="shared" si="13"/>
        <v>-15.026765118687118</v>
      </c>
      <c r="S80" s="50" t="str">
        <f t="shared" si="8"/>
        <v>Whitehorse</v>
      </c>
      <c r="T80" s="51">
        <f t="shared" si="9"/>
        <v>6.3704356298501201</v>
      </c>
    </row>
    <row r="81" spans="5:20" x14ac:dyDescent="0.35">
      <c r="E81" s="28"/>
      <c r="F81" s="32">
        <v>74</v>
      </c>
      <c r="G81" s="47" t="s">
        <v>84</v>
      </c>
      <c r="H81" s="34">
        <f>VLOOKUP($F81,Data!$E$7:$AO$86,2+Front!$I$5)</f>
        <v>-17.76885425966579</v>
      </c>
      <c r="I81" s="34">
        <f t="shared" si="10"/>
        <v>-17.76145425966579</v>
      </c>
      <c r="J81" s="31">
        <f t="shared" si="11"/>
        <v>74</v>
      </c>
      <c r="K81" s="31" t="str">
        <f t="shared" si="12"/>
        <v>Whittlesea</v>
      </c>
      <c r="L81" s="34">
        <f t="shared" si="13"/>
        <v>-17.76885425966579</v>
      </c>
      <c r="S81" s="48" t="str">
        <f t="shared" si="8"/>
        <v>Whittlesea</v>
      </c>
      <c r="T81" s="49">
        <f t="shared" si="9"/>
        <v>-17.76885425966579</v>
      </c>
    </row>
    <row r="82" spans="5:20" x14ac:dyDescent="0.35">
      <c r="E82" s="28"/>
      <c r="F82" s="32">
        <v>75</v>
      </c>
      <c r="G82" s="47" t="s">
        <v>85</v>
      </c>
      <c r="H82" s="34">
        <f>VLOOKUP($F82,Data!$E$7:$AO$86,2+Front!$I$5)</f>
        <v>48.382977986573295</v>
      </c>
      <c r="I82" s="34">
        <f t="shared" si="10"/>
        <v>48.390477986573295</v>
      </c>
      <c r="J82" s="31">
        <f t="shared" si="11"/>
        <v>1</v>
      </c>
      <c r="K82" s="31" t="str">
        <f t="shared" si="12"/>
        <v>Hume</v>
      </c>
      <c r="L82" s="34">
        <f t="shared" si="13"/>
        <v>-18.230824664097614</v>
      </c>
      <c r="S82" s="50" t="str">
        <f t="shared" si="8"/>
        <v>Wodonga</v>
      </c>
      <c r="T82" s="51">
        <f t="shared" si="9"/>
        <v>48.382977986573295</v>
      </c>
    </row>
    <row r="83" spans="5:20" x14ac:dyDescent="0.35">
      <c r="E83" s="28"/>
      <c r="F83" s="32">
        <v>76</v>
      </c>
      <c r="G83" s="47" t="s">
        <v>86</v>
      </c>
      <c r="H83" s="34">
        <f>VLOOKUP($F83,Data!$E$7:$AO$86,2+Front!$I$5)</f>
        <v>-3.2043947836247404</v>
      </c>
      <c r="I83" s="34">
        <f t="shared" si="10"/>
        <v>-3.1967947836247403</v>
      </c>
      <c r="J83" s="31">
        <f t="shared" si="11"/>
        <v>57</v>
      </c>
      <c r="K83" s="31" t="str">
        <f t="shared" si="12"/>
        <v>Latrobe</v>
      </c>
      <c r="L83" s="34">
        <f t="shared" si="13"/>
        <v>-18.406277396736701</v>
      </c>
      <c r="S83" s="48" t="str">
        <f t="shared" si="8"/>
        <v>Wyndham</v>
      </c>
      <c r="T83" s="49">
        <f t="shared" si="9"/>
        <v>-3.2043947836247404</v>
      </c>
    </row>
    <row r="84" spans="5:20" x14ac:dyDescent="0.35">
      <c r="E84" s="28"/>
      <c r="F84" s="32">
        <v>77</v>
      </c>
      <c r="G84" s="47" t="s">
        <v>87</v>
      </c>
      <c r="H84" s="34">
        <f>VLOOKUP($F84,Data!$E$7:$AO$86,2+Front!$I$5)</f>
        <v>8.2917745901092559</v>
      </c>
      <c r="I84" s="34">
        <f t="shared" si="10"/>
        <v>8.2994745901092557</v>
      </c>
      <c r="J84" s="31">
        <f t="shared" si="11"/>
        <v>37</v>
      </c>
      <c r="K84" s="31" t="str">
        <f t="shared" si="12"/>
        <v>Frankston</v>
      </c>
      <c r="L84" s="34">
        <f t="shared" si="13"/>
        <v>-19.322362841998736</v>
      </c>
      <c r="S84" s="50" t="str">
        <f t="shared" si="8"/>
        <v>Yarra</v>
      </c>
      <c r="T84" s="51">
        <f t="shared" si="9"/>
        <v>8.2917745901092559</v>
      </c>
    </row>
    <row r="85" spans="5:20" x14ac:dyDescent="0.35">
      <c r="E85" s="28"/>
      <c r="F85" s="32">
        <v>78</v>
      </c>
      <c r="G85" s="47" t="s">
        <v>88</v>
      </c>
      <c r="H85" s="34">
        <f>VLOOKUP($F85,Data!$E$7:$AO$86,2+Front!$I$5)</f>
        <v>6.3743997900282503</v>
      </c>
      <c r="I85" s="34">
        <f t="shared" si="10"/>
        <v>6.3821997900282499</v>
      </c>
      <c r="J85" s="31">
        <f t="shared" si="11"/>
        <v>41</v>
      </c>
      <c r="K85" s="31" t="str">
        <f t="shared" si="12"/>
        <v>Greater Dandenong</v>
      </c>
      <c r="L85" s="34">
        <f t="shared" si="13"/>
        <v>-23.891950655165296</v>
      </c>
      <c r="S85" s="48" t="str">
        <f t="shared" si="8"/>
        <v>Yarra Ranges</v>
      </c>
      <c r="T85" s="49">
        <f t="shared" si="9"/>
        <v>6.3743997900282503</v>
      </c>
    </row>
    <row r="86" spans="5:20" x14ac:dyDescent="0.35">
      <c r="E86" s="28"/>
      <c r="F86" s="32">
        <v>79</v>
      </c>
      <c r="G86" s="47" t="s">
        <v>94</v>
      </c>
      <c r="H86" s="34">
        <f>VLOOKUP($F86,Data!$E$7:$AO$86,2+Front!$I$5)</f>
        <v>7.466540506646524</v>
      </c>
      <c r="I86" s="34">
        <f t="shared" si="10"/>
        <v>7.4744405066465243</v>
      </c>
      <c r="J86" s="31">
        <f t="shared" si="11"/>
        <v>40</v>
      </c>
      <c r="K86" s="31" t="str">
        <f t="shared" si="12"/>
        <v>Brimbank</v>
      </c>
      <c r="L86" s="34">
        <f t="shared" si="13"/>
        <v>-30.402860053117934</v>
      </c>
      <c r="S86" s="50" t="str">
        <f t="shared" si="8"/>
        <v>Yarriambiack</v>
      </c>
      <c r="T86" s="51">
        <f t="shared" si="9"/>
        <v>7.466540506646524</v>
      </c>
    </row>
    <row r="87" spans="5:20" x14ac:dyDescent="0.35">
      <c r="E87" s="28"/>
      <c r="F87" s="32">
        <v>80</v>
      </c>
      <c r="G87" s="47" t="s">
        <v>90</v>
      </c>
      <c r="H87" s="34">
        <f>VLOOKUP($F87,Data!$E$7:$AO$86,2+Front!$I$5)</f>
        <v>0</v>
      </c>
      <c r="I87" s="34"/>
      <c r="J87" s="28"/>
      <c r="K87" s="28"/>
      <c r="L87" s="28"/>
      <c r="S87" s="48" t="str">
        <f t="shared" si="8"/>
        <v>Victoria</v>
      </c>
      <c r="T87" s="49">
        <f t="shared" si="9"/>
        <v>0</v>
      </c>
    </row>
  </sheetData>
  <sheetProtection sheet="1" objects="1" scenarios="1"/>
  <mergeCells count="24">
    <mergeCell ref="Z39:Z40"/>
    <mergeCell ref="Z41:Z42"/>
    <mergeCell ref="Z43:Z44"/>
    <mergeCell ref="Z29:Z30"/>
    <mergeCell ref="Z31:Z32"/>
    <mergeCell ref="Z33:Z34"/>
    <mergeCell ref="Z35:Z36"/>
    <mergeCell ref="Z37:Z38"/>
    <mergeCell ref="Z19:Z20"/>
    <mergeCell ref="Z21:Z22"/>
    <mergeCell ref="Z23:Z24"/>
    <mergeCell ref="Z25:Z26"/>
    <mergeCell ref="Z27:Z28"/>
    <mergeCell ref="Z9:Z10"/>
    <mergeCell ref="Z11:Z12"/>
    <mergeCell ref="Z13:Z14"/>
    <mergeCell ref="Z15:Z16"/>
    <mergeCell ref="Z17:Z18"/>
    <mergeCell ref="B6:B7"/>
    <mergeCell ref="B5:C5"/>
    <mergeCell ref="D4:D5"/>
    <mergeCell ref="E1:T1"/>
    <mergeCell ref="E2:T2"/>
    <mergeCell ref="E3:T3"/>
  </mergeCells>
  <pageMargins left="0.39370078740157483" right="0.39370078740157483" top="0.39370078740157483" bottom="0.3937007874015748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Drop Down 1">
              <controlPr defaultSize="0" autoLine="0" autoPict="0">
                <anchor moveWithCells="1">
                  <from>
                    <xdr:col>6</xdr:col>
                    <xdr:colOff>57150</xdr:colOff>
                    <xdr:row>3</xdr:row>
                    <xdr:rowOff>19050</xdr:rowOff>
                  </from>
                  <to>
                    <xdr:col>11</xdr:col>
                    <xdr:colOff>539750</xdr:colOff>
                    <xdr:row>5</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A13520936</value>
    </field>
    <field name="Objective-Title">
      <value order="0">Measures of social cohesion</value>
    </field>
    <field name="Objective-Description">
      <value order="0"/>
    </field>
    <field name="Objective-CreationStamp">
      <value order="0">2026-03-03T04:43:16Z</value>
    </field>
    <field name="Objective-IsApproved">
      <value order="0">false</value>
    </field>
    <field name="Objective-IsPublished">
      <value order="0">true</value>
    </field>
    <field name="Objective-DatePublished">
      <value order="0">2026-03-03T04:43:18Z</value>
    </field>
    <field name="Objective-ModificationStamp">
      <value order="0">2026-03-06T03:44:12Z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vA16872464</value>
    </field>
    <field name="Objective-Version">
      <value order="0">1.0</value>
    </field>
    <field name="Objective-VersionNumber">
      <value order="0">1</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Original</vt:lpstr>
      <vt:lpstr>C Sttandarized</vt:lpstr>
      <vt:lpstr>C Stand+safet vs</vt:lpstr>
      <vt:lpstr>C reordered</vt:lpstr>
      <vt:lpstr>Data</vt:lpstr>
      <vt:lpstr>Front</vt:lpstr>
      <vt:lpstr>Front!Print_Area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2026-03-03T02:07:34Z</cp:lastPrinted>
  <dcterms:created xsi:type="dcterms:W3CDTF">2026-02-26T06:27:58Z</dcterms:created>
  <dcterms:modified xsi:type="dcterms:W3CDTF">2026-03-03T03:42:15Z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A13520936</vt:lpwstr>
  </property>
  <property fmtid="{D5CDD505-2E9C-101B-9397-08002B2CF9AE}" pid="4" name="Objective-Title">
    <vt:lpwstr>Measures of social cohesion</vt:lpwstr>
  </property>
  <property fmtid="{D5CDD505-2E9C-101B-9397-08002B2CF9AE}" pid="5" name="Objective-Description">
    <vt:lpwstr/>
  </property>
  <property fmtid="{D5CDD505-2E9C-101B-9397-08002B2CF9AE}" pid="6" name="Objective-CreationStamp">
    <vt:filetime>2026-03-03T04:43:16Z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2026-03-03T04:43:18Z</vt:filetime>
  </property>
  <property fmtid="{D5CDD505-2E9C-101B-9397-08002B2CF9AE}" pid="10" name="Objective-ModificationStamp">
    <vt:filetime>2026-03-06T03:44:12Z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vA16872464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