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d0338a9e8bbf4ff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764489E7-AEDE-480D-A114-1F9559AA5C5B}" xr6:coauthVersionLast="47" xr6:coauthVersionMax="47" xr10:uidLastSave="{00000000-0000-0000-0000-000000000000}"/>
  <bookViews>
    <workbookView xWindow="-110" yWindow="-110" windowWidth="19420" windowHeight="11500" xr2:uid="{91F0EC08-FCBA-4BA6-BFFA-38F4FE02A708}"/>
  </bookViews>
  <sheets>
    <sheet name="Age &amp; Gender June 2025" sheetId="1" r:id="rId1"/>
    <sheet name="Citizenship June 2025" sheetId="2" r:id="rId2"/>
    <sheet name="Suburb June 2025" sheetId="3" r:id="rId3"/>
    <sheet name="Municipality June 2025" sheetId="4" r:id="rId4"/>
    <sheet name="Change June 2025" sheetId="5" r:id="rId5"/>
    <sheet name="All Results June 2025" sheetId="6" r:id="rId6"/>
  </sheets>
  <definedNames>
    <definedName name="_xlnm.Print_Area" localSheetId="0">'Age &amp; Gender June 2025'!$A$1:$L$36</definedName>
    <definedName name="_xlnm.Print_Area" localSheetId="5">'All Results June 2025'!$B$1:$L$96</definedName>
    <definedName name="_xlnm.Print_Area" localSheetId="4">'Change June 2025'!$A$1:$N$41</definedName>
    <definedName name="_xlnm.Print_Area" localSheetId="1">'Citizenship June 2025'!$B$1:$L$37</definedName>
    <definedName name="_xlnm.Print_Area" localSheetId="3">'Municipality June 2025'!$B$1:$M$38</definedName>
    <definedName name="_xlnm.Print_Area" localSheetId="2">'Suburb June 2025'!$B$1:$O$87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6" l="1"/>
  <c r="L72" i="6" s="1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C46" i="6"/>
  <c r="D39" i="6" s="1"/>
  <c r="L45" i="6"/>
  <c r="D45" i="6"/>
  <c r="L44" i="6"/>
  <c r="D44" i="6"/>
  <c r="L43" i="6"/>
  <c r="D43" i="6"/>
  <c r="L42" i="6"/>
  <c r="D42" i="6"/>
  <c r="L41" i="6"/>
  <c r="D41" i="6"/>
  <c r="L40" i="6"/>
  <c r="L39" i="6"/>
  <c r="L38" i="6"/>
  <c r="L37" i="6"/>
  <c r="L36" i="6"/>
  <c r="L35" i="6"/>
  <c r="D35" i="6"/>
  <c r="L34" i="6"/>
  <c r="D34" i="6"/>
  <c r="L33" i="6"/>
  <c r="D33" i="6"/>
  <c r="L32" i="6"/>
  <c r="D32" i="6"/>
  <c r="L31" i="6"/>
  <c r="D31" i="6"/>
  <c r="L30" i="6"/>
  <c r="L29" i="6"/>
  <c r="L28" i="6"/>
  <c r="L27" i="6"/>
  <c r="L26" i="6"/>
  <c r="L25" i="6"/>
  <c r="D25" i="6"/>
  <c r="L24" i="6"/>
  <c r="D24" i="6"/>
  <c r="L23" i="6"/>
  <c r="D23" i="6"/>
  <c r="L22" i="6"/>
  <c r="D22" i="6"/>
  <c r="L21" i="6"/>
  <c r="L20" i="6"/>
  <c r="G20" i="6"/>
  <c r="H13" i="6" s="1"/>
  <c r="L19" i="6"/>
  <c r="H19" i="6"/>
  <c r="C19" i="6"/>
  <c r="D14" i="6" s="1"/>
  <c r="L18" i="6"/>
  <c r="H18" i="6"/>
  <c r="D18" i="6"/>
  <c r="L17" i="6"/>
  <c r="H17" i="6"/>
  <c r="D17" i="6"/>
  <c r="L16" i="6"/>
  <c r="H16" i="6"/>
  <c r="D16" i="6"/>
  <c r="L15" i="6"/>
  <c r="H15" i="6"/>
  <c r="D15" i="6"/>
  <c r="L14" i="6"/>
  <c r="H14" i="6"/>
  <c r="L13" i="6"/>
  <c r="L12" i="6"/>
  <c r="H12" i="6"/>
  <c r="D12" i="6"/>
  <c r="L11" i="6"/>
  <c r="H11" i="6"/>
  <c r="D11" i="6"/>
  <c r="L10" i="6"/>
  <c r="H10" i="6"/>
  <c r="L9" i="6"/>
  <c r="H9" i="6"/>
  <c r="L8" i="6"/>
  <c r="H8" i="6"/>
  <c r="C8" i="6"/>
  <c r="L7" i="6"/>
  <c r="H7" i="6"/>
  <c r="D7" i="6"/>
  <c r="L6" i="6"/>
  <c r="H6" i="6"/>
  <c r="D6" i="6"/>
  <c r="D38" i="5"/>
  <c r="E38" i="5" s="1"/>
  <c r="E37" i="5"/>
  <c r="E36" i="5"/>
  <c r="E35" i="5"/>
  <c r="E34" i="5"/>
  <c r="E33" i="5"/>
  <c r="E32" i="5"/>
  <c r="E31" i="5"/>
  <c r="E30" i="5"/>
  <c r="E29" i="5"/>
  <c r="Q28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C31" i="4"/>
  <c r="D30" i="4" s="1"/>
  <c r="D11" i="4"/>
  <c r="C73" i="3"/>
  <c r="D58" i="3" s="1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3" i="3"/>
  <c r="D12" i="3"/>
  <c r="D11" i="3"/>
  <c r="D10" i="3"/>
  <c r="D9" i="3"/>
  <c r="D8" i="3"/>
  <c r="D7" i="3"/>
  <c r="C21" i="2"/>
  <c r="D14" i="2" s="1"/>
  <c r="D20" i="2"/>
  <c r="D19" i="2"/>
  <c r="D18" i="2"/>
  <c r="D17" i="2"/>
  <c r="D16" i="2"/>
  <c r="D15" i="2"/>
  <c r="C29" i="1"/>
  <c r="D28" i="1"/>
  <c r="D27" i="1"/>
  <c r="C15" i="1"/>
  <c r="D7" i="1" s="1"/>
  <c r="D15" i="1" s="1"/>
  <c r="D14" i="1"/>
  <c r="D13" i="1"/>
  <c r="D12" i="1"/>
  <c r="D11" i="1"/>
  <c r="D10" i="1"/>
  <c r="D9" i="1"/>
  <c r="D8" i="1"/>
  <c r="H20" i="6" l="1"/>
  <c r="D13" i="4"/>
  <c r="D36" i="6"/>
  <c r="D37" i="6"/>
  <c r="D14" i="4"/>
  <c r="D18" i="4"/>
  <c r="D7" i="2"/>
  <c r="D8" i="2"/>
  <c r="D28" i="6"/>
  <c r="D14" i="3"/>
  <c r="D34" i="3"/>
  <c r="D73" i="3"/>
  <c r="D11" i="2"/>
  <c r="D55" i="3"/>
  <c r="D13" i="6"/>
  <c r="D19" i="6" s="1"/>
  <c r="D29" i="6"/>
  <c r="D12" i="2"/>
  <c r="D16" i="3"/>
  <c r="D36" i="3"/>
  <c r="D56" i="3"/>
  <c r="D8" i="4"/>
  <c r="D28" i="4"/>
  <c r="L71" i="6"/>
  <c r="D15" i="4"/>
  <c r="D17" i="4"/>
  <c r="D20" i="4"/>
  <c r="D22" i="4"/>
  <c r="D23" i="4"/>
  <c r="D27" i="6"/>
  <c r="D9" i="2"/>
  <c r="D33" i="3"/>
  <c r="D53" i="3"/>
  <c r="D10" i="2"/>
  <c r="D54" i="3"/>
  <c r="D26" i="4"/>
  <c r="D35" i="3"/>
  <c r="D7" i="4"/>
  <c r="D27" i="4"/>
  <c r="D13" i="2"/>
  <c r="D17" i="3"/>
  <c r="D37" i="3"/>
  <c r="D57" i="3"/>
  <c r="D9" i="4"/>
  <c r="D29" i="4"/>
  <c r="D30" i="6"/>
  <c r="D40" i="6"/>
  <c r="D12" i="4"/>
  <c r="D16" i="4"/>
  <c r="D19" i="4"/>
  <c r="D21" i="4"/>
  <c r="D26" i="6"/>
  <c r="D46" i="6" s="1"/>
  <c r="D24" i="4"/>
  <c r="D25" i="4"/>
  <c r="D38" i="6"/>
  <c r="D15" i="3"/>
  <c r="D18" i="3"/>
  <c r="D38" i="3"/>
  <c r="D10" i="4"/>
  <c r="D21" i="2" l="1"/>
  <c r="D31" i="4"/>
</calcChain>
</file>

<file path=xl/sharedStrings.xml><?xml version="1.0" encoding="utf-8"?>
<sst xmlns="http://schemas.openxmlformats.org/spreadsheetml/2006/main" count="353" uniqueCount="152">
  <si>
    <t>Number of IMA BVE Holders: June 2025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</si>
  <si>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</si>
  <si>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</si>
  <si>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</si>
  <si>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</si>
  <si>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</si>
  <si>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</si>
  <si>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</si>
  <si>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</si>
  <si>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</si>
  <si>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</si>
  <si>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</si>
  <si>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</si>
  <si>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</si>
  <si>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</si>
  <si>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</si>
  <si>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</si>
  <si>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</si>
  <si>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June 2025June 2025</t>
  </si>
  <si>
    <t>BIRTHPLACE</t>
  </si>
  <si>
    <t>Citzenship</t>
  </si>
  <si>
    <t xml:space="preserve">Sri Lanka </t>
  </si>
  <si>
    <t xml:space="preserve">Iran </t>
  </si>
  <si>
    <t>Pakistan</t>
  </si>
  <si>
    <t xml:space="preserve">Stateless </t>
  </si>
  <si>
    <t xml:space="preserve">Afghanistan </t>
  </si>
  <si>
    <t xml:space="preserve">Iraq </t>
  </si>
  <si>
    <t xml:space="preserve">Vietnam </t>
  </si>
  <si>
    <t xml:space="preserve">Lebanon </t>
  </si>
  <si>
    <t xml:space="preserve">Bangladesh </t>
  </si>
  <si>
    <t xml:space="preserve">Myanmar </t>
  </si>
  <si>
    <t>Not Recorded/other</t>
  </si>
  <si>
    <t xml:space="preserve">India </t>
  </si>
  <si>
    <t xml:space="preserve">Nepal 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</si>
  <si>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</si>
  <si>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</si>
  <si>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</si>
  <si>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</si>
  <si>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Dandenong South   </t>
  </si>
  <si>
    <t xml:space="preserve">Albion, Sunshine, Sunshine North, Sunshine West   </t>
  </si>
  <si>
    <t xml:space="preserve">Albanvale, Kealba, Kings Park, St Albans   </t>
  </si>
  <si>
    <t xml:space="preserve">Hoppers Crossing, Tarneit, Truganina </t>
  </si>
  <si>
    <t xml:space="preserve">Epping, Epping Dc    </t>
  </si>
  <si>
    <t>Burnside, Cairnlea, Caroline Springs, Deer Park, Ravenhall</t>
  </si>
  <si>
    <t xml:space="preserve">Doveton, Eumemmerring    </t>
  </si>
  <si>
    <t xml:space="preserve">Broadmeadows, Dallas, Jacana </t>
  </si>
  <si>
    <t xml:space="preserve">Noble Park, Noble Park North    </t>
  </si>
  <si>
    <t>Craigieburn, Donnybrook, Kalkallo, Mickleham, Roxburgh Park</t>
  </si>
  <si>
    <t>Lalor</t>
  </si>
  <si>
    <t>Thomastown</t>
  </si>
  <si>
    <t xml:space="preserve">Glenroy, Hadfield, Oak Park </t>
  </si>
  <si>
    <t>Springvale</t>
  </si>
  <si>
    <t>Wollert</t>
  </si>
  <si>
    <t xml:space="preserve">Chartwell, Cocoroc, Derrimut, Point Cook, Quandong, Werribee, Werribee South , </t>
  </si>
  <si>
    <t>Cannons Creek, Cranbourne, Cranbourne East, Cranbourne North, Cranbourne South, Cranbourne West, Devon Meadows, Five Ways, Junction Village, Skye</t>
  </si>
  <si>
    <t>Reservoir</t>
  </si>
  <si>
    <t>Mill Park</t>
  </si>
  <si>
    <t>Hampton Park</t>
  </si>
  <si>
    <t xml:space="preserve">Footscray, Seddon    </t>
  </si>
  <si>
    <t>South Morang</t>
  </si>
  <si>
    <t>eavour Hills</t>
  </si>
  <si>
    <t xml:space="preserve">Narre Warren, Narre Warren South    </t>
  </si>
  <si>
    <t xml:space="preserve">Coolaroo, Meadow Heights    </t>
  </si>
  <si>
    <t>Fawkner</t>
  </si>
  <si>
    <t xml:space="preserve">Corio, Norlane, North Shore </t>
  </si>
  <si>
    <t>Braybrook</t>
  </si>
  <si>
    <t xml:space="preserve">Bundoora, Kingsbury, La Trobe University </t>
  </si>
  <si>
    <t xml:space="preserve">Doreen, Mernda    </t>
  </si>
  <si>
    <t>Hallam</t>
  </si>
  <si>
    <t xml:space="preserve">Calder Park, Delahey, Hillside, Plumpton, Sydenham, Taylors Hill  </t>
  </si>
  <si>
    <t xml:space="preserve">Glen Waverley, Wheelers Hill    </t>
  </si>
  <si>
    <t>Doncaster</t>
  </si>
  <si>
    <t>Doncaster East</t>
  </si>
  <si>
    <t>Laverton North</t>
  </si>
  <si>
    <t>Brooklyn, Kingsville, Maidstone, Tottenham, West Footscray</t>
  </si>
  <si>
    <t xml:space="preserve">Belmont, Freshwater Creek, Grovedale, Highton, Marshall, Mount Duneed, Wandana Heights, Waurn Ponds </t>
  </si>
  <si>
    <t xml:space="preserve">Benarch, Branditt, Caniambo, Colliver, Dunkirk, Shepparton  </t>
  </si>
  <si>
    <t>Brunswick</t>
  </si>
  <si>
    <t>Ardeer</t>
  </si>
  <si>
    <t xml:space="preserve">Ascot Vale, Highpoint City, Maribyrnong, Travancore   </t>
  </si>
  <si>
    <t xml:space="preserve">Plumpton, Rockbank    </t>
  </si>
  <si>
    <t xml:space="preserve">Cardinia, Clyde, Clyde North </t>
  </si>
  <si>
    <t>Preston</t>
  </si>
  <si>
    <t xml:space="preserve">Brookfield, Exford, Eynesbury, Melton South   </t>
  </si>
  <si>
    <t xml:space="preserve">Pascoe Vale, Pascoe Vale South    </t>
  </si>
  <si>
    <t>Greenvale</t>
  </si>
  <si>
    <t xml:space="preserve">Berwick, Harkaway    </t>
  </si>
  <si>
    <t xml:space="preserve">Keilor Downs, Keilor Lodge, Taylors Lakes </t>
  </si>
  <si>
    <t>Campbellfield</t>
  </si>
  <si>
    <t>Keysborough</t>
  </si>
  <si>
    <t xml:space="preserve">Pakenham, Pakenham South, Pakenham Upper, Rythdale   </t>
  </si>
  <si>
    <t xml:space="preserve">Mambourin, Mount Cottrell, Wyndham Vale </t>
  </si>
  <si>
    <t xml:space="preserve">Coburg, Coburg North, Moreland </t>
  </si>
  <si>
    <t xml:space="preserve">Box Hill, Box Hill Central, Box Hill South </t>
  </si>
  <si>
    <t xml:space="preserve">Dingley Village, Springvale South    </t>
  </si>
  <si>
    <t xml:space="preserve">Kurunjang, Melton, Melton West, Toolern Vale   </t>
  </si>
  <si>
    <t xml:space="preserve">Aberfeldie, Esson, Esson West </t>
  </si>
  <si>
    <t xml:space="preserve">Bellfield, Heidelberg Heights, Heidelberg Rgh, Heidelberg West   </t>
  </si>
  <si>
    <t xml:space="preserve">Knox City Centre, Wantirna, Wantirna South </t>
  </si>
  <si>
    <t>Mulgrave</t>
  </si>
  <si>
    <t xml:space="preserve">Mildura, Paringi    </t>
  </si>
  <si>
    <t>Avondale Heights</t>
  </si>
  <si>
    <t xml:space="preserve">St Kilda, St Kilda West    </t>
  </si>
  <si>
    <t>Total (excludes 426 with unknown postcodes</t>
  </si>
  <si>
    <t>MUNICIPALITY</t>
  </si>
  <si>
    <t>Based on  concordance between population in municipal and postal districts</t>
  </si>
  <si>
    <t>Municipality</t>
  </si>
  <si>
    <t>Brimbank</t>
  </si>
  <si>
    <t>Greater Dandenong</t>
  </si>
  <si>
    <t>Whittlesea</t>
  </si>
  <si>
    <t>Casey</t>
  </si>
  <si>
    <t>Hume</t>
  </si>
  <si>
    <t>Wyndham</t>
  </si>
  <si>
    <t>Moreland</t>
  </si>
  <si>
    <t>Melton</t>
  </si>
  <si>
    <t>Maribyrnong</t>
  </si>
  <si>
    <t>Darebin</t>
  </si>
  <si>
    <t>Greater Geelong</t>
  </si>
  <si>
    <t>Manningham</t>
  </si>
  <si>
    <t>Monash</t>
  </si>
  <si>
    <t>Moonee Valley</t>
  </si>
  <si>
    <t>Greater Shepparton</t>
  </si>
  <si>
    <t>Banyule</t>
  </si>
  <si>
    <t>Cardinia</t>
  </si>
  <si>
    <t>Whitehorse</t>
  </si>
  <si>
    <t>Knox</t>
  </si>
  <si>
    <t>Mildura</t>
  </si>
  <si>
    <t>Port Phillip</t>
  </si>
  <si>
    <t>Frankston</t>
  </si>
  <si>
    <t>Kingston</t>
  </si>
  <si>
    <t>Hobsons Bay</t>
  </si>
  <si>
    <t>Includes only those persons to whom postcodes are supplied, permitting municipalities to be inferred. Postcodes with &lt;10 people, numbering 426, are omitted here</t>
  </si>
  <si>
    <t>Change in Number of IMA BVE Holders: September 2014 to June 2025</t>
  </si>
  <si>
    <t>Paste municipal totals here</t>
  </si>
  <si>
    <t>Paste this formula in col D: IF(ISNA(VLOOKUP(MATCH(B6,$P$4:$P$28,0),$O$4:$Q$28,3)),0,VLOOKUP(MATCH(B6,$P$4:$P$28,0),$O$4:$Q$28,3))</t>
  </si>
  <si>
    <t>2014 Sept</t>
  </si>
  <si>
    <t>2024 Dec</t>
  </si>
  <si>
    <t>Change</t>
  </si>
  <si>
    <t>Swan Hill</t>
  </si>
  <si>
    <t>Boroondara</t>
  </si>
  <si>
    <t>Colac Otway</t>
  </si>
  <si>
    <t>Stonnington</t>
  </si>
  <si>
    <t>Maroondah</t>
  </si>
  <si>
    <t>Yarra</t>
  </si>
  <si>
    <t>Melbourne</t>
  </si>
  <si>
    <t>Glen Eira</t>
  </si>
  <si>
    <t>All Municipalities</t>
  </si>
  <si>
    <t xml:space="preserve"> 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</si>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</sst>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20"/>
      <color rgb="FFFFFF00"/>
      <name val="Garamond"/>
      <family val="1"/>
    </font>
    <font>
      <sz val="14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</borders>
  <cellStyleXfs count="2">
    <xf numFmtId="0" fontId="0" fillId="0" borderId="0"/>
    <xf numFmtId="0" fontId="13" fillId="0" borderId="0">
      <protection locked="0"/>
    </xf>
  </cellStyleXfs>
  <cellXfs count="74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3" fontId="5" fillId="3" borderId="1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3" fontId="6" fillId="4" borderId="2" xfId="0" applyNumberFormat="1" applyFont="1" applyFill="1" applyBorder="1" applyAlignment="1" applyProtection="1">
      <alignment horizontal="right" indent="1"/>
      <protection hidden="1"/>
    </xf>
    <xf numFmtId="164" fontId="6" fillId="5" borderId="2" xfId="0" applyNumberFormat="1" applyFont="1" applyFill="1" applyBorder="1" applyAlignment="1" applyProtection="1">
      <alignment horizontal="right"/>
      <protection hidden="1"/>
    </xf>
    <xf numFmtId="0" fontId="6" fillId="0" borderId="3" xfId="0" quotePrefix="1" applyFont="1" applyBorder="1" applyProtection="1">
      <protection hidden="1"/>
    </xf>
    <xf numFmtId="3" fontId="6" fillId="4" borderId="4" xfId="0" applyNumberFormat="1" applyFont="1" applyFill="1" applyBorder="1" applyAlignment="1" applyProtection="1">
      <alignment horizontal="right" indent="1"/>
      <protection hidden="1"/>
    </xf>
    <xf numFmtId="0" fontId="6" fillId="0" borderId="3" xfId="0" applyFont="1" applyBorder="1" applyProtection="1">
      <protection hidden="1"/>
    </xf>
    <xf numFmtId="164" fontId="0" fillId="0" borderId="0" xfId="0" applyNumberFormat="1" applyProtection="1">
      <protection hidden="1"/>
    </xf>
    <xf numFmtId="0" fontId="6" fillId="0" borderId="5" xfId="0" applyFont="1" applyBorder="1" applyProtection="1">
      <protection hidden="1"/>
    </xf>
    <xf numFmtId="0" fontId="7" fillId="6" borderId="6" xfId="0" applyFont="1" applyFill="1" applyBorder="1" applyProtection="1">
      <protection hidden="1"/>
    </xf>
    <xf numFmtId="3" fontId="7" fillId="6" borderId="6" xfId="0" applyNumberFormat="1" applyFont="1" applyFill="1" applyBorder="1" applyAlignment="1" applyProtection="1">
      <alignment horizontal="right" indent="1"/>
      <protection hidden="1"/>
    </xf>
    <xf numFmtId="3" fontId="0" fillId="0" borderId="0" xfId="0" applyNumberFormat="1" applyProtection="1">
      <protection hidden="1"/>
    </xf>
    <xf numFmtId="3" fontId="6" fillId="5" borderId="2" xfId="0" applyNumberFormat="1" applyFont="1" applyFill="1" applyBorder="1" applyAlignment="1" applyProtection="1">
      <alignment horizontal="right"/>
      <protection hidden="1"/>
    </xf>
    <xf numFmtId="3" fontId="7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6" fillId="0" borderId="2" xfId="0" applyFont="1" applyBorder="1" applyProtection="1">
      <protection hidden="1"/>
    </xf>
    <xf numFmtId="164" fontId="6" fillId="5" borderId="2" xfId="0" applyNumberFormat="1" applyFont="1" applyFill="1" applyBorder="1" applyAlignment="1" applyProtection="1">
      <alignment horizontal="right" indent="1"/>
      <protection hidden="1"/>
    </xf>
    <xf numFmtId="0" fontId="9" fillId="0" borderId="2" xfId="0" applyFont="1" applyBorder="1" applyAlignment="1" applyProtection="1">
      <alignment wrapText="1"/>
      <protection hidden="1"/>
    </xf>
    <xf numFmtId="0" fontId="10" fillId="0" borderId="0" xfId="0" applyFont="1" applyProtection="1">
      <protection hidden="1"/>
    </xf>
    <xf numFmtId="0" fontId="2" fillId="7" borderId="0" xfId="0" applyFont="1" applyFill="1" applyProtection="1">
      <protection hidden="1"/>
    </xf>
    <xf numFmtId="0" fontId="11" fillId="0" borderId="4" xfId="0" applyFont="1" applyBorder="1" applyProtection="1">
      <protection hidden="1"/>
    </xf>
    <xf numFmtId="3" fontId="6" fillId="4" borderId="4" xfId="0" applyNumberFormat="1" applyFont="1" applyFill="1" applyBorder="1" applyAlignment="1" applyProtection="1">
      <alignment horizontal="right"/>
      <protection hidden="1"/>
    </xf>
    <xf numFmtId="0" fontId="12" fillId="8" borderId="0" xfId="0" applyFont="1" applyFill="1" applyProtection="1">
      <protection hidden="1"/>
    </xf>
    <xf numFmtId="3" fontId="12" fillId="8" borderId="0" xfId="0" applyNumberFormat="1" applyFont="1" applyFill="1"/>
    <xf numFmtId="164" fontId="12" fillId="8" borderId="2" xfId="0" applyNumberFormat="1" applyFont="1" applyFill="1" applyBorder="1" applyAlignment="1" applyProtection="1">
      <alignment horizontal="right" indent="1"/>
      <protection hidden="1"/>
    </xf>
    <xf numFmtId="0" fontId="14" fillId="0" borderId="4" xfId="1" applyFont="1" applyBorder="1" applyAlignment="1" applyProtection="1">
      <alignment horizontal="left"/>
      <protection hidden="1"/>
    </xf>
    <xf numFmtId="3" fontId="14" fillId="0" borderId="4" xfId="1" applyNumberFormat="1" applyFont="1" applyBorder="1" applyAlignment="1" applyProtection="1">
      <alignment horizontal="center"/>
      <protection hidden="1"/>
    </xf>
    <xf numFmtId="164" fontId="6" fillId="5" borderId="4" xfId="0" applyNumberFormat="1" applyFont="1" applyFill="1" applyBorder="1" applyAlignment="1" applyProtection="1">
      <alignment horizontal="right" indent="1"/>
      <protection hidden="1"/>
    </xf>
    <xf numFmtId="0" fontId="15" fillId="6" borderId="6" xfId="0" applyFont="1" applyFill="1" applyBorder="1" applyProtection="1">
      <protection hidden="1"/>
    </xf>
    <xf numFmtId="0" fontId="16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2" xfId="0" applyNumberFormat="1" applyFont="1" applyBorder="1" applyProtection="1">
      <protection hidden="1"/>
    </xf>
    <xf numFmtId="0" fontId="18" fillId="0" borderId="0" xfId="0" applyFont="1"/>
    <xf numFmtId="0" fontId="19" fillId="0" borderId="4" xfId="0" applyFont="1" applyBorder="1" applyProtection="1">
      <protection hidden="1"/>
    </xf>
    <xf numFmtId="3" fontId="19" fillId="0" borderId="4" xfId="0" applyNumberFormat="1" applyFont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3" fontId="6" fillId="4" borderId="4" xfId="0" applyNumberFormat="1" applyFont="1" applyFill="1" applyBorder="1" applyAlignment="1" applyProtection="1">
      <alignment horizontal="center"/>
      <protection hidden="1"/>
    </xf>
    <xf numFmtId="3" fontId="6" fillId="5" borderId="2" xfId="0" applyNumberFormat="1" applyFont="1" applyFill="1" applyBorder="1" applyAlignment="1" applyProtection="1">
      <alignment horizontal="center"/>
      <protection hidden="1"/>
    </xf>
    <xf numFmtId="0" fontId="6" fillId="0" borderId="4" xfId="0" applyFont="1" applyBorder="1" applyProtection="1">
      <protection hidden="1"/>
    </xf>
    <xf numFmtId="0" fontId="16" fillId="0" borderId="0" xfId="0" applyFont="1"/>
    <xf numFmtId="3" fontId="16" fillId="0" borderId="0" xfId="0" applyNumberFormat="1" applyFont="1"/>
    <xf numFmtId="0" fontId="20" fillId="0" borderId="0" xfId="0" applyFont="1" applyProtection="1">
      <protection hidden="1"/>
    </xf>
    <xf numFmtId="3" fontId="7" fillId="6" borderId="6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3" fontId="0" fillId="0" borderId="0" xfId="0" applyNumberFormat="1"/>
    <xf numFmtId="3" fontId="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3" fontId="0" fillId="0" borderId="0" xfId="0" applyNumberFormat="1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3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11" fillId="0" borderId="7" xfId="0" applyFont="1" applyBorder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top" wrapText="1"/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2" fillId="9" borderId="0" xfId="0" applyFont="1" applyFill="1" applyAlignment="1" applyProtection="1">
      <alignment horizontal="center" wrapText="1"/>
      <protection hidden="1"/>
    </xf>
    <xf numFmtId="0" fontId="24" fillId="9" borderId="0" xfId="0" applyFont="1" applyFill="1" applyAlignment="1" applyProtection="1">
      <alignment horizontal="center" wrapText="1"/>
      <protection hidden="1"/>
    </xf>
    <xf numFmtId="0" fontId="9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Normal" xfId="0" builtinId="0"/>
    <cellStyle name="Normal 3" xfId="1" xr:uid="{E7FEB887-68A6-4248-A4C2-006508EA5A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f2e83048d27249b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2025'!$B$7:$B$14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June 2025'!$D$7:$D$14</c:f>
              <c:numCache>
                <c:formatCode>#,##0.0</c:formatCode>
                <c:ptCount val="8"/>
                <c:pt idx="0">
                  <c:v>0.13612850530901169</c:v>
                </c:pt>
                <c:pt idx="1">
                  <c:v>3.5121154369725023</c:v>
                </c:pt>
                <c:pt idx="2">
                  <c:v>3.2670841274162807</c:v>
                </c:pt>
                <c:pt idx="3">
                  <c:v>1.6063163626463384</c:v>
                </c:pt>
                <c:pt idx="4">
                  <c:v>5.554043016607678</c:v>
                </c:pt>
                <c:pt idx="5">
                  <c:v>24.829839368363736</c:v>
                </c:pt>
                <c:pt idx="6">
                  <c:v>40.647971685270896</c:v>
                </c:pt>
                <c:pt idx="7">
                  <c:v>20.446501497413557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D-4737-9FAB-3FB055268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2025'!$B$27:$B$28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June 2025'!$D$27:$D$28</c:f>
              <c:numCache>
                <c:formatCode>#,##0</c:formatCode>
                <c:ptCount val="2"/>
                <c:pt idx="0">
                  <c:v>18.213994010345765</c:v>
                </c:pt>
                <c:pt idx="1">
                  <c:v>81.786005989654228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5-42DA-852C-799464DA3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25594483367318"/>
          <c:y val="6.4335202544319847E-2"/>
          <c:w val="0.7904185036859388"/>
          <c:h val="0.928584875200514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June 2025'!$B$6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June 2025'!$B$7:$B$20</c:f>
              <c:strCache>
                <c:ptCount val="14"/>
                <c:pt idx="0">
                  <c:v>Sri Lanka </c:v>
                </c:pt>
                <c:pt idx="1">
                  <c:v>Iran </c:v>
                </c:pt>
                <c:pt idx="2">
                  <c:v>Pakistan</c:v>
                </c:pt>
                <c:pt idx="3">
                  <c:v>Stateless </c:v>
                </c:pt>
                <c:pt idx="4">
                  <c:v>Afghanistan </c:v>
                </c:pt>
                <c:pt idx="5">
                  <c:v>Iraq </c:v>
                </c:pt>
                <c:pt idx="6">
                  <c:v>Vietnam </c:v>
                </c:pt>
                <c:pt idx="7">
                  <c:v>Lebanon </c:v>
                </c:pt>
                <c:pt idx="8">
                  <c:v>Bangladesh </c:v>
                </c:pt>
                <c:pt idx="9">
                  <c:v>Myanmar </c:v>
                </c:pt>
                <c:pt idx="10">
                  <c:v>Not Recorded/other</c:v>
                </c:pt>
                <c:pt idx="11">
                  <c:v>India </c:v>
                </c:pt>
                <c:pt idx="12">
                  <c:v>Nepal </c:v>
                </c:pt>
                <c:pt idx="13">
                  <c:v>Sudan </c:v>
                </c:pt>
              </c:strCache>
            </c:strRef>
          </c:cat>
          <c:val>
            <c:numRef>
              <c:f>'Citizenship June 2025'!$D$7:$D$20</c:f>
              <c:numCache>
                <c:formatCode>#,##0.0</c:formatCode>
                <c:ptCount val="14"/>
                <c:pt idx="0">
                  <c:v>31.118976313640079</c:v>
                </c:pt>
                <c:pt idx="1">
                  <c:v>28.859243125510481</c:v>
                </c:pt>
                <c:pt idx="2">
                  <c:v>12.796079499047099</c:v>
                </c:pt>
                <c:pt idx="3">
                  <c:v>9.7740266811870402</c:v>
                </c:pt>
                <c:pt idx="4">
                  <c:v>4.0294037571467465</c:v>
                </c:pt>
                <c:pt idx="5">
                  <c:v>3.1581813231690714</c:v>
                </c:pt>
                <c:pt idx="6">
                  <c:v>2.8586986114892459</c:v>
                </c:pt>
                <c:pt idx="7">
                  <c:v>2.3686359923768037</c:v>
                </c:pt>
                <c:pt idx="8">
                  <c:v>1.6879934658317453</c:v>
                </c:pt>
                <c:pt idx="9">
                  <c:v>1.0890280424720935</c:v>
                </c:pt>
                <c:pt idx="10">
                  <c:v>1.0073509392866866</c:v>
                </c:pt>
                <c:pt idx="11">
                  <c:v>0.65341682548325619</c:v>
                </c:pt>
                <c:pt idx="12">
                  <c:v>0.3267084127416281</c:v>
                </c:pt>
                <c:pt idx="13">
                  <c:v>0.27225701061802338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C-4335-B41D-233FCC708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People Seeking Asylum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June 2025'!$B$6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61-4303-9E11-05D98B0FC5F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61-4303-9E11-05D98B0FC5F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E61-4303-9E11-05D98B0FC5F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E61-4303-9E11-05D98B0FC5F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E61-4303-9E11-05D98B0FC5F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E61-4303-9E11-05D98B0FC5F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E61-4303-9E11-05D98B0FC5F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E61-4303-9E11-05D98B0FC5F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E61-4303-9E11-05D98B0FC5F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E61-4303-9E11-05D98B0FC5F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E61-4303-9E11-05D98B0FC5F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E61-4303-9E11-05D98B0FC5F6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E61-4303-9E11-05D98B0FC5F6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E61-4303-9E11-05D98B0FC5F6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E61-4303-9E11-05D98B0FC5F6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E61-4303-9E11-05D98B0FC5F6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E61-4303-9E11-05D98B0FC5F6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E61-4303-9E11-05D98B0FC5F6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E61-4303-9E11-05D98B0FC5F6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E61-4303-9E11-05D98B0FC5F6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E61-4303-9E11-05D98B0FC5F6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E61-4303-9E11-05D98B0FC5F6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E61-4303-9E11-05D98B0FC5F6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E61-4303-9E11-05D98B0FC5F6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E61-4303-9E11-05D98B0FC5F6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E61-4303-9E11-05D98B0FC5F6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AE61-4303-9E11-05D98B0FC5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June 2025'!$B$7:$B$72</c:f>
              <c:strCache>
                <c:ptCount val="66"/>
                <c:pt idx="0">
                  <c:v>Bangholme, Dandenong, Dandenong North, Dandenong South   </c:v>
                </c:pt>
                <c:pt idx="1">
                  <c:v>Albion, Sunshine, Sunshine North, Sunshine West   </c:v>
                </c:pt>
                <c:pt idx="2">
                  <c:v>Albanvale, Kealba, Kings Park, St Albans   </c:v>
                </c:pt>
                <c:pt idx="3">
                  <c:v>Hoppers Crossing, Tarneit, Truganina </c:v>
                </c:pt>
                <c:pt idx="4">
                  <c:v>Epping, Epping Dc    </c:v>
                </c:pt>
                <c:pt idx="5">
                  <c:v>Burnside, Cairnlea, Caroline Springs, Deer Park, Ravenhall</c:v>
                </c:pt>
                <c:pt idx="6">
                  <c:v>Doveton, Eumemmerring    </c:v>
                </c:pt>
                <c:pt idx="7">
                  <c:v>Broadmeadows, Dallas, Jacana </c:v>
                </c:pt>
                <c:pt idx="8">
                  <c:v>Noble Park, Noble Park North    </c:v>
                </c:pt>
                <c:pt idx="9">
                  <c:v>Craigieburn, Donnybrook, Kalkallo, Mickleham, Roxburgh Park</c:v>
                </c:pt>
                <c:pt idx="10">
                  <c:v>Lalor</c:v>
                </c:pt>
                <c:pt idx="11">
                  <c:v>Thomastown</c:v>
                </c:pt>
                <c:pt idx="12">
                  <c:v>Glenroy, Hadfield, Oak Park </c:v>
                </c:pt>
                <c:pt idx="13">
                  <c:v>Springvale</c:v>
                </c:pt>
                <c:pt idx="14">
                  <c:v>Wollert</c:v>
                </c:pt>
                <c:pt idx="15">
                  <c:v>Chartwell, Cocoroc, Derrimut, Point Cook, Quandong, Werribee, Werribee South , </c:v>
                </c:pt>
                <c:pt idx="16">
                  <c:v>Cannons Creek, Cranbourne, Cranbourne East, Cranbourne North, Cranbourne South, Cranbourne West, Devon Meadows, Five Ways, Junction Village, Skye</c:v>
                </c:pt>
                <c:pt idx="17">
                  <c:v>Reservoir</c:v>
                </c:pt>
                <c:pt idx="18">
                  <c:v>Mill Park</c:v>
                </c:pt>
                <c:pt idx="19">
                  <c:v>Hampton Park</c:v>
                </c:pt>
                <c:pt idx="20">
                  <c:v>Footscray, Seddon    </c:v>
                </c:pt>
                <c:pt idx="21">
                  <c:v>South Morang</c:v>
                </c:pt>
                <c:pt idx="22">
                  <c:v>eavour Hills</c:v>
                </c:pt>
                <c:pt idx="23">
                  <c:v>Narre Warren, Narre Warren South    </c:v>
                </c:pt>
                <c:pt idx="24">
                  <c:v>Coolaroo, Meadow Heights    </c:v>
                </c:pt>
                <c:pt idx="25">
                  <c:v>Fawkner</c:v>
                </c:pt>
                <c:pt idx="26">
                  <c:v>Corio, Norlane, North Shore </c:v>
                </c:pt>
                <c:pt idx="27">
                  <c:v>Braybrook</c:v>
                </c:pt>
                <c:pt idx="28">
                  <c:v>Bundoora, Kingsbury, La Trobe University </c:v>
                </c:pt>
                <c:pt idx="29">
                  <c:v>Doreen, Mernda    </c:v>
                </c:pt>
                <c:pt idx="30">
                  <c:v>Hallam</c:v>
                </c:pt>
                <c:pt idx="31">
                  <c:v>Calder Park, Delahey, Hillside, Plumpton, Sydenham, Taylors Hill  </c:v>
                </c:pt>
                <c:pt idx="32">
                  <c:v>Glen Waverley, Wheelers Hill    </c:v>
                </c:pt>
                <c:pt idx="33">
                  <c:v>Doncaster</c:v>
                </c:pt>
                <c:pt idx="34">
                  <c:v>Doncaster East</c:v>
                </c:pt>
                <c:pt idx="35">
                  <c:v>Laverton North</c:v>
                </c:pt>
                <c:pt idx="36">
                  <c:v>Brooklyn, Kingsville, Maidstone, Tottenham, West Footscray</c:v>
                </c:pt>
                <c:pt idx="37">
                  <c:v>Belmont, Freshwater Creek, Grovedale, Highton, Marshall, Mount Duneed, Wandana Heights, Waurn Ponds </c:v>
                </c:pt>
                <c:pt idx="38">
                  <c:v>Benarch, Branditt, Caniambo, Colliver, Dunkirk, Shepparton  </c:v>
                </c:pt>
                <c:pt idx="39">
                  <c:v>Brunswick</c:v>
                </c:pt>
                <c:pt idx="40">
                  <c:v>Ardeer</c:v>
                </c:pt>
                <c:pt idx="41">
                  <c:v>Ascot Vale, Highpoint City, Maribyrnong, Travancore   </c:v>
                </c:pt>
                <c:pt idx="42">
                  <c:v>#N/A</c:v>
                </c:pt>
                <c:pt idx="43">
                  <c:v>Plumpton, Rockbank    </c:v>
                </c:pt>
                <c:pt idx="44">
                  <c:v>Cardinia, Clyde, Clyde North </c:v>
                </c:pt>
                <c:pt idx="45">
                  <c:v>Preston</c:v>
                </c:pt>
                <c:pt idx="46">
                  <c:v>Brookfield, Exford, Eynesbury, Melton South   </c:v>
                </c:pt>
                <c:pt idx="47">
                  <c:v>Pascoe Vale, Pascoe Vale South    </c:v>
                </c:pt>
                <c:pt idx="48">
                  <c:v>Greenvale</c:v>
                </c:pt>
                <c:pt idx="49">
                  <c:v>Berwick, Harkaway    </c:v>
                </c:pt>
                <c:pt idx="50">
                  <c:v>Keilor Downs, Keilor Lodge, Taylors Lakes </c:v>
                </c:pt>
                <c:pt idx="51">
                  <c:v>Campbellfield</c:v>
                </c:pt>
                <c:pt idx="52">
                  <c:v>Keysborough</c:v>
                </c:pt>
                <c:pt idx="53">
                  <c:v>Pakenham, Pakenham South, Pakenham Upper, Rythdale   </c:v>
                </c:pt>
                <c:pt idx="54">
                  <c:v>Mambourin, Mount Cottrell, Wyndham Vale </c:v>
                </c:pt>
                <c:pt idx="55">
                  <c:v>Coburg, Coburg North, Moreland </c:v>
                </c:pt>
                <c:pt idx="56">
                  <c:v>Box Hill, Box Hill Central, Box Hill South </c:v>
                </c:pt>
                <c:pt idx="57">
                  <c:v>Dingley Village, Springvale South    </c:v>
                </c:pt>
                <c:pt idx="58">
                  <c:v>Kurunjang, Melton, Melton West, Toolern Vale   </c:v>
                </c:pt>
                <c:pt idx="59">
                  <c:v>Aberfeldie, Esson, Esson West </c:v>
                </c:pt>
                <c:pt idx="60">
                  <c:v>Bellfield, Heidelberg Heights, Heidelberg Rgh, Heidelberg West   </c:v>
                </c:pt>
                <c:pt idx="61">
                  <c:v>Knox City Centre, Wantirna, Wantirna South </c:v>
                </c:pt>
                <c:pt idx="62">
                  <c:v>Mulgrave</c:v>
                </c:pt>
                <c:pt idx="63">
                  <c:v>Mildura, Paringi    </c:v>
                </c:pt>
                <c:pt idx="64">
                  <c:v>Avondale Heights</c:v>
                </c:pt>
                <c:pt idx="65">
                  <c:v>St Kilda, St Kilda West    </c:v>
                </c:pt>
              </c:strCache>
            </c:strRef>
          </c:cat>
          <c:val>
            <c:numRef>
              <c:f>'Suburb June 2025'!$C$7:$C$72</c:f>
              <c:numCache>
                <c:formatCode>#,##0</c:formatCode>
                <c:ptCount val="66"/>
                <c:pt idx="0">
                  <c:v>388</c:v>
                </c:pt>
                <c:pt idx="1">
                  <c:v>307</c:v>
                </c:pt>
                <c:pt idx="2">
                  <c:v>305</c:v>
                </c:pt>
                <c:pt idx="3">
                  <c:v>134</c:v>
                </c:pt>
                <c:pt idx="4">
                  <c:v>124</c:v>
                </c:pt>
                <c:pt idx="5">
                  <c:v>109</c:v>
                </c:pt>
                <c:pt idx="6">
                  <c:v>104</c:v>
                </c:pt>
                <c:pt idx="7">
                  <c:v>99</c:v>
                </c:pt>
                <c:pt idx="8">
                  <c:v>88</c:v>
                </c:pt>
                <c:pt idx="9">
                  <c:v>85</c:v>
                </c:pt>
                <c:pt idx="10">
                  <c:v>71</c:v>
                </c:pt>
                <c:pt idx="11">
                  <c:v>70</c:v>
                </c:pt>
                <c:pt idx="12">
                  <c:v>67</c:v>
                </c:pt>
                <c:pt idx="13">
                  <c:v>65</c:v>
                </c:pt>
                <c:pt idx="14">
                  <c:v>63</c:v>
                </c:pt>
                <c:pt idx="15">
                  <c:v>62</c:v>
                </c:pt>
                <c:pt idx="16">
                  <c:v>54</c:v>
                </c:pt>
                <c:pt idx="17">
                  <c:v>53</c:v>
                </c:pt>
                <c:pt idx="18">
                  <c:v>49</c:v>
                </c:pt>
                <c:pt idx="19">
                  <c:v>49</c:v>
                </c:pt>
                <c:pt idx="20">
                  <c:v>34</c:v>
                </c:pt>
                <c:pt idx="21">
                  <c:v>34</c:v>
                </c:pt>
                <c:pt idx="22">
                  <c:v>32</c:v>
                </c:pt>
                <c:pt idx="23">
                  <c:v>32</c:v>
                </c:pt>
                <c:pt idx="24">
                  <c:v>31</c:v>
                </c:pt>
                <c:pt idx="25">
                  <c:v>31</c:v>
                </c:pt>
                <c:pt idx="26">
                  <c:v>30</c:v>
                </c:pt>
                <c:pt idx="27">
                  <c:v>29</c:v>
                </c:pt>
                <c:pt idx="28">
                  <c:v>29</c:v>
                </c:pt>
                <c:pt idx="29">
                  <c:v>28</c:v>
                </c:pt>
                <c:pt idx="30">
                  <c:v>28</c:v>
                </c:pt>
                <c:pt idx="31">
                  <c:v>27</c:v>
                </c:pt>
                <c:pt idx="32">
                  <c:v>25</c:v>
                </c:pt>
                <c:pt idx="33">
                  <c:v>24</c:v>
                </c:pt>
                <c:pt idx="34">
                  <c:v>24</c:v>
                </c:pt>
                <c:pt idx="35">
                  <c:v>23</c:v>
                </c:pt>
                <c:pt idx="36">
                  <c:v>22</c:v>
                </c:pt>
                <c:pt idx="37">
                  <c:v>21</c:v>
                </c:pt>
                <c:pt idx="38">
                  <c:v>21</c:v>
                </c:pt>
                <c:pt idx="39">
                  <c:v>20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18</c:v>
                </c:pt>
                <c:pt idx="44">
                  <c:v>18</c:v>
                </c:pt>
                <c:pt idx="45">
                  <c:v>16</c:v>
                </c:pt>
                <c:pt idx="46">
                  <c:v>16</c:v>
                </c:pt>
                <c:pt idx="47">
                  <c:v>15</c:v>
                </c:pt>
                <c:pt idx="48">
                  <c:v>15</c:v>
                </c:pt>
                <c:pt idx="49">
                  <c:v>14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11</c:v>
                </c:pt>
                <c:pt idx="60">
                  <c:v>11</c:v>
                </c:pt>
                <c:pt idx="61">
                  <c:v>11</c:v>
                </c:pt>
                <c:pt idx="62">
                  <c:v>11</c:v>
                </c:pt>
                <c:pt idx="63">
                  <c:v>11</c:v>
                </c:pt>
                <c:pt idx="64">
                  <c:v>10</c:v>
                </c:pt>
                <c:pt idx="6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E61-4303-9E11-05D98B0FC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168969010661104"/>
          <c:y val="8.382866088136795E-2"/>
          <c:w val="0.77275497566869589"/>
          <c:h val="0.905990818074002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June 2025'!$B$6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June 2025'!$B$7:$B$30</c:f>
              <c:strCache>
                <c:ptCount val="24"/>
                <c:pt idx="0">
                  <c:v>Brimbank</c:v>
                </c:pt>
                <c:pt idx="1">
                  <c:v>Greater Dandenong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Melton</c:v>
                </c:pt>
                <c:pt idx="8">
                  <c:v>Maribyrnong</c:v>
                </c:pt>
                <c:pt idx="9">
                  <c:v>Darebin</c:v>
                </c:pt>
                <c:pt idx="10">
                  <c:v>Greater Geelong</c:v>
                </c:pt>
                <c:pt idx="11">
                  <c:v>Manningham</c:v>
                </c:pt>
                <c:pt idx="12">
                  <c:v>Monash</c:v>
                </c:pt>
                <c:pt idx="13">
                  <c:v>Moonee Valley</c:v>
                </c:pt>
                <c:pt idx="14">
                  <c:v>Greater Shepparton</c:v>
                </c:pt>
                <c:pt idx="15">
                  <c:v>Banyule</c:v>
                </c:pt>
                <c:pt idx="16">
                  <c:v>Cardinia</c:v>
                </c:pt>
                <c:pt idx="17">
                  <c:v>Whitehorse</c:v>
                </c:pt>
                <c:pt idx="18">
                  <c:v>Knox</c:v>
                </c:pt>
                <c:pt idx="19">
                  <c:v>Mildura</c:v>
                </c:pt>
                <c:pt idx="20">
                  <c:v>Port Phillip</c:v>
                </c:pt>
                <c:pt idx="21">
                  <c:v>Frankston</c:v>
                </c:pt>
                <c:pt idx="22">
                  <c:v>Kingston</c:v>
                </c:pt>
                <c:pt idx="23">
                  <c:v>Hobsons Bay</c:v>
                </c:pt>
              </c:strCache>
            </c:strRef>
          </c:cat>
          <c:val>
            <c:numRef>
              <c:f>'Municipality June 2025'!$C$7:$C$30</c:f>
              <c:numCache>
                <c:formatCode>#,##0</c:formatCode>
                <c:ptCount val="24"/>
                <c:pt idx="0">
                  <c:v>707.19791436132402</c:v>
                </c:pt>
                <c:pt idx="1">
                  <c:v>560.63548973759418</c:v>
                </c:pt>
                <c:pt idx="2">
                  <c:v>451.33504068842041</c:v>
                </c:pt>
                <c:pt idx="3">
                  <c:v>322.7953621048062</c:v>
                </c:pt>
                <c:pt idx="4">
                  <c:v>243.56173652310346</c:v>
                </c:pt>
                <c:pt idx="5">
                  <c:v>225.70515738319338</c:v>
                </c:pt>
                <c:pt idx="6">
                  <c:v>144.38419366322535</c:v>
                </c:pt>
                <c:pt idx="7">
                  <c:v>143.09943862024613</c:v>
                </c:pt>
                <c:pt idx="8">
                  <c:v>91.334817975180158</c:v>
                </c:pt>
                <c:pt idx="9">
                  <c:v>76.275754884547069</c:v>
                </c:pt>
                <c:pt idx="10">
                  <c:v>51</c:v>
                </c:pt>
                <c:pt idx="11">
                  <c:v>48</c:v>
                </c:pt>
                <c:pt idx="12">
                  <c:v>36</c:v>
                </c:pt>
                <c:pt idx="13">
                  <c:v>32.116286965674121</c:v>
                </c:pt>
                <c:pt idx="14">
                  <c:v>21</c:v>
                </c:pt>
                <c:pt idx="15">
                  <c:v>20.177017254503934</c:v>
                </c:pt>
                <c:pt idx="16">
                  <c:v>13.637242933608789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10</c:v>
                </c:pt>
                <c:pt idx="21">
                  <c:v>7.5673949615850322</c:v>
                </c:pt>
                <c:pt idx="22">
                  <c:v>5.3645102624058199</c:v>
                </c:pt>
                <c:pt idx="23">
                  <c:v>1.546384694382108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4-4943-9ABB-096247AFD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4.9069820182097101E-2"/>
          <c:w val="0.93246574124758475"/>
          <c:h val="0.93888382400501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June 2025'!$B$6:$B$37</c:f>
              <c:strCache>
                <c:ptCount val="32"/>
                <c:pt idx="0">
                  <c:v>Greater Dandenong</c:v>
                </c:pt>
                <c:pt idx="1">
                  <c:v>Brimbank</c:v>
                </c:pt>
                <c:pt idx="2">
                  <c:v>Casey</c:v>
                </c:pt>
                <c:pt idx="3">
                  <c:v>Whittlesea</c:v>
                </c:pt>
                <c:pt idx="4">
                  <c:v>Hume</c:v>
                </c:pt>
                <c:pt idx="5">
                  <c:v>Maribyrnong</c:v>
                </c:pt>
                <c:pt idx="6">
                  <c:v>Darebin</c:v>
                </c:pt>
                <c:pt idx="7">
                  <c:v>Wyndham</c:v>
                </c:pt>
                <c:pt idx="8">
                  <c:v>Moreland</c:v>
                </c:pt>
                <c:pt idx="9">
                  <c:v>Greater Shepparton</c:v>
                </c:pt>
                <c:pt idx="10">
                  <c:v>Melton</c:v>
                </c:pt>
                <c:pt idx="11">
                  <c:v>Greater Geelong</c:v>
                </c:pt>
                <c:pt idx="12">
                  <c:v>Hobsons Bay</c:v>
                </c:pt>
                <c:pt idx="13">
                  <c:v>Mildura</c:v>
                </c:pt>
                <c:pt idx="14">
                  <c:v>Swan Hill</c:v>
                </c:pt>
                <c:pt idx="15">
                  <c:v>Whitehorse</c:v>
                </c:pt>
                <c:pt idx="16">
                  <c:v>Moonee Valley</c:v>
                </c:pt>
                <c:pt idx="17">
                  <c:v>Kingston</c:v>
                </c:pt>
                <c:pt idx="18">
                  <c:v>Manningham</c:v>
                </c:pt>
                <c:pt idx="19">
                  <c:v>Boroondara</c:v>
                </c:pt>
                <c:pt idx="20">
                  <c:v>Colac Otway</c:v>
                </c:pt>
                <c:pt idx="21">
                  <c:v>Stonnington</c:v>
                </c:pt>
                <c:pt idx="22">
                  <c:v>Maroondah</c:v>
                </c:pt>
                <c:pt idx="23">
                  <c:v>Yarra</c:v>
                </c:pt>
                <c:pt idx="24">
                  <c:v>Melbourne</c:v>
                </c:pt>
                <c:pt idx="25">
                  <c:v>Monash</c:v>
                </c:pt>
                <c:pt idx="26">
                  <c:v>Banyule</c:v>
                </c:pt>
                <c:pt idx="27">
                  <c:v>Glen Eira</c:v>
                </c:pt>
                <c:pt idx="28">
                  <c:v>Port Phillip</c:v>
                </c:pt>
                <c:pt idx="29">
                  <c:v>Knox</c:v>
                </c:pt>
                <c:pt idx="30">
                  <c:v>Cardinia</c:v>
                </c:pt>
                <c:pt idx="31">
                  <c:v>Frankston</c:v>
                </c:pt>
              </c:strCache>
            </c:strRef>
          </c:cat>
          <c:val>
            <c:numRef>
              <c:f>'Change June 2025'!$E$6:$E$37</c:f>
              <c:numCache>
                <c:formatCode>#,##0</c:formatCode>
                <c:ptCount val="32"/>
                <c:pt idx="0">
                  <c:v>-2256</c:v>
                </c:pt>
                <c:pt idx="1">
                  <c:v>-718</c:v>
                </c:pt>
                <c:pt idx="2">
                  <c:v>-480</c:v>
                </c:pt>
                <c:pt idx="3">
                  <c:v>-293</c:v>
                </c:pt>
                <c:pt idx="4">
                  <c:v>-287</c:v>
                </c:pt>
                <c:pt idx="5">
                  <c:v>-235</c:v>
                </c:pt>
                <c:pt idx="6">
                  <c:v>-225</c:v>
                </c:pt>
                <c:pt idx="7">
                  <c:v>-212</c:v>
                </c:pt>
                <c:pt idx="8">
                  <c:v>-211</c:v>
                </c:pt>
                <c:pt idx="9">
                  <c:v>-184</c:v>
                </c:pt>
                <c:pt idx="10">
                  <c:v>0</c:v>
                </c:pt>
                <c:pt idx="11">
                  <c:v>-113</c:v>
                </c:pt>
                <c:pt idx="12">
                  <c:v>-84</c:v>
                </c:pt>
                <c:pt idx="13">
                  <c:v>-78</c:v>
                </c:pt>
                <c:pt idx="14">
                  <c:v>-74</c:v>
                </c:pt>
                <c:pt idx="15">
                  <c:v>-53</c:v>
                </c:pt>
                <c:pt idx="16">
                  <c:v>-40</c:v>
                </c:pt>
                <c:pt idx="17">
                  <c:v>-36</c:v>
                </c:pt>
                <c:pt idx="18">
                  <c:v>-28</c:v>
                </c:pt>
                <c:pt idx="19">
                  <c:v>-18</c:v>
                </c:pt>
                <c:pt idx="20">
                  <c:v>-18</c:v>
                </c:pt>
                <c:pt idx="21">
                  <c:v>-16</c:v>
                </c:pt>
                <c:pt idx="22">
                  <c:v>-14</c:v>
                </c:pt>
                <c:pt idx="23">
                  <c:v>-13</c:v>
                </c:pt>
                <c:pt idx="24">
                  <c:v>-12</c:v>
                </c:pt>
                <c:pt idx="25">
                  <c:v>-9</c:v>
                </c:pt>
                <c:pt idx="26">
                  <c:v>-4</c:v>
                </c:pt>
                <c:pt idx="27">
                  <c:v>0</c:v>
                </c:pt>
                <c:pt idx="28">
                  <c:v>10</c:v>
                </c:pt>
                <c:pt idx="29">
                  <c:v>11</c:v>
                </c:pt>
                <c:pt idx="30">
                  <c:v>14</c:v>
                </c:pt>
                <c:pt idx="3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1-49EA-A632-23B9255F7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</a:t>
                </a:r>
                <a:r>
                  <a:rPr lang="en-AU" sz="1000" b="1" i="0" u="none" strike="noStrike" baseline="0">
                    <a:effectLst/>
                  </a:rPr>
                  <a:t>People Seeking Asylum</a:t>
                </a:r>
                <a:endParaRPr lang="en-AU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CAE9D9-23F8-42F9-951A-382ADDB7F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775BE6-0699-49C4-9E16-41AE6A42B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79663</xdr:colOff>
      <xdr:row>2</xdr:row>
      <xdr:rowOff>13855</xdr:rowOff>
    </xdr:from>
    <xdr:to>
      <xdr:col>11</xdr:col>
      <xdr:colOff>317501</xdr:colOff>
      <xdr:row>35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B165B1-E223-417E-97EC-4036E3921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94EC90-FF8E-40F7-8C8A-D83FE933C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FAAD6E-1548-4C08-B679-D5584B0F8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106F8B-CBCF-40AE-B0C4-1435D2A29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DAED-6A37-4F0E-89C6-AF0896391FD8}">
  <sheetPr>
    <tabColor theme="2" tint="-0.499984740745262"/>
    <pageSetUpPr fitToPage="1"/>
  </sheetPr>
  <dimension ref="B1:P39"/>
  <sheetViews>
    <sheetView showGridLines="0" showRowColHeaders="0" tabSelected="1" zoomScale="90" zoomScaleNormal="90" workbookViewId="0">
      <selection activeCell="M30" sqref="M30"/>
    </sheetView>
  </sheetViews>
  <sheetFormatPr defaultColWidth="9.08984375" defaultRowHeight="14.5" x14ac:dyDescent="0.35"/>
  <cols>
    <col min="1" max="1" width="7.08984375" style="1" customWidth="1"/>
    <col min="2" max="2" width="13.36328125" style="1" customWidth="1"/>
    <col min="3" max="4" width="14.6328125" style="1" customWidth="1"/>
    <col min="5" max="10" width="9.08984375" style="1"/>
    <col min="11" max="11" width="11.6328125" style="1" customWidth="1"/>
    <col min="12" max="16384" width="9.08984375" style="1"/>
  </cols>
  <sheetData>
    <row r="1" spans="2:16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</row>
    <row r="2" spans="2:16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</row>
    <row r="3" spans="2:16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6" ht="18.5" x14ac:dyDescent="0.45">
      <c r="B4" s="65" t="s">
        <v>2</v>
      </c>
      <c r="C4" s="65"/>
      <c r="D4" s="65"/>
      <c r="E4" s="2"/>
      <c r="F4" s="2"/>
      <c r="G4" s="2"/>
      <c r="H4" s="2"/>
      <c r="I4" s="2"/>
      <c r="J4" s="2"/>
      <c r="K4" s="2"/>
    </row>
    <row r="6" spans="2:16" x14ac:dyDescent="0.35">
      <c r="B6" s="3" t="s">
        <v>3</v>
      </c>
      <c r="C6" s="4" t="s">
        <v>4</v>
      </c>
      <c r="D6" s="4" t="s">
        <v>5</v>
      </c>
    </row>
    <row r="7" spans="2:16" x14ac:dyDescent="0.35">
      <c r="B7" s="5" t="s">
        <v>6</v>
      </c>
      <c r="C7" s="6">
        <v>5</v>
      </c>
      <c r="D7" s="7">
        <f>C7/C$15*100</f>
        <v>0.13612850530901169</v>
      </c>
    </row>
    <row r="8" spans="2:16" x14ac:dyDescent="0.35">
      <c r="B8" s="8" t="s">
        <v>7</v>
      </c>
      <c r="C8" s="9">
        <v>129</v>
      </c>
      <c r="D8" s="7">
        <f t="shared" ref="D8:D14" si="0">C8/C$15*100</f>
        <v>3.5121154369725023</v>
      </c>
    </row>
    <row r="9" spans="2:16" x14ac:dyDescent="0.35">
      <c r="B9" s="8" t="s">
        <v>8</v>
      </c>
      <c r="C9" s="9">
        <v>120</v>
      </c>
      <c r="D9" s="7">
        <f t="shared" si="0"/>
        <v>3.2670841274162807</v>
      </c>
    </row>
    <row r="10" spans="2:16" x14ac:dyDescent="0.35">
      <c r="B10" s="10" t="s">
        <v>9</v>
      </c>
      <c r="C10" s="9">
        <v>59</v>
      </c>
      <c r="D10" s="7">
        <f t="shared" si="0"/>
        <v>1.6063163626463384</v>
      </c>
    </row>
    <row r="11" spans="2:16" x14ac:dyDescent="0.35">
      <c r="B11" s="10" t="s">
        <v>10</v>
      </c>
      <c r="C11" s="9">
        <v>204</v>
      </c>
      <c r="D11" s="7">
        <f t="shared" si="0"/>
        <v>5.554043016607678</v>
      </c>
    </row>
    <row r="12" spans="2:16" x14ac:dyDescent="0.35">
      <c r="B12" s="10" t="s">
        <v>11</v>
      </c>
      <c r="C12" s="9">
        <v>912</v>
      </c>
      <c r="D12" s="7">
        <f t="shared" si="0"/>
        <v>24.829839368363736</v>
      </c>
      <c r="P12" s="11"/>
    </row>
    <row r="13" spans="2:16" x14ac:dyDescent="0.35">
      <c r="B13" s="10" t="s">
        <v>12</v>
      </c>
      <c r="C13" s="9">
        <v>1493</v>
      </c>
      <c r="D13" s="7">
        <f t="shared" si="0"/>
        <v>40.647971685270896</v>
      </c>
      <c r="P13" s="11"/>
    </row>
    <row r="14" spans="2:16" x14ac:dyDescent="0.35">
      <c r="B14" s="12" t="s">
        <v>13</v>
      </c>
      <c r="C14" s="9">
        <v>751</v>
      </c>
      <c r="D14" s="7">
        <f t="shared" si="0"/>
        <v>20.446501497413557</v>
      </c>
    </row>
    <row r="15" spans="2:16" x14ac:dyDescent="0.35">
      <c r="B15" s="13" t="s">
        <v>14</v>
      </c>
      <c r="C15" s="14">
        <f>SUM(C7:C14)</f>
        <v>3673</v>
      </c>
      <c r="D15" s="14">
        <f>SUM(D7:D14)</f>
        <v>100</v>
      </c>
    </row>
    <row r="17" spans="2:4" x14ac:dyDescent="0.35">
      <c r="D17" s="11"/>
    </row>
    <row r="18" spans="2:4" x14ac:dyDescent="0.35">
      <c r="D18" s="15"/>
    </row>
    <row r="26" spans="2:4" x14ac:dyDescent="0.35">
      <c r="B26" s="3" t="s">
        <v>15</v>
      </c>
      <c r="C26" s="4" t="s">
        <v>4</v>
      </c>
      <c r="D26" s="4" t="s">
        <v>5</v>
      </c>
    </row>
    <row r="27" spans="2:4" x14ac:dyDescent="0.35">
      <c r="B27" s="5" t="s">
        <v>16</v>
      </c>
      <c r="C27" s="6">
        <v>669</v>
      </c>
      <c r="D27" s="16">
        <f>C27/C$29*100</f>
        <v>18.213994010345765</v>
      </c>
    </row>
    <row r="28" spans="2:4" x14ac:dyDescent="0.35">
      <c r="B28" s="12" t="s">
        <v>17</v>
      </c>
      <c r="C28" s="9">
        <v>3004</v>
      </c>
      <c r="D28" s="16">
        <f>C28/C$29*100</f>
        <v>81.786005989654228</v>
      </c>
    </row>
    <row r="29" spans="2:4" x14ac:dyDescent="0.35">
      <c r="B29" s="13" t="s">
        <v>14</v>
      </c>
      <c r="C29" s="14">
        <f>SUM(C27:C28)</f>
        <v>3673</v>
      </c>
      <c r="D29" s="17">
        <v>100</v>
      </c>
    </row>
    <row r="39" spans="13:13" x14ac:dyDescent="0.35">
      <c r="M39" s="18"/>
    </row>
  </sheetData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F09D-2847-4C4D-9888-B3E4C6075803}">
  <sheetPr>
    <tabColor theme="2" tint="-0.499984740745262"/>
    <pageSetUpPr fitToPage="1"/>
  </sheetPr>
  <dimension ref="B1:T27"/>
  <sheetViews>
    <sheetView showGridLines="0" showRowColHeaders="0" zoomScale="90" zoomScaleNormal="90" workbookViewId="0">
      <pane xSplit="12" ySplit="1" topLeftCell="M2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5.08984375" style="1" customWidth="1"/>
    <col min="2" max="2" width="20.26953125" style="1" customWidth="1"/>
    <col min="3" max="4" width="12" style="1" customWidth="1"/>
    <col min="5" max="16384" width="9.08984375" style="1"/>
  </cols>
  <sheetData>
    <row r="1" spans="2:20" ht="18.5" x14ac:dyDescent="0.45">
      <c r="B1" s="63" t="s">
        <v>18</v>
      </c>
      <c r="C1" s="63"/>
      <c r="D1" s="63"/>
      <c r="E1" s="63"/>
      <c r="F1" s="63"/>
      <c r="G1" s="63"/>
      <c r="H1" s="63"/>
      <c r="I1" s="63"/>
      <c r="J1" s="63"/>
      <c r="K1" s="63"/>
    </row>
    <row r="2" spans="2:20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O2" s="11"/>
    </row>
    <row r="3" spans="2:20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.5" x14ac:dyDescent="0.45">
      <c r="B4" s="65" t="s">
        <v>19</v>
      </c>
      <c r="C4" s="65"/>
      <c r="D4" s="65"/>
      <c r="E4" s="2"/>
      <c r="F4" s="2"/>
      <c r="G4" s="2"/>
      <c r="H4" s="2"/>
      <c r="I4" s="2"/>
      <c r="J4" s="2"/>
      <c r="K4" s="2"/>
    </row>
    <row r="5" spans="2:20" x14ac:dyDescent="0.35">
      <c r="O5" s="11"/>
    </row>
    <row r="6" spans="2:20" x14ac:dyDescent="0.35">
      <c r="B6" s="3" t="s">
        <v>20</v>
      </c>
      <c r="C6" s="19" t="s">
        <v>4</v>
      </c>
      <c r="D6" s="19" t="s">
        <v>5</v>
      </c>
    </row>
    <row r="7" spans="2:20" x14ac:dyDescent="0.35">
      <c r="B7" s="20" t="s">
        <v>21</v>
      </c>
      <c r="C7" s="6">
        <v>1143</v>
      </c>
      <c r="D7" s="21">
        <f t="shared" ref="D7:D20" si="0">C7/C$21*100</f>
        <v>31.118976313640079</v>
      </c>
    </row>
    <row r="8" spans="2:20" x14ac:dyDescent="0.35">
      <c r="B8" s="20" t="s">
        <v>22</v>
      </c>
      <c r="C8" s="6">
        <v>1060</v>
      </c>
      <c r="D8" s="21">
        <f t="shared" si="0"/>
        <v>28.859243125510481</v>
      </c>
    </row>
    <row r="9" spans="2:20" x14ac:dyDescent="0.35">
      <c r="B9" s="20" t="s">
        <v>23</v>
      </c>
      <c r="C9" s="6">
        <v>470</v>
      </c>
      <c r="D9" s="21">
        <f t="shared" si="0"/>
        <v>12.796079499047099</v>
      </c>
    </row>
    <row r="10" spans="2:20" x14ac:dyDescent="0.35">
      <c r="B10" s="20" t="s">
        <v>24</v>
      </c>
      <c r="C10" s="6">
        <v>359</v>
      </c>
      <c r="D10" s="21">
        <f t="shared" si="0"/>
        <v>9.7740266811870402</v>
      </c>
    </row>
    <row r="11" spans="2:20" x14ac:dyDescent="0.35">
      <c r="B11" s="20" t="s">
        <v>25</v>
      </c>
      <c r="C11" s="6">
        <v>148</v>
      </c>
      <c r="D11" s="21">
        <f t="shared" si="0"/>
        <v>4.0294037571467465</v>
      </c>
      <c r="O11"/>
      <c r="P11"/>
      <c r="Q11"/>
      <c r="R11"/>
      <c r="S11"/>
      <c r="T11"/>
    </row>
    <row r="12" spans="2:20" x14ac:dyDescent="0.35">
      <c r="B12" s="20" t="s">
        <v>26</v>
      </c>
      <c r="C12" s="6">
        <v>116</v>
      </c>
      <c r="D12" s="21">
        <f t="shared" si="0"/>
        <v>3.1581813231690714</v>
      </c>
      <c r="O12"/>
      <c r="P12"/>
      <c r="Q12"/>
      <c r="R12"/>
      <c r="S12"/>
      <c r="T12"/>
    </row>
    <row r="13" spans="2:20" x14ac:dyDescent="0.35">
      <c r="B13" s="20" t="s">
        <v>27</v>
      </c>
      <c r="C13" s="6">
        <v>105</v>
      </c>
      <c r="D13" s="21">
        <f t="shared" si="0"/>
        <v>2.8586986114892459</v>
      </c>
      <c r="O13"/>
      <c r="P13"/>
      <c r="Q13"/>
      <c r="R13"/>
      <c r="S13"/>
      <c r="T13"/>
    </row>
    <row r="14" spans="2:20" x14ac:dyDescent="0.35">
      <c r="B14" s="20" t="s">
        <v>28</v>
      </c>
      <c r="C14" s="6">
        <v>87</v>
      </c>
      <c r="D14" s="21">
        <f t="shared" si="0"/>
        <v>2.3686359923768037</v>
      </c>
      <c r="O14"/>
      <c r="P14"/>
      <c r="Q14"/>
      <c r="R14"/>
      <c r="S14"/>
      <c r="T14"/>
    </row>
    <row r="15" spans="2:20" x14ac:dyDescent="0.35">
      <c r="B15" s="20" t="s">
        <v>29</v>
      </c>
      <c r="C15" s="6">
        <v>62</v>
      </c>
      <c r="D15" s="21">
        <f t="shared" si="0"/>
        <v>1.6879934658317453</v>
      </c>
      <c r="O15"/>
      <c r="P15"/>
      <c r="Q15"/>
      <c r="R15"/>
      <c r="S15"/>
      <c r="T15"/>
    </row>
    <row r="16" spans="2:20" x14ac:dyDescent="0.35">
      <c r="B16" s="22" t="s">
        <v>30</v>
      </c>
      <c r="C16" s="6">
        <v>40</v>
      </c>
      <c r="D16" s="21">
        <f t="shared" si="0"/>
        <v>1.0890280424720935</v>
      </c>
      <c r="O16"/>
      <c r="P16"/>
      <c r="Q16"/>
      <c r="R16"/>
      <c r="S16"/>
      <c r="T16"/>
    </row>
    <row r="17" spans="2:20" x14ac:dyDescent="0.35">
      <c r="B17" s="20" t="s">
        <v>31</v>
      </c>
      <c r="C17" s="6">
        <v>37</v>
      </c>
      <c r="D17" s="21">
        <f t="shared" si="0"/>
        <v>1.0073509392866866</v>
      </c>
      <c r="O17"/>
      <c r="P17"/>
      <c r="Q17"/>
      <c r="R17"/>
      <c r="S17"/>
      <c r="T17"/>
    </row>
    <row r="18" spans="2:20" x14ac:dyDescent="0.35">
      <c r="B18" s="20" t="s">
        <v>32</v>
      </c>
      <c r="C18" s="6">
        <v>24</v>
      </c>
      <c r="D18" s="21">
        <f t="shared" si="0"/>
        <v>0.65341682548325619</v>
      </c>
      <c r="O18"/>
      <c r="P18"/>
      <c r="Q18"/>
      <c r="R18"/>
      <c r="S18"/>
      <c r="T18"/>
    </row>
    <row r="19" spans="2:20" x14ac:dyDescent="0.35">
      <c r="B19" s="20" t="s">
        <v>33</v>
      </c>
      <c r="C19" s="6">
        <v>12</v>
      </c>
      <c r="D19" s="21">
        <f t="shared" si="0"/>
        <v>0.3267084127416281</v>
      </c>
      <c r="O19"/>
      <c r="P19"/>
      <c r="Q19"/>
      <c r="R19"/>
      <c r="S19"/>
      <c r="T19"/>
    </row>
    <row r="20" spans="2:20" x14ac:dyDescent="0.35">
      <c r="B20" s="20" t="s">
        <v>34</v>
      </c>
      <c r="C20" s="6">
        <v>10</v>
      </c>
      <c r="D20" s="21">
        <f t="shared" si="0"/>
        <v>0.27225701061802338</v>
      </c>
      <c r="O20"/>
      <c r="P20"/>
      <c r="Q20"/>
      <c r="R20"/>
      <c r="S20"/>
      <c r="T20"/>
    </row>
    <row r="21" spans="2:20" x14ac:dyDescent="0.35">
      <c r="B21" s="13" t="s">
        <v>14</v>
      </c>
      <c r="C21" s="14">
        <f>SUM(C7:C20)</f>
        <v>3673</v>
      </c>
      <c r="D21" s="14">
        <f>SUM(D7:D20)</f>
        <v>100.00000000000001</v>
      </c>
      <c r="O21"/>
      <c r="P21"/>
      <c r="Q21"/>
      <c r="R21"/>
      <c r="S21"/>
      <c r="T21"/>
    </row>
    <row r="22" spans="2:20" x14ac:dyDescent="0.35">
      <c r="B22"/>
      <c r="C22"/>
      <c r="D22"/>
      <c r="O22"/>
      <c r="P22"/>
      <c r="Q22"/>
      <c r="R22"/>
      <c r="S22"/>
      <c r="T22"/>
    </row>
    <row r="23" spans="2:20" x14ac:dyDescent="0.35">
      <c r="B23" s="5"/>
      <c r="C23"/>
      <c r="D23"/>
      <c r="O23"/>
      <c r="P23"/>
      <c r="Q23"/>
      <c r="R23"/>
      <c r="S23"/>
      <c r="T23"/>
    </row>
    <row r="24" spans="2:20" x14ac:dyDescent="0.35">
      <c r="O24"/>
      <c r="P24"/>
      <c r="Q24"/>
      <c r="R24"/>
      <c r="S24"/>
      <c r="T24"/>
    </row>
    <row r="25" spans="2:20" x14ac:dyDescent="0.35">
      <c r="O25"/>
      <c r="P25"/>
      <c r="Q25"/>
      <c r="R25"/>
      <c r="S25"/>
      <c r="T25"/>
    </row>
    <row r="27" spans="2:20" x14ac:dyDescent="0.35">
      <c r="C27" s="11"/>
    </row>
  </sheetData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C44A-0DFE-4C60-BBBD-6F589DFAA684}">
  <sheetPr>
    <tabColor theme="2" tint="-0.499984740745262"/>
    <pageSetUpPr fitToPage="1"/>
  </sheetPr>
  <dimension ref="A1:S87"/>
  <sheetViews>
    <sheetView showGridLines="0" showRowColHeaders="0" topLeftCell="A7" zoomScale="90" zoomScaleNormal="90" workbookViewId="0">
      <selection activeCell="M30" sqref="M30"/>
    </sheetView>
  </sheetViews>
  <sheetFormatPr defaultColWidth="9.08984375" defaultRowHeight="14.5" x14ac:dyDescent="0.35"/>
  <cols>
    <col min="1" max="1" width="2.6328125" style="1" customWidth="1"/>
    <col min="2" max="2" width="43.7265625" style="1" customWidth="1"/>
    <col min="3" max="4" width="10.36328125" style="1" customWidth="1"/>
    <col min="5" max="16384" width="9.08984375" style="1"/>
  </cols>
  <sheetData>
    <row r="1" spans="1:18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23"/>
    </row>
    <row r="2" spans="1:18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P2" s="24" t="s">
        <v>35</v>
      </c>
      <c r="Q2" s="24"/>
      <c r="R2" s="24"/>
    </row>
    <row r="3" spans="1:18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45">
      <c r="A4" s="2"/>
      <c r="B4" s="65" t="s">
        <v>36</v>
      </c>
      <c r="C4" s="65"/>
      <c r="D4" s="65"/>
      <c r="E4" s="2"/>
      <c r="F4" s="2"/>
      <c r="G4" s="2"/>
      <c r="H4" s="2"/>
      <c r="I4" s="2"/>
      <c r="J4" s="2"/>
    </row>
    <row r="5" spans="1:18" ht="9" customHeight="1" x14ac:dyDescent="0.35"/>
    <row r="6" spans="1:18" x14ac:dyDescent="0.35">
      <c r="B6" s="3" t="s">
        <v>37</v>
      </c>
      <c r="C6" s="19" t="s">
        <v>4</v>
      </c>
      <c r="D6" s="19" t="s">
        <v>5</v>
      </c>
    </row>
    <row r="7" spans="1:18" x14ac:dyDescent="0.35">
      <c r="B7" s="25" t="s">
        <v>38</v>
      </c>
      <c r="C7" s="26">
        <v>388</v>
      </c>
      <c r="D7" s="21">
        <f>C7/C$73*100</f>
        <v>11.949491838620265</v>
      </c>
    </row>
    <row r="8" spans="1:18" x14ac:dyDescent="0.35">
      <c r="B8" s="25" t="s">
        <v>39</v>
      </c>
      <c r="C8" s="26">
        <v>307</v>
      </c>
      <c r="D8" s="21">
        <f t="shared" ref="D8:D71" si="0">C8/C$73*100</f>
        <v>9.4548814290113956</v>
      </c>
      <c r="R8" s="15"/>
    </row>
    <row r="9" spans="1:18" x14ac:dyDescent="0.35">
      <c r="B9" s="25" t="s">
        <v>40</v>
      </c>
      <c r="C9" s="26">
        <v>305</v>
      </c>
      <c r="D9" s="21">
        <f t="shared" si="0"/>
        <v>9.3932861102556213</v>
      </c>
    </row>
    <row r="10" spans="1:18" x14ac:dyDescent="0.35">
      <c r="B10" s="25" t="s">
        <v>41</v>
      </c>
      <c r="C10" s="26">
        <v>134</v>
      </c>
      <c r="D10" s="21">
        <f t="shared" si="0"/>
        <v>4.1268863566368958</v>
      </c>
    </row>
    <row r="11" spans="1:18" x14ac:dyDescent="0.35">
      <c r="B11" s="25" t="s">
        <v>42</v>
      </c>
      <c r="C11" s="26">
        <v>124</v>
      </c>
      <c r="D11" s="21">
        <f t="shared" si="0"/>
        <v>3.8189097628580226</v>
      </c>
    </row>
    <row r="12" spans="1:18" x14ac:dyDescent="0.35">
      <c r="B12" s="25" t="s">
        <v>43</v>
      </c>
      <c r="C12" s="26">
        <v>109</v>
      </c>
      <c r="D12" s="21">
        <f t="shared" si="0"/>
        <v>3.3569448721897133</v>
      </c>
    </row>
    <row r="13" spans="1:18" x14ac:dyDescent="0.35">
      <c r="B13" s="25" t="s">
        <v>44</v>
      </c>
      <c r="C13" s="26">
        <v>104</v>
      </c>
      <c r="D13" s="21">
        <f t="shared" si="0"/>
        <v>3.2029565753002776</v>
      </c>
    </row>
    <row r="14" spans="1:18" x14ac:dyDescent="0.35">
      <c r="B14" s="25" t="s">
        <v>45</v>
      </c>
      <c r="C14" s="26">
        <v>99</v>
      </c>
      <c r="D14" s="21">
        <f t="shared" si="0"/>
        <v>3.0489682784108405</v>
      </c>
    </row>
    <row r="15" spans="1:18" x14ac:dyDescent="0.35">
      <c r="B15" s="25" t="s">
        <v>46</v>
      </c>
      <c r="C15" s="26">
        <v>88</v>
      </c>
      <c r="D15" s="21">
        <f t="shared" si="0"/>
        <v>2.7101940252540806</v>
      </c>
    </row>
    <row r="16" spans="1:18" x14ac:dyDescent="0.35">
      <c r="B16" s="25" t="s">
        <v>47</v>
      </c>
      <c r="C16" s="26">
        <v>85</v>
      </c>
      <c r="D16" s="21">
        <f t="shared" si="0"/>
        <v>2.6178010471204187</v>
      </c>
      <c r="Q16" s="15"/>
    </row>
    <row r="17" spans="2:19" x14ac:dyDescent="0.35">
      <c r="B17" s="25" t="s">
        <v>48</v>
      </c>
      <c r="C17" s="26">
        <v>71</v>
      </c>
      <c r="D17" s="21">
        <f t="shared" si="0"/>
        <v>2.1866338158299969</v>
      </c>
    </row>
    <row r="18" spans="2:19" x14ac:dyDescent="0.35">
      <c r="B18" s="25" t="s">
        <v>49</v>
      </c>
      <c r="C18" s="26">
        <v>70</v>
      </c>
      <c r="D18" s="21">
        <f t="shared" si="0"/>
        <v>2.1558361564521098</v>
      </c>
    </row>
    <row r="19" spans="2:19" x14ac:dyDescent="0.35">
      <c r="B19" s="25" t="s">
        <v>50</v>
      </c>
      <c r="C19" s="26">
        <v>67</v>
      </c>
      <c r="D19" s="21">
        <f t="shared" si="0"/>
        <v>2.0634431783184479</v>
      </c>
    </row>
    <row r="20" spans="2:19" x14ac:dyDescent="0.35">
      <c r="B20" s="25" t="s">
        <v>51</v>
      </c>
      <c r="C20" s="26">
        <v>65</v>
      </c>
      <c r="D20" s="21">
        <f t="shared" si="0"/>
        <v>2.0018478595626732</v>
      </c>
    </row>
    <row r="21" spans="2:19" x14ac:dyDescent="0.35">
      <c r="B21" s="25" t="s">
        <v>52</v>
      </c>
      <c r="C21" s="26">
        <v>63</v>
      </c>
      <c r="D21" s="21">
        <f t="shared" si="0"/>
        <v>1.9402525408068985</v>
      </c>
    </row>
    <row r="22" spans="2:19" x14ac:dyDescent="0.35">
      <c r="B22" s="25" t="s">
        <v>53</v>
      </c>
      <c r="C22" s="26">
        <v>62</v>
      </c>
      <c r="D22" s="21">
        <f t="shared" si="0"/>
        <v>1.9094548814290113</v>
      </c>
    </row>
    <row r="23" spans="2:19" x14ac:dyDescent="0.35">
      <c r="B23" s="25" t="s">
        <v>54</v>
      </c>
      <c r="C23" s="26">
        <v>54</v>
      </c>
      <c r="D23" s="21">
        <f t="shared" si="0"/>
        <v>1.6630736064059133</v>
      </c>
    </row>
    <row r="24" spans="2:19" x14ac:dyDescent="0.35">
      <c r="B24" s="25" t="s">
        <v>55</v>
      </c>
      <c r="C24" s="26">
        <v>53</v>
      </c>
      <c r="D24" s="21">
        <f t="shared" si="0"/>
        <v>1.6322759470280259</v>
      </c>
    </row>
    <row r="25" spans="2:19" x14ac:dyDescent="0.35">
      <c r="B25" s="25" t="s">
        <v>56</v>
      </c>
      <c r="C25" s="26">
        <v>49</v>
      </c>
      <c r="D25" s="21">
        <f t="shared" si="0"/>
        <v>1.5090853095164769</v>
      </c>
    </row>
    <row r="26" spans="2:19" x14ac:dyDescent="0.35">
      <c r="B26" s="25" t="s">
        <v>57</v>
      </c>
      <c r="C26" s="26">
        <v>49</v>
      </c>
      <c r="D26" s="21">
        <f t="shared" si="0"/>
        <v>1.5090853095164769</v>
      </c>
      <c r="S26" s="15"/>
    </row>
    <row r="27" spans="2:19" x14ac:dyDescent="0.35">
      <c r="B27" s="25" t="s">
        <v>58</v>
      </c>
      <c r="C27" s="26">
        <v>34</v>
      </c>
      <c r="D27" s="21">
        <f t="shared" si="0"/>
        <v>1.0471204188481675</v>
      </c>
    </row>
    <row r="28" spans="2:19" x14ac:dyDescent="0.35">
      <c r="B28" s="25" t="s">
        <v>59</v>
      </c>
      <c r="C28" s="26">
        <v>34</v>
      </c>
      <c r="D28" s="21">
        <f t="shared" si="0"/>
        <v>1.0471204188481675</v>
      </c>
    </row>
    <row r="29" spans="2:19" x14ac:dyDescent="0.35">
      <c r="B29" s="25" t="s">
        <v>60</v>
      </c>
      <c r="C29" s="26">
        <v>32</v>
      </c>
      <c r="D29" s="21">
        <f t="shared" si="0"/>
        <v>0.98552510009239302</v>
      </c>
    </row>
    <row r="30" spans="2:19" x14ac:dyDescent="0.35">
      <c r="B30" s="25" t="s">
        <v>61</v>
      </c>
      <c r="C30" s="26">
        <v>32</v>
      </c>
      <c r="D30" s="21">
        <f t="shared" si="0"/>
        <v>0.98552510009239302</v>
      </c>
    </row>
    <row r="31" spans="2:19" x14ac:dyDescent="0.35">
      <c r="B31" s="25" t="s">
        <v>62</v>
      </c>
      <c r="C31" s="26">
        <v>31</v>
      </c>
      <c r="D31" s="21">
        <f t="shared" si="0"/>
        <v>0.95472744071450566</v>
      </c>
    </row>
    <row r="32" spans="2:19" x14ac:dyDescent="0.35">
      <c r="B32" s="25" t="s">
        <v>63</v>
      </c>
      <c r="C32" s="26">
        <v>31</v>
      </c>
      <c r="D32" s="21">
        <f t="shared" si="0"/>
        <v>0.95472744071450566</v>
      </c>
    </row>
    <row r="33" spans="2:4" x14ac:dyDescent="0.35">
      <c r="B33" s="25" t="s">
        <v>64</v>
      </c>
      <c r="C33" s="26">
        <v>30</v>
      </c>
      <c r="D33" s="21">
        <f t="shared" si="0"/>
        <v>0.92392978133661841</v>
      </c>
    </row>
    <row r="34" spans="2:4" x14ac:dyDescent="0.35">
      <c r="B34" s="25" t="s">
        <v>65</v>
      </c>
      <c r="C34" s="26">
        <v>29</v>
      </c>
      <c r="D34" s="21">
        <f t="shared" si="0"/>
        <v>0.89313212195873104</v>
      </c>
    </row>
    <row r="35" spans="2:4" x14ac:dyDescent="0.35">
      <c r="B35" s="25" t="s">
        <v>66</v>
      </c>
      <c r="C35" s="26">
        <v>29</v>
      </c>
      <c r="D35" s="21">
        <f t="shared" si="0"/>
        <v>0.89313212195873104</v>
      </c>
    </row>
    <row r="36" spans="2:4" x14ac:dyDescent="0.35">
      <c r="B36" s="25" t="s">
        <v>67</v>
      </c>
      <c r="C36" s="26">
        <v>28</v>
      </c>
      <c r="D36" s="21">
        <f t="shared" si="0"/>
        <v>0.86233446258084379</v>
      </c>
    </row>
    <row r="37" spans="2:4" x14ac:dyDescent="0.35">
      <c r="B37" s="25" t="s">
        <v>68</v>
      </c>
      <c r="C37" s="26">
        <v>28</v>
      </c>
      <c r="D37" s="21">
        <f t="shared" si="0"/>
        <v>0.86233446258084379</v>
      </c>
    </row>
    <row r="38" spans="2:4" x14ac:dyDescent="0.35">
      <c r="B38" s="25" t="s">
        <v>69</v>
      </c>
      <c r="C38" s="26">
        <v>27</v>
      </c>
      <c r="D38" s="21">
        <f t="shared" si="0"/>
        <v>0.83153680320295664</v>
      </c>
    </row>
    <row r="39" spans="2:4" x14ac:dyDescent="0.35">
      <c r="B39" s="25" t="s">
        <v>70</v>
      </c>
      <c r="C39" s="26">
        <v>25</v>
      </c>
      <c r="D39" s="21">
        <f t="shared" si="0"/>
        <v>0.76994148444718202</v>
      </c>
    </row>
    <row r="40" spans="2:4" x14ac:dyDescent="0.35">
      <c r="B40" s="25" t="s">
        <v>71</v>
      </c>
      <c r="C40" s="26">
        <v>24</v>
      </c>
      <c r="D40" s="21">
        <f t="shared" si="0"/>
        <v>0.73914382506929477</v>
      </c>
    </row>
    <row r="41" spans="2:4" x14ac:dyDescent="0.35">
      <c r="B41" s="25" t="s">
        <v>72</v>
      </c>
      <c r="C41" s="26">
        <v>24</v>
      </c>
      <c r="D41" s="21">
        <f t="shared" si="0"/>
        <v>0.73914382506929477</v>
      </c>
    </row>
    <row r="42" spans="2:4" x14ac:dyDescent="0.35">
      <c r="B42" s="25" t="s">
        <v>73</v>
      </c>
      <c r="C42" s="26">
        <v>23</v>
      </c>
      <c r="D42" s="21">
        <f t="shared" si="0"/>
        <v>0.7083461656914074</v>
      </c>
    </row>
    <row r="43" spans="2:4" x14ac:dyDescent="0.35">
      <c r="B43" s="25" t="s">
        <v>74</v>
      </c>
      <c r="C43" s="26">
        <v>22</v>
      </c>
      <c r="D43" s="21">
        <f t="shared" si="0"/>
        <v>0.67754850631352015</v>
      </c>
    </row>
    <row r="44" spans="2:4" x14ac:dyDescent="0.35">
      <c r="B44" s="25" t="s">
        <v>75</v>
      </c>
      <c r="C44" s="26">
        <v>21</v>
      </c>
      <c r="D44" s="21">
        <f t="shared" si="0"/>
        <v>0.64675084693563289</v>
      </c>
    </row>
    <row r="45" spans="2:4" x14ac:dyDescent="0.35">
      <c r="B45" s="25" t="s">
        <v>76</v>
      </c>
      <c r="C45" s="26">
        <v>21</v>
      </c>
      <c r="D45" s="21">
        <f t="shared" si="0"/>
        <v>0.64675084693563289</v>
      </c>
    </row>
    <row r="46" spans="2:4" x14ac:dyDescent="0.35">
      <c r="B46" s="25" t="s">
        <v>77</v>
      </c>
      <c r="C46" s="26">
        <v>20</v>
      </c>
      <c r="D46" s="21">
        <f t="shared" si="0"/>
        <v>0.61595318755774564</v>
      </c>
    </row>
    <row r="47" spans="2:4" x14ac:dyDescent="0.35">
      <c r="B47" s="25" t="s">
        <v>78</v>
      </c>
      <c r="C47" s="26">
        <v>19</v>
      </c>
      <c r="D47" s="21">
        <f t="shared" si="0"/>
        <v>0.58515552817985828</v>
      </c>
    </row>
    <row r="48" spans="2:4" x14ac:dyDescent="0.35">
      <c r="B48" s="25" t="s">
        <v>79</v>
      </c>
      <c r="C48" s="26">
        <v>19</v>
      </c>
      <c r="D48" s="21">
        <f t="shared" si="0"/>
        <v>0.58515552817985828</v>
      </c>
    </row>
    <row r="49" spans="2:4" x14ac:dyDescent="0.35">
      <c r="B49" s="25" t="e">
        <v>#N/A</v>
      </c>
      <c r="C49" s="26">
        <v>19</v>
      </c>
      <c r="D49" s="21">
        <f t="shared" si="0"/>
        <v>0.58515552817985828</v>
      </c>
    </row>
    <row r="50" spans="2:4" x14ac:dyDescent="0.35">
      <c r="B50" s="25" t="s">
        <v>80</v>
      </c>
      <c r="C50" s="26">
        <v>18</v>
      </c>
      <c r="D50" s="21">
        <f t="shared" si="0"/>
        <v>0.55435786880197102</v>
      </c>
    </row>
    <row r="51" spans="2:4" x14ac:dyDescent="0.35">
      <c r="B51" s="25" t="s">
        <v>81</v>
      </c>
      <c r="C51" s="26">
        <v>18</v>
      </c>
      <c r="D51" s="21">
        <f t="shared" si="0"/>
        <v>0.55435786880197102</v>
      </c>
    </row>
    <row r="52" spans="2:4" x14ac:dyDescent="0.35">
      <c r="B52" s="25" t="s">
        <v>82</v>
      </c>
      <c r="C52" s="26">
        <v>16</v>
      </c>
      <c r="D52" s="21">
        <f t="shared" si="0"/>
        <v>0.49276255004619651</v>
      </c>
    </row>
    <row r="53" spans="2:4" x14ac:dyDescent="0.35">
      <c r="B53" s="25" t="s">
        <v>83</v>
      </c>
      <c r="C53" s="26">
        <v>16</v>
      </c>
      <c r="D53" s="21">
        <f t="shared" si="0"/>
        <v>0.49276255004619651</v>
      </c>
    </row>
    <row r="54" spans="2:4" x14ac:dyDescent="0.35">
      <c r="B54" s="25" t="s">
        <v>84</v>
      </c>
      <c r="C54" s="26">
        <v>15</v>
      </c>
      <c r="D54" s="21">
        <f t="shared" si="0"/>
        <v>0.4619648906683092</v>
      </c>
    </row>
    <row r="55" spans="2:4" x14ac:dyDescent="0.35">
      <c r="B55" s="25" t="s">
        <v>85</v>
      </c>
      <c r="C55" s="26">
        <v>15</v>
      </c>
      <c r="D55" s="21">
        <f t="shared" si="0"/>
        <v>0.4619648906683092</v>
      </c>
    </row>
    <row r="56" spans="2:4" x14ac:dyDescent="0.35">
      <c r="B56" s="25" t="s">
        <v>86</v>
      </c>
      <c r="C56" s="26">
        <v>14</v>
      </c>
      <c r="D56" s="21">
        <f t="shared" si="0"/>
        <v>0.43116723129042189</v>
      </c>
    </row>
    <row r="57" spans="2:4" x14ac:dyDescent="0.35">
      <c r="B57" s="25" t="s">
        <v>87</v>
      </c>
      <c r="C57" s="26">
        <v>13</v>
      </c>
      <c r="D57" s="21">
        <f t="shared" si="0"/>
        <v>0.40036957191253469</v>
      </c>
    </row>
    <row r="58" spans="2:4" x14ac:dyDescent="0.35">
      <c r="B58" s="25" t="s">
        <v>88</v>
      </c>
      <c r="C58" s="26">
        <v>13</v>
      </c>
      <c r="D58" s="21">
        <f t="shared" si="0"/>
        <v>0.40036957191253469</v>
      </c>
    </row>
    <row r="59" spans="2:4" x14ac:dyDescent="0.35">
      <c r="B59" s="25" t="s">
        <v>89</v>
      </c>
      <c r="C59" s="26">
        <v>13</v>
      </c>
      <c r="D59" s="21">
        <f t="shared" si="0"/>
        <v>0.40036957191253469</v>
      </c>
    </row>
    <row r="60" spans="2:4" x14ac:dyDescent="0.35">
      <c r="B60" s="25" t="s">
        <v>90</v>
      </c>
      <c r="C60" s="26">
        <v>13</v>
      </c>
      <c r="D60" s="21">
        <f t="shared" si="0"/>
        <v>0.40036957191253469</v>
      </c>
    </row>
    <row r="61" spans="2:4" x14ac:dyDescent="0.35">
      <c r="B61" s="25" t="s">
        <v>91</v>
      </c>
      <c r="C61" s="26">
        <v>12</v>
      </c>
      <c r="D61" s="21">
        <f t="shared" si="0"/>
        <v>0.36957191253464738</v>
      </c>
    </row>
    <row r="62" spans="2:4" x14ac:dyDescent="0.35">
      <c r="B62" s="25" t="s">
        <v>92</v>
      </c>
      <c r="C62" s="26">
        <v>12</v>
      </c>
      <c r="D62" s="21">
        <f t="shared" si="0"/>
        <v>0.36957191253464738</v>
      </c>
    </row>
    <row r="63" spans="2:4" x14ac:dyDescent="0.35">
      <c r="B63" s="25" t="s">
        <v>93</v>
      </c>
      <c r="C63" s="26">
        <v>12</v>
      </c>
      <c r="D63" s="21">
        <f t="shared" si="0"/>
        <v>0.36957191253464738</v>
      </c>
    </row>
    <row r="64" spans="2:4" x14ac:dyDescent="0.35">
      <c r="B64" s="25" t="s">
        <v>94</v>
      </c>
      <c r="C64" s="26">
        <v>12</v>
      </c>
      <c r="D64" s="21">
        <f t="shared" si="0"/>
        <v>0.36957191253464738</v>
      </c>
    </row>
    <row r="65" spans="2:4" x14ac:dyDescent="0.35">
      <c r="B65" s="25" t="s">
        <v>95</v>
      </c>
      <c r="C65" s="26">
        <v>12</v>
      </c>
      <c r="D65" s="21">
        <f t="shared" si="0"/>
        <v>0.36957191253464738</v>
      </c>
    </row>
    <row r="66" spans="2:4" x14ac:dyDescent="0.35">
      <c r="B66" s="25" t="s">
        <v>96</v>
      </c>
      <c r="C66" s="26">
        <v>11</v>
      </c>
      <c r="D66" s="21">
        <f t="shared" si="0"/>
        <v>0.33877425315676007</v>
      </c>
    </row>
    <row r="67" spans="2:4" x14ac:dyDescent="0.35">
      <c r="B67" s="25" t="s">
        <v>97</v>
      </c>
      <c r="C67" s="26">
        <v>11</v>
      </c>
      <c r="D67" s="21">
        <f t="shared" si="0"/>
        <v>0.33877425315676007</v>
      </c>
    </row>
    <row r="68" spans="2:4" x14ac:dyDescent="0.35">
      <c r="B68" s="25" t="s">
        <v>98</v>
      </c>
      <c r="C68" s="26">
        <v>11</v>
      </c>
      <c r="D68" s="21">
        <f t="shared" si="0"/>
        <v>0.33877425315676007</v>
      </c>
    </row>
    <row r="69" spans="2:4" x14ac:dyDescent="0.35">
      <c r="B69" s="25" t="s">
        <v>99</v>
      </c>
      <c r="C69" s="26">
        <v>11</v>
      </c>
      <c r="D69" s="21">
        <f t="shared" si="0"/>
        <v>0.33877425315676007</v>
      </c>
    </row>
    <row r="70" spans="2:4" x14ac:dyDescent="0.35">
      <c r="B70" s="25" t="s">
        <v>100</v>
      </c>
      <c r="C70" s="26">
        <v>11</v>
      </c>
      <c r="D70" s="21">
        <f t="shared" si="0"/>
        <v>0.33877425315676007</v>
      </c>
    </row>
    <row r="71" spans="2:4" x14ac:dyDescent="0.35">
      <c r="B71" s="25" t="s">
        <v>101</v>
      </c>
      <c r="C71" s="26">
        <v>10</v>
      </c>
      <c r="D71" s="21">
        <f t="shared" si="0"/>
        <v>0.30797659377887282</v>
      </c>
    </row>
    <row r="72" spans="2:4" x14ac:dyDescent="0.35">
      <c r="B72" s="25" t="s">
        <v>102</v>
      </c>
      <c r="C72" s="26">
        <v>10</v>
      </c>
      <c r="D72" s="21">
        <f t="shared" ref="D72" si="1">C72/C$73*100</f>
        <v>0.30797659377887282</v>
      </c>
    </row>
    <row r="73" spans="2:4" x14ac:dyDescent="0.35">
      <c r="B73" s="27" t="s">
        <v>103</v>
      </c>
      <c r="C73" s="28">
        <f>SUM(C7:C72)</f>
        <v>3247</v>
      </c>
      <c r="D73" s="29">
        <f>C73/C$73*100</f>
        <v>100</v>
      </c>
    </row>
    <row r="74" spans="2:4" x14ac:dyDescent="0.35">
      <c r="B74"/>
      <c r="C74"/>
      <c r="D74"/>
    </row>
    <row r="75" spans="2:4" x14ac:dyDescent="0.35">
      <c r="B75"/>
      <c r="C75"/>
      <c r="D75"/>
    </row>
    <row r="76" spans="2:4" x14ac:dyDescent="0.35">
      <c r="B76"/>
      <c r="C76"/>
      <c r="D76"/>
    </row>
    <row r="77" spans="2:4" x14ac:dyDescent="0.35">
      <c r="B77"/>
      <c r="C77"/>
      <c r="D77"/>
    </row>
    <row r="78" spans="2:4" x14ac:dyDescent="0.35">
      <c r="B78"/>
      <c r="C78"/>
      <c r="D78"/>
    </row>
    <row r="83" ht="15.75" customHeight="1" x14ac:dyDescent="0.35"/>
    <row r="86" ht="16.5" customHeight="1" x14ac:dyDescent="0.35"/>
    <row r="87" ht="29.25" customHeight="1" x14ac:dyDescent="0.35"/>
  </sheetData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8FAA-FDBC-4768-8D13-585625C523B1}">
  <sheetPr>
    <tabColor theme="2" tint="-0.499984740745262"/>
    <pageSetUpPr fitToPage="1"/>
  </sheetPr>
  <dimension ref="A1:M46"/>
  <sheetViews>
    <sheetView showGridLines="0" showRowColHeaders="0" zoomScale="90" zoomScaleNormal="90" workbookViewId="0">
      <pane xSplit="12" ySplit="6" topLeftCell="M7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4.6328125" style="1" customWidth="1"/>
    <col min="2" max="2" width="17.36328125" style="1" customWidth="1"/>
    <col min="3" max="4" width="10.36328125" style="1" customWidth="1"/>
    <col min="5" max="16384" width="9.08984375" style="1"/>
  </cols>
  <sheetData>
    <row r="1" spans="1:13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/>
    </row>
    <row r="2" spans="1:13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45">
      <c r="A4" s="2"/>
      <c r="B4" s="65" t="s">
        <v>104</v>
      </c>
      <c r="C4" s="65"/>
      <c r="D4" s="65"/>
      <c r="E4" s="2"/>
      <c r="F4" s="2"/>
      <c r="G4" s="2"/>
      <c r="H4" s="2"/>
      <c r="I4" s="2"/>
      <c r="J4" s="2"/>
    </row>
    <row r="5" spans="1:13" ht="17.5" customHeight="1" x14ac:dyDescent="0.35">
      <c r="B5" s="66" t="s">
        <v>105</v>
      </c>
      <c r="C5" s="66"/>
      <c r="D5" s="66"/>
    </row>
    <row r="6" spans="1:13" x14ac:dyDescent="0.35">
      <c r="B6" s="3" t="s">
        <v>106</v>
      </c>
      <c r="C6" s="19" t="s">
        <v>4</v>
      </c>
      <c r="D6" s="19" t="s">
        <v>5</v>
      </c>
    </row>
    <row r="7" spans="1:13" x14ac:dyDescent="0.35">
      <c r="B7" s="30" t="s">
        <v>107</v>
      </c>
      <c r="C7" s="31">
        <v>707.19791436132402</v>
      </c>
      <c r="D7" s="32">
        <f>C7/C$31*100</f>
        <v>21.781826609066606</v>
      </c>
    </row>
    <row r="8" spans="1:13" x14ac:dyDescent="0.35">
      <c r="B8" s="30" t="s">
        <v>108</v>
      </c>
      <c r="C8" s="31">
        <v>560.63548973759418</v>
      </c>
      <c r="D8" s="32">
        <f t="shared" ref="D8:D30" si="0">C8/C$31*100</f>
        <v>17.267676813472882</v>
      </c>
    </row>
    <row r="9" spans="1:13" x14ac:dyDescent="0.35">
      <c r="B9" s="30" t="s">
        <v>109</v>
      </c>
      <c r="C9" s="31">
        <v>451.33504068842041</v>
      </c>
      <c r="D9" s="32">
        <f t="shared" si="0"/>
        <v>13.90120275983783</v>
      </c>
    </row>
    <row r="10" spans="1:13" x14ac:dyDescent="0.35">
      <c r="B10" s="30" t="s">
        <v>110</v>
      </c>
      <c r="C10" s="31">
        <v>322.7953621048062</v>
      </c>
      <c r="D10" s="32">
        <f t="shared" si="0"/>
        <v>9.9421568768731081</v>
      </c>
    </row>
    <row r="11" spans="1:13" x14ac:dyDescent="0.35">
      <c r="B11" s="30" t="s">
        <v>111</v>
      </c>
      <c r="C11" s="31">
        <v>243.56173652310346</v>
      </c>
      <c r="D11" s="32">
        <f t="shared" si="0"/>
        <v>7.5017465490414939</v>
      </c>
    </row>
    <row r="12" spans="1:13" x14ac:dyDescent="0.35">
      <c r="B12" s="30" t="s">
        <v>112</v>
      </c>
      <c r="C12" s="31">
        <v>225.70515738319338</v>
      </c>
      <c r="D12" s="32">
        <f t="shared" si="0"/>
        <v>6.9517606076832532</v>
      </c>
    </row>
    <row r="13" spans="1:13" x14ac:dyDescent="0.35">
      <c r="B13" s="30" t="s">
        <v>113</v>
      </c>
      <c r="C13" s="31">
        <v>144.38419366322535</v>
      </c>
      <c r="D13" s="32">
        <f t="shared" si="0"/>
        <v>4.4470598789908733</v>
      </c>
    </row>
    <row r="14" spans="1:13" x14ac:dyDescent="0.35">
      <c r="B14" s="30" t="s">
        <v>114</v>
      </c>
      <c r="C14" s="31">
        <v>143.09943862024613</v>
      </c>
      <c r="D14" s="32">
        <f t="shared" si="0"/>
        <v>4.4074891859599559</v>
      </c>
    </row>
    <row r="15" spans="1:13" x14ac:dyDescent="0.35">
      <c r="B15" s="30" t="s">
        <v>115</v>
      </c>
      <c r="C15" s="31">
        <v>91.334817975180158</v>
      </c>
      <c r="D15" s="32">
        <f t="shared" si="0"/>
        <v>2.8131292925301006</v>
      </c>
    </row>
    <row r="16" spans="1:13" x14ac:dyDescent="0.35">
      <c r="B16" s="30" t="s">
        <v>116</v>
      </c>
      <c r="C16" s="31">
        <v>76.275754884547069</v>
      </c>
      <c r="D16" s="32">
        <f t="shared" si="0"/>
        <v>2.3493073630898866</v>
      </c>
    </row>
    <row r="17" spans="2:4" x14ac:dyDescent="0.35">
      <c r="B17" s="30" t="s">
        <v>117</v>
      </c>
      <c r="C17" s="31">
        <v>51</v>
      </c>
      <c r="D17" s="32">
        <f t="shared" si="0"/>
        <v>1.5708094360906522</v>
      </c>
    </row>
    <row r="18" spans="2:4" x14ac:dyDescent="0.35">
      <c r="B18" s="30" t="s">
        <v>118</v>
      </c>
      <c r="C18" s="31">
        <v>48</v>
      </c>
      <c r="D18" s="32">
        <f t="shared" si="0"/>
        <v>1.4784088810264964</v>
      </c>
    </row>
    <row r="19" spans="2:4" x14ac:dyDescent="0.35">
      <c r="B19" s="30" t="s">
        <v>119</v>
      </c>
      <c r="C19" s="31">
        <v>36</v>
      </c>
      <c r="D19" s="32">
        <f t="shared" si="0"/>
        <v>1.1088066607698721</v>
      </c>
    </row>
    <row r="20" spans="2:4" x14ac:dyDescent="0.35">
      <c r="B20" s="30" t="s">
        <v>120</v>
      </c>
      <c r="C20" s="31">
        <v>32.116286965674121</v>
      </c>
      <c r="D20" s="32">
        <f t="shared" si="0"/>
        <v>0.98918758074266933</v>
      </c>
    </row>
    <row r="21" spans="2:4" x14ac:dyDescent="0.35">
      <c r="B21" s="30" t="s">
        <v>121</v>
      </c>
      <c r="C21" s="31">
        <v>21</v>
      </c>
      <c r="D21" s="32">
        <f t="shared" si="0"/>
        <v>0.64680388544909218</v>
      </c>
    </row>
    <row r="22" spans="2:4" x14ac:dyDescent="0.35">
      <c r="B22" s="30" t="s">
        <v>122</v>
      </c>
      <c r="C22" s="31">
        <v>20.177017254503934</v>
      </c>
      <c r="D22" s="32">
        <f t="shared" si="0"/>
        <v>0.62145586461840563</v>
      </c>
    </row>
    <row r="23" spans="2:4" x14ac:dyDescent="0.35">
      <c r="B23" s="30" t="s">
        <v>123</v>
      </c>
      <c r="C23" s="31">
        <v>13.637242933608789</v>
      </c>
      <c r="D23" s="32">
        <f t="shared" si="0"/>
        <v>0.42002960553673047</v>
      </c>
    </row>
    <row r="24" spans="2:4" x14ac:dyDescent="0.35">
      <c r="B24" s="30" t="s">
        <v>124</v>
      </c>
      <c r="C24" s="31">
        <v>12</v>
      </c>
      <c r="D24" s="32">
        <f t="shared" si="0"/>
        <v>0.36960222025662409</v>
      </c>
    </row>
    <row r="25" spans="2:4" x14ac:dyDescent="0.35">
      <c r="B25" s="30" t="s">
        <v>125</v>
      </c>
      <c r="C25" s="31">
        <v>11</v>
      </c>
      <c r="D25" s="32">
        <f t="shared" si="0"/>
        <v>0.33880203523523872</v>
      </c>
    </row>
    <row r="26" spans="2:4" x14ac:dyDescent="0.35">
      <c r="B26" s="30" t="s">
        <v>126</v>
      </c>
      <c r="C26" s="31">
        <v>11</v>
      </c>
      <c r="D26" s="32">
        <f t="shared" si="0"/>
        <v>0.33880203523523872</v>
      </c>
    </row>
    <row r="27" spans="2:4" x14ac:dyDescent="0.35">
      <c r="B27" s="30" t="s">
        <v>127</v>
      </c>
      <c r="C27" s="31">
        <v>10</v>
      </c>
      <c r="D27" s="32">
        <f t="shared" si="0"/>
        <v>0.3080018502138534</v>
      </c>
    </row>
    <row r="28" spans="2:4" x14ac:dyDescent="0.35">
      <c r="B28" s="30" t="s">
        <v>128</v>
      </c>
      <c r="C28" s="31">
        <v>7.5673949615850322</v>
      </c>
      <c r="D28" s="32">
        <f t="shared" si="0"/>
        <v>0.23307716494671821</v>
      </c>
    </row>
    <row r="29" spans="2:4" x14ac:dyDescent="0.35">
      <c r="B29" s="30" t="s">
        <v>129</v>
      </c>
      <c r="C29" s="31">
        <v>5.3645102624058199</v>
      </c>
      <c r="D29" s="32">
        <f t="shared" si="0"/>
        <v>0.16522790863121967</v>
      </c>
    </row>
    <row r="30" spans="2:4" x14ac:dyDescent="0.35">
      <c r="B30" s="30" t="s">
        <v>130</v>
      </c>
      <c r="C30" s="31">
        <v>1.546384694382108</v>
      </c>
      <c r="D30" s="32">
        <f t="shared" si="0"/>
        <v>4.7628934701207347E-2</v>
      </c>
    </row>
    <row r="31" spans="2:4" ht="14.5" customHeight="1" x14ac:dyDescent="0.35">
      <c r="B31" s="33" t="s">
        <v>14</v>
      </c>
      <c r="C31" s="14">
        <f>SUM(C7:C30)</f>
        <v>3246.7337430138</v>
      </c>
      <c r="D31" s="14">
        <f>SUM(D7:D30)</f>
        <v>100.00000000000001</v>
      </c>
    </row>
    <row r="32" spans="2:4" ht="14.5" customHeight="1" x14ac:dyDescent="0.35">
      <c r="B32" s="67" t="s">
        <v>131</v>
      </c>
      <c r="C32" s="67"/>
      <c r="D32" s="67"/>
    </row>
    <row r="33" spans="2:6" ht="14.5" customHeight="1" x14ac:dyDescent="0.35">
      <c r="B33" s="68"/>
      <c r="C33" s="68"/>
      <c r="D33" s="68"/>
    </row>
    <row r="34" spans="2:6" x14ac:dyDescent="0.35">
      <c r="B34" s="68"/>
      <c r="C34" s="68"/>
      <c r="D34" s="68"/>
    </row>
    <row r="35" spans="2:6" ht="15" customHeight="1" x14ac:dyDescent="0.35">
      <c r="B35"/>
      <c r="C35"/>
      <c r="D35"/>
      <c r="F35" s="11"/>
    </row>
    <row r="36" spans="2:6" x14ac:dyDescent="0.35">
      <c r="D36"/>
    </row>
    <row r="37" spans="2:6" ht="24" customHeight="1" x14ac:dyDescent="0.35">
      <c r="D37"/>
    </row>
    <row r="38" spans="2:6" x14ac:dyDescent="0.35">
      <c r="D38"/>
    </row>
    <row r="39" spans="2:6" x14ac:dyDescent="0.35">
      <c r="B39"/>
      <c r="C39"/>
      <c r="D39"/>
    </row>
    <row r="40" spans="2:6" x14ac:dyDescent="0.35">
      <c r="B40"/>
      <c r="C40"/>
      <c r="D40"/>
    </row>
    <row r="41" spans="2:6" x14ac:dyDescent="0.35">
      <c r="B41"/>
      <c r="C41"/>
      <c r="D41"/>
    </row>
    <row r="42" spans="2:6" x14ac:dyDescent="0.35">
      <c r="B42"/>
      <c r="C42"/>
      <c r="D42"/>
    </row>
    <row r="43" spans="2:6" x14ac:dyDescent="0.35">
      <c r="B43"/>
      <c r="C43"/>
      <c r="D43"/>
    </row>
    <row r="46" spans="2:6" x14ac:dyDescent="0.35">
      <c r="D46" s="15"/>
    </row>
  </sheetData>
  <mergeCells count="5">
    <mergeCell ref="B1:L1"/>
    <mergeCell ref="B2:M2"/>
    <mergeCell ref="B4:D4"/>
    <mergeCell ref="B5:D5"/>
    <mergeCell ref="B32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67E0-FB6B-4B1E-B8A7-69E041BD63EE}">
  <sheetPr>
    <tabColor theme="2" tint="-0.499984740745262"/>
    <pageSetUpPr fitToPage="1"/>
  </sheetPr>
  <dimension ref="A1:U39"/>
  <sheetViews>
    <sheetView showGridLines="0" showRowColHeaders="0" zoomScale="90" zoomScaleNormal="90" workbookViewId="0">
      <pane xSplit="14" ySplit="4" topLeftCell="O5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4.26953125" style="34" customWidth="1"/>
    <col min="2" max="2" width="18.81640625" style="1" customWidth="1"/>
    <col min="3" max="5" width="10.08984375" style="1" customWidth="1"/>
    <col min="6" max="14" width="9.08984375" style="1"/>
    <col min="15" max="15" width="4.36328125" style="34" customWidth="1"/>
    <col min="16" max="16" width="11.90625" style="34" customWidth="1"/>
    <col min="17" max="17" width="7.7265625" style="34" customWidth="1"/>
    <col min="18" max="16384" width="9.08984375" style="1"/>
  </cols>
  <sheetData>
    <row r="1" spans="1:21" ht="18.5" x14ac:dyDescent="0.45">
      <c r="B1" s="63" t="s">
        <v>132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21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21" x14ac:dyDescent="0.35">
      <c r="C3" s="35"/>
      <c r="P3" s="34" t="s">
        <v>133</v>
      </c>
    </row>
    <row r="4" spans="1:21" x14ac:dyDescent="0.35">
      <c r="B4" s="36" t="s">
        <v>134</v>
      </c>
      <c r="C4" s="36"/>
      <c r="O4" s="37">
        <v>1</v>
      </c>
      <c r="P4" s="38" t="s">
        <v>107</v>
      </c>
      <c r="Q4" s="39">
        <v>707.19791436132402</v>
      </c>
      <c r="R4"/>
      <c r="S4"/>
      <c r="T4"/>
      <c r="U4"/>
    </row>
    <row r="5" spans="1:21" x14ac:dyDescent="0.35">
      <c r="B5" s="3" t="s">
        <v>106</v>
      </c>
      <c r="C5" s="19" t="s">
        <v>135</v>
      </c>
      <c r="D5" s="19" t="s">
        <v>136</v>
      </c>
      <c r="E5" s="3" t="s">
        <v>137</v>
      </c>
      <c r="O5" s="40">
        <v>2</v>
      </c>
      <c r="P5" s="41" t="s">
        <v>108</v>
      </c>
      <c r="Q5" s="42">
        <v>560.63548973759418</v>
      </c>
      <c r="R5"/>
      <c r="S5"/>
      <c r="T5"/>
      <c r="U5"/>
    </row>
    <row r="6" spans="1:21" x14ac:dyDescent="0.35">
      <c r="A6" s="43">
        <v>1</v>
      </c>
      <c r="B6" s="20" t="s">
        <v>108</v>
      </c>
      <c r="C6" s="44">
        <v>2817</v>
      </c>
      <c r="D6" s="31">
        <v>561</v>
      </c>
      <c r="E6" s="45">
        <f t="shared" ref="E6:E37" si="0">D6-C6</f>
        <v>-2256</v>
      </c>
      <c r="O6" s="40">
        <v>3</v>
      </c>
      <c r="P6" s="41" t="s">
        <v>109</v>
      </c>
      <c r="Q6" s="42">
        <v>451.33504068842041</v>
      </c>
      <c r="R6"/>
      <c r="S6"/>
      <c r="T6"/>
      <c r="U6"/>
    </row>
    <row r="7" spans="1:21" x14ac:dyDescent="0.35">
      <c r="A7" s="43">
        <v>2</v>
      </c>
      <c r="B7" s="46" t="s">
        <v>107</v>
      </c>
      <c r="C7" s="44">
        <v>1425</v>
      </c>
      <c r="D7" s="31">
        <v>707</v>
      </c>
      <c r="E7" s="45">
        <f t="shared" si="0"/>
        <v>-718</v>
      </c>
      <c r="O7" s="37">
        <v>4</v>
      </c>
      <c r="P7" s="41" t="s">
        <v>110</v>
      </c>
      <c r="Q7" s="42">
        <v>322.7953621048062</v>
      </c>
      <c r="R7"/>
      <c r="S7"/>
      <c r="T7"/>
      <c r="U7"/>
    </row>
    <row r="8" spans="1:21" x14ac:dyDescent="0.35">
      <c r="A8" s="43">
        <v>3</v>
      </c>
      <c r="B8" s="46" t="s">
        <v>110</v>
      </c>
      <c r="C8" s="44">
        <v>803</v>
      </c>
      <c r="D8" s="31">
        <v>323</v>
      </c>
      <c r="E8" s="45">
        <f t="shared" si="0"/>
        <v>-480</v>
      </c>
      <c r="O8" s="40">
        <v>5</v>
      </c>
      <c r="P8" s="41" t="s">
        <v>111</v>
      </c>
      <c r="Q8" s="42">
        <v>243.56173652310346</v>
      </c>
      <c r="R8"/>
      <c r="S8"/>
      <c r="T8"/>
      <c r="U8"/>
    </row>
    <row r="9" spans="1:21" x14ac:dyDescent="0.35">
      <c r="A9" s="43">
        <v>4</v>
      </c>
      <c r="B9" s="46" t="s">
        <v>109</v>
      </c>
      <c r="C9" s="44">
        <v>744</v>
      </c>
      <c r="D9" s="31">
        <v>451</v>
      </c>
      <c r="E9" s="45">
        <f t="shared" si="0"/>
        <v>-293</v>
      </c>
      <c r="O9" s="40">
        <v>6</v>
      </c>
      <c r="P9" s="41" t="s">
        <v>112</v>
      </c>
      <c r="Q9" s="42">
        <v>225.70515738319338</v>
      </c>
      <c r="R9"/>
      <c r="S9"/>
      <c r="T9"/>
      <c r="U9"/>
    </row>
    <row r="10" spans="1:21" x14ac:dyDescent="0.35">
      <c r="A10" s="43">
        <v>5</v>
      </c>
      <c r="B10" s="46" t="s">
        <v>111</v>
      </c>
      <c r="C10" s="44">
        <v>531</v>
      </c>
      <c r="D10" s="31">
        <v>244</v>
      </c>
      <c r="E10" s="45">
        <f t="shared" si="0"/>
        <v>-287</v>
      </c>
      <c r="O10" s="37">
        <v>7</v>
      </c>
      <c r="P10" s="41" t="s">
        <v>113</v>
      </c>
      <c r="Q10" s="42">
        <v>144.38419366322535</v>
      </c>
      <c r="R10"/>
      <c r="S10"/>
      <c r="T10"/>
      <c r="U10"/>
    </row>
    <row r="11" spans="1:21" x14ac:dyDescent="0.35">
      <c r="A11" s="43">
        <v>6</v>
      </c>
      <c r="B11" s="46" t="s">
        <v>115</v>
      </c>
      <c r="C11" s="44">
        <v>326</v>
      </c>
      <c r="D11" s="31">
        <v>91</v>
      </c>
      <c r="E11" s="45">
        <f t="shared" si="0"/>
        <v>-235</v>
      </c>
      <c r="O11" s="40">
        <v>8</v>
      </c>
      <c r="P11" s="41" t="s">
        <v>114</v>
      </c>
      <c r="Q11" s="42">
        <v>143.09943862024613</v>
      </c>
      <c r="R11"/>
      <c r="S11"/>
      <c r="T11"/>
      <c r="U11"/>
    </row>
    <row r="12" spans="1:21" x14ac:dyDescent="0.35">
      <c r="A12" s="43">
        <v>7</v>
      </c>
      <c r="B12" s="46" t="s">
        <v>116</v>
      </c>
      <c r="C12" s="44">
        <v>301</v>
      </c>
      <c r="D12" s="31">
        <v>76</v>
      </c>
      <c r="E12" s="45">
        <f t="shared" si="0"/>
        <v>-225</v>
      </c>
      <c r="O12" s="40">
        <v>9</v>
      </c>
      <c r="P12" s="41" t="s">
        <v>115</v>
      </c>
      <c r="Q12" s="42">
        <v>91.334817975180158</v>
      </c>
      <c r="R12"/>
      <c r="S12"/>
      <c r="T12"/>
      <c r="U12"/>
    </row>
    <row r="13" spans="1:21" x14ac:dyDescent="0.35">
      <c r="A13" s="43">
        <v>8</v>
      </c>
      <c r="B13" s="46" t="s">
        <v>112</v>
      </c>
      <c r="C13" s="44">
        <v>438</v>
      </c>
      <c r="D13" s="31">
        <v>226</v>
      </c>
      <c r="E13" s="45">
        <f t="shared" si="0"/>
        <v>-212</v>
      </c>
      <c r="O13" s="37">
        <v>10</v>
      </c>
      <c r="P13" s="41" t="s">
        <v>116</v>
      </c>
      <c r="Q13" s="42">
        <v>76.275754884547069</v>
      </c>
      <c r="R13"/>
      <c r="S13"/>
      <c r="T13"/>
      <c r="U13"/>
    </row>
    <row r="14" spans="1:21" x14ac:dyDescent="0.35">
      <c r="A14" s="43">
        <v>9</v>
      </c>
      <c r="B14" s="46" t="s">
        <v>113</v>
      </c>
      <c r="C14" s="44">
        <v>355</v>
      </c>
      <c r="D14" s="31">
        <v>144</v>
      </c>
      <c r="E14" s="45">
        <f t="shared" si="0"/>
        <v>-211</v>
      </c>
      <c r="O14" s="40">
        <v>11</v>
      </c>
      <c r="P14" s="41" t="s">
        <v>117</v>
      </c>
      <c r="Q14" s="42">
        <v>51</v>
      </c>
      <c r="R14"/>
      <c r="S14"/>
      <c r="T14"/>
      <c r="U14"/>
    </row>
    <row r="15" spans="1:21" x14ac:dyDescent="0.35">
      <c r="A15" s="43">
        <v>10</v>
      </c>
      <c r="B15" s="46" t="s">
        <v>121</v>
      </c>
      <c r="C15" s="44">
        <v>205</v>
      </c>
      <c r="D15" s="31">
        <v>21</v>
      </c>
      <c r="E15" s="45">
        <f t="shared" si="0"/>
        <v>-184</v>
      </c>
      <c r="O15" s="40">
        <v>12</v>
      </c>
      <c r="P15" s="41" t="s">
        <v>118</v>
      </c>
      <c r="Q15" s="42">
        <v>48</v>
      </c>
      <c r="R15"/>
      <c r="S15"/>
      <c r="T15"/>
      <c r="U15"/>
    </row>
    <row r="16" spans="1:21" x14ac:dyDescent="0.35">
      <c r="A16" s="43">
        <v>11</v>
      </c>
      <c r="B16" s="46" t="s">
        <v>114</v>
      </c>
      <c r="C16" s="44">
        <v>143</v>
      </c>
      <c r="D16" s="31">
        <v>143</v>
      </c>
      <c r="E16" s="45">
        <f t="shared" si="0"/>
        <v>0</v>
      </c>
      <c r="O16" s="37">
        <v>13</v>
      </c>
      <c r="P16" s="41" t="s">
        <v>119</v>
      </c>
      <c r="Q16" s="42">
        <v>36</v>
      </c>
      <c r="R16"/>
      <c r="S16"/>
      <c r="T16"/>
      <c r="U16"/>
    </row>
    <row r="17" spans="1:21" x14ac:dyDescent="0.35">
      <c r="A17" s="43">
        <v>12</v>
      </c>
      <c r="B17" s="46" t="s">
        <v>117</v>
      </c>
      <c r="C17" s="44">
        <v>164</v>
      </c>
      <c r="D17" s="31">
        <v>51</v>
      </c>
      <c r="E17" s="45">
        <f t="shared" si="0"/>
        <v>-113</v>
      </c>
      <c r="O17" s="40">
        <v>14</v>
      </c>
      <c r="P17" s="41" t="s">
        <v>120</v>
      </c>
      <c r="Q17" s="42">
        <v>32.116286965674121</v>
      </c>
      <c r="R17"/>
      <c r="S17"/>
      <c r="T17"/>
      <c r="U17"/>
    </row>
    <row r="18" spans="1:21" x14ac:dyDescent="0.35">
      <c r="A18" s="43">
        <v>13</v>
      </c>
      <c r="B18" s="46" t="s">
        <v>130</v>
      </c>
      <c r="C18" s="44">
        <v>86</v>
      </c>
      <c r="D18" s="31">
        <v>2</v>
      </c>
      <c r="E18" s="45">
        <f t="shared" si="0"/>
        <v>-84</v>
      </c>
      <c r="O18" s="40">
        <v>15</v>
      </c>
      <c r="P18" s="41" t="s">
        <v>121</v>
      </c>
      <c r="Q18" s="42">
        <v>21</v>
      </c>
      <c r="R18"/>
      <c r="S18"/>
      <c r="T18"/>
      <c r="U18"/>
    </row>
    <row r="19" spans="1:21" x14ac:dyDescent="0.35">
      <c r="A19" s="43">
        <v>14</v>
      </c>
      <c r="B19" s="46" t="s">
        <v>126</v>
      </c>
      <c r="C19" s="44">
        <v>89</v>
      </c>
      <c r="D19" s="31">
        <v>11</v>
      </c>
      <c r="E19" s="45">
        <f t="shared" si="0"/>
        <v>-78</v>
      </c>
      <c r="O19" s="37">
        <v>16</v>
      </c>
      <c r="P19" s="41" t="s">
        <v>122</v>
      </c>
      <c r="Q19" s="42">
        <v>20.177017254503934</v>
      </c>
      <c r="R19"/>
      <c r="S19"/>
      <c r="T19"/>
      <c r="U19"/>
    </row>
    <row r="20" spans="1:21" x14ac:dyDescent="0.35">
      <c r="A20" s="43">
        <v>15</v>
      </c>
      <c r="B20" s="46" t="s">
        <v>138</v>
      </c>
      <c r="C20" s="44">
        <v>74</v>
      </c>
      <c r="D20" s="31">
        <v>0</v>
      </c>
      <c r="E20" s="45">
        <f t="shared" si="0"/>
        <v>-74</v>
      </c>
      <c r="O20" s="40">
        <v>17</v>
      </c>
      <c r="P20" s="41" t="s">
        <v>123</v>
      </c>
      <c r="Q20" s="42">
        <v>13.637242933608789</v>
      </c>
      <c r="R20"/>
      <c r="S20"/>
      <c r="T20"/>
      <c r="U20"/>
    </row>
    <row r="21" spans="1:21" x14ac:dyDescent="0.35">
      <c r="A21" s="43">
        <v>16</v>
      </c>
      <c r="B21" s="46" t="s">
        <v>124</v>
      </c>
      <c r="C21" s="44">
        <v>65</v>
      </c>
      <c r="D21" s="31">
        <v>12</v>
      </c>
      <c r="E21" s="45">
        <f t="shared" si="0"/>
        <v>-53</v>
      </c>
      <c r="O21" s="40">
        <v>18</v>
      </c>
      <c r="P21" s="41" t="s">
        <v>124</v>
      </c>
      <c r="Q21" s="42">
        <v>12</v>
      </c>
      <c r="R21"/>
      <c r="S21"/>
      <c r="T21"/>
      <c r="U21"/>
    </row>
    <row r="22" spans="1:21" x14ac:dyDescent="0.35">
      <c r="A22" s="43">
        <v>17</v>
      </c>
      <c r="B22" s="46" t="s">
        <v>120</v>
      </c>
      <c r="C22" s="44">
        <v>72</v>
      </c>
      <c r="D22" s="31">
        <v>32</v>
      </c>
      <c r="E22" s="45">
        <f t="shared" si="0"/>
        <v>-40</v>
      </c>
      <c r="O22" s="37">
        <v>19</v>
      </c>
      <c r="P22" s="41" t="s">
        <v>125</v>
      </c>
      <c r="Q22" s="42">
        <v>11</v>
      </c>
      <c r="R22"/>
      <c r="S22"/>
      <c r="T22"/>
      <c r="U22"/>
    </row>
    <row r="23" spans="1:21" x14ac:dyDescent="0.35">
      <c r="A23" s="43">
        <v>18</v>
      </c>
      <c r="B23" s="46" t="s">
        <v>129</v>
      </c>
      <c r="C23" s="44">
        <v>36</v>
      </c>
      <c r="D23" s="31">
        <v>0</v>
      </c>
      <c r="E23" s="45">
        <f t="shared" si="0"/>
        <v>-36</v>
      </c>
      <c r="O23" s="40">
        <v>20</v>
      </c>
      <c r="P23" s="41" t="s">
        <v>126</v>
      </c>
      <c r="Q23" s="42">
        <v>11</v>
      </c>
      <c r="R23"/>
      <c r="S23"/>
      <c r="T23"/>
      <c r="U23"/>
    </row>
    <row r="24" spans="1:21" x14ac:dyDescent="0.35">
      <c r="A24" s="43">
        <v>19</v>
      </c>
      <c r="B24" s="46" t="s">
        <v>118</v>
      </c>
      <c r="C24" s="44">
        <v>76</v>
      </c>
      <c r="D24" s="31">
        <v>48</v>
      </c>
      <c r="E24" s="45">
        <f t="shared" si="0"/>
        <v>-28</v>
      </c>
      <c r="O24" s="40">
        <v>21</v>
      </c>
      <c r="P24" s="41" t="s">
        <v>127</v>
      </c>
      <c r="Q24" s="42">
        <v>10</v>
      </c>
      <c r="R24"/>
      <c r="S24"/>
      <c r="T24"/>
      <c r="U24"/>
    </row>
    <row r="25" spans="1:21" x14ac:dyDescent="0.35">
      <c r="A25" s="43">
        <v>20</v>
      </c>
      <c r="B25" s="46" t="s">
        <v>139</v>
      </c>
      <c r="C25" s="44">
        <v>18</v>
      </c>
      <c r="D25" s="31">
        <v>0</v>
      </c>
      <c r="E25" s="45">
        <f t="shared" si="0"/>
        <v>-18</v>
      </c>
      <c r="O25" s="37">
        <v>22</v>
      </c>
      <c r="P25" s="41" t="s">
        <v>128</v>
      </c>
      <c r="Q25" s="42">
        <v>7.5673949615850322</v>
      </c>
      <c r="R25"/>
      <c r="S25"/>
      <c r="T25"/>
      <c r="U25"/>
    </row>
    <row r="26" spans="1:21" x14ac:dyDescent="0.35">
      <c r="A26" s="43">
        <v>21</v>
      </c>
      <c r="B26" s="46" t="s">
        <v>140</v>
      </c>
      <c r="C26" s="44">
        <v>18</v>
      </c>
      <c r="D26" s="31">
        <v>0</v>
      </c>
      <c r="E26" s="45">
        <f t="shared" si="0"/>
        <v>-18</v>
      </c>
      <c r="O26" s="40">
        <v>23</v>
      </c>
      <c r="P26" s="41" t="s">
        <v>129</v>
      </c>
      <c r="Q26" s="42">
        <v>5.3645102624058199</v>
      </c>
      <c r="R26"/>
      <c r="S26"/>
      <c r="T26"/>
      <c r="U26"/>
    </row>
    <row r="27" spans="1:21" x14ac:dyDescent="0.35">
      <c r="A27" s="43">
        <v>22</v>
      </c>
      <c r="B27" s="46" t="s">
        <v>141</v>
      </c>
      <c r="C27" s="44">
        <v>16</v>
      </c>
      <c r="D27" s="31">
        <v>0</v>
      </c>
      <c r="E27" s="45">
        <f t="shared" si="0"/>
        <v>-16</v>
      </c>
      <c r="O27" s="40">
        <v>24</v>
      </c>
      <c r="P27" s="41" t="s">
        <v>130</v>
      </c>
      <c r="Q27" s="42">
        <v>1.546384694382108</v>
      </c>
      <c r="R27"/>
      <c r="S27"/>
      <c r="T27"/>
      <c r="U27"/>
    </row>
    <row r="28" spans="1:21" x14ac:dyDescent="0.35">
      <c r="A28" s="43">
        <v>23</v>
      </c>
      <c r="B28" s="46" t="s">
        <v>142</v>
      </c>
      <c r="C28" s="44">
        <v>14</v>
      </c>
      <c r="D28" s="31">
        <v>0</v>
      </c>
      <c r="E28" s="45">
        <f t="shared" si="0"/>
        <v>-14</v>
      </c>
      <c r="O28" s="37">
        <v>25</v>
      </c>
      <c r="P28" s="41"/>
      <c r="Q28" s="42">
        <f>SUM(Q4:Q27)</f>
        <v>3246.7337430138</v>
      </c>
      <c r="R28"/>
      <c r="S28"/>
      <c r="T28"/>
      <c r="U28"/>
    </row>
    <row r="29" spans="1:21" x14ac:dyDescent="0.35">
      <c r="A29" s="43">
        <v>24</v>
      </c>
      <c r="B29" s="46" t="s">
        <v>143</v>
      </c>
      <c r="C29" s="44">
        <v>13</v>
      </c>
      <c r="D29" s="31">
        <v>0</v>
      </c>
      <c r="E29" s="45">
        <f t="shared" si="0"/>
        <v>-13</v>
      </c>
      <c r="O29" s="47"/>
      <c r="P29" s="47"/>
      <c r="Q29" s="48"/>
      <c r="R29"/>
      <c r="S29"/>
      <c r="T29"/>
      <c r="U29"/>
    </row>
    <row r="30" spans="1:21" x14ac:dyDescent="0.35">
      <c r="A30" s="43">
        <v>25</v>
      </c>
      <c r="B30" s="46" t="s">
        <v>144</v>
      </c>
      <c r="C30" s="44">
        <v>12</v>
      </c>
      <c r="D30" s="31">
        <v>0</v>
      </c>
      <c r="E30" s="45">
        <f t="shared" si="0"/>
        <v>-12</v>
      </c>
      <c r="O30" s="47"/>
      <c r="P30" s="47"/>
      <c r="Q30" s="47"/>
      <c r="R30"/>
      <c r="S30"/>
      <c r="T30"/>
      <c r="U30"/>
    </row>
    <row r="31" spans="1:21" x14ac:dyDescent="0.35">
      <c r="A31" s="43">
        <v>26</v>
      </c>
      <c r="B31" s="46" t="s">
        <v>119</v>
      </c>
      <c r="C31" s="44">
        <v>45</v>
      </c>
      <c r="D31" s="31">
        <v>36</v>
      </c>
      <c r="E31" s="45">
        <f t="shared" si="0"/>
        <v>-9</v>
      </c>
      <c r="O31" s="47"/>
      <c r="P31" s="47"/>
      <c r="Q31" s="47"/>
      <c r="R31"/>
      <c r="S31"/>
      <c r="T31"/>
      <c r="U31"/>
    </row>
    <row r="32" spans="1:21" x14ac:dyDescent="0.35">
      <c r="A32" s="43">
        <v>27</v>
      </c>
      <c r="B32" s="46" t="s">
        <v>122</v>
      </c>
      <c r="C32" s="44">
        <v>24</v>
      </c>
      <c r="D32" s="31">
        <v>20</v>
      </c>
      <c r="E32" s="45">
        <f t="shared" si="0"/>
        <v>-4</v>
      </c>
      <c r="O32" s="47"/>
      <c r="P32" s="47"/>
      <c r="Q32" s="47"/>
      <c r="R32"/>
      <c r="S32"/>
      <c r="T32"/>
      <c r="U32"/>
    </row>
    <row r="33" spans="1:21" x14ac:dyDescent="0.35">
      <c r="A33" s="43">
        <v>28</v>
      </c>
      <c r="B33" s="46" t="s">
        <v>145</v>
      </c>
      <c r="C33" s="44">
        <v>0</v>
      </c>
      <c r="D33" s="31">
        <v>0</v>
      </c>
      <c r="E33" s="45">
        <f t="shared" si="0"/>
        <v>0</v>
      </c>
      <c r="O33" s="47"/>
      <c r="P33" s="47"/>
      <c r="Q33" s="47"/>
      <c r="R33"/>
      <c r="S33"/>
      <c r="T33"/>
      <c r="U33"/>
    </row>
    <row r="34" spans="1:21" x14ac:dyDescent="0.35">
      <c r="A34" s="43">
        <v>29</v>
      </c>
      <c r="B34" s="46" t="s">
        <v>127</v>
      </c>
      <c r="C34" s="44">
        <v>0</v>
      </c>
      <c r="D34" s="31">
        <v>10</v>
      </c>
      <c r="E34" s="45">
        <f t="shared" si="0"/>
        <v>10</v>
      </c>
      <c r="O34" s="47"/>
      <c r="P34" s="47"/>
      <c r="Q34" s="47"/>
      <c r="R34"/>
      <c r="S34"/>
      <c r="T34"/>
      <c r="U34"/>
    </row>
    <row r="35" spans="1:21" x14ac:dyDescent="0.35">
      <c r="A35" s="43">
        <v>30</v>
      </c>
      <c r="B35" s="46" t="s">
        <v>125</v>
      </c>
      <c r="C35" s="44">
        <v>0</v>
      </c>
      <c r="D35" s="31">
        <v>11</v>
      </c>
      <c r="E35" s="45">
        <f t="shared" si="0"/>
        <v>11</v>
      </c>
      <c r="O35" s="47"/>
      <c r="P35" s="47"/>
      <c r="Q35" s="47"/>
      <c r="R35" s="35"/>
    </row>
    <row r="36" spans="1:21" x14ac:dyDescent="0.35">
      <c r="A36" s="43">
        <v>31</v>
      </c>
      <c r="B36" s="46" t="s">
        <v>123</v>
      </c>
      <c r="C36" s="44">
        <v>0</v>
      </c>
      <c r="D36" s="31">
        <v>14</v>
      </c>
      <c r="E36" s="45">
        <f t="shared" si="0"/>
        <v>14</v>
      </c>
      <c r="O36" s="47"/>
      <c r="P36" s="47"/>
      <c r="Q36" s="47"/>
      <c r="R36" s="35"/>
    </row>
    <row r="37" spans="1:21" x14ac:dyDescent="0.35">
      <c r="A37" s="43">
        <v>32</v>
      </c>
      <c r="B37" s="46" t="s">
        <v>128</v>
      </c>
      <c r="C37" s="44">
        <v>0</v>
      </c>
      <c r="D37" s="31">
        <v>8</v>
      </c>
      <c r="E37" s="45">
        <f t="shared" si="0"/>
        <v>8</v>
      </c>
      <c r="Q37" s="49"/>
      <c r="R37" s="35"/>
    </row>
    <row r="38" spans="1:21" x14ac:dyDescent="0.35">
      <c r="B38" s="13" t="s">
        <v>146</v>
      </c>
      <c r="C38" s="50">
        <v>9357</v>
      </c>
      <c r="D38" s="50">
        <f>SUM(D6:D37)</f>
        <v>3242</v>
      </c>
      <c r="E38" s="50">
        <f t="shared" ref="E38" si="1">D38-C38</f>
        <v>-6115</v>
      </c>
    </row>
    <row r="39" spans="1:21" x14ac:dyDescent="0.35">
      <c r="D39" s="1" t="s">
        <v>147</v>
      </c>
    </row>
  </sheetData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9C7E-1812-408F-AAAB-26E9E4E23C4F}">
  <sheetPr>
    <tabColor theme="2" tint="-0.499984740745262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RowHeight="14.5" x14ac:dyDescent="0.35"/>
  <cols>
    <col min="1" max="1" width="3" customWidth="1"/>
    <col min="2" max="2" width="16.36328125" bestFit="1" customWidth="1"/>
    <col min="3" max="4" width="10" style="57" customWidth="1"/>
    <col min="5" max="5" width="3.36328125" customWidth="1"/>
    <col min="6" max="6" width="17.81640625" customWidth="1"/>
    <col min="7" max="8" width="10" style="60" customWidth="1"/>
    <col min="9" max="9" width="3.36328125" customWidth="1"/>
    <col min="10" max="10" width="50.26953125" customWidth="1"/>
    <col min="11" max="11" width="10" style="57" customWidth="1"/>
    <col min="12" max="12" width="10" customWidth="1"/>
    <col min="13" max="13" width="44.81640625" customWidth="1"/>
    <col min="14" max="14" width="28.6328125" customWidth="1"/>
    <col min="15" max="15" width="10" style="62" customWidth="1"/>
    <col min="16" max="16" width="10" style="61" customWidth="1"/>
    <col min="17" max="17" width="3" style="61" customWidth="1"/>
    <col min="18" max="18" width="15.36328125" style="61" customWidth="1"/>
    <col min="19" max="19" width="8.7265625" style="61"/>
  </cols>
  <sheetData>
    <row r="1" spans="2:21" ht="26" x14ac:dyDescent="0.6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51"/>
      <c r="N1" s="70" t="s">
        <v>148</v>
      </c>
      <c r="O1" s="52"/>
      <c r="P1" s="71" t="s">
        <v>149</v>
      </c>
      <c r="Q1" s="71"/>
      <c r="R1" s="71"/>
      <c r="S1" s="52"/>
    </row>
    <row r="2" spans="2:21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53"/>
      <c r="N2" s="70"/>
      <c r="O2" s="52" t="s">
        <v>150</v>
      </c>
      <c r="P2" s="71"/>
      <c r="Q2" s="71"/>
      <c r="R2" s="71"/>
      <c r="S2" s="52"/>
    </row>
    <row r="3" spans="2:21" ht="5.25" hidden="1" customHeight="1" x14ac:dyDescent="0.35">
      <c r="B3" s="1"/>
      <c r="C3" s="15"/>
      <c r="D3" s="15"/>
      <c r="E3" s="1"/>
      <c r="F3" s="1"/>
      <c r="G3" s="54"/>
      <c r="H3" s="54"/>
      <c r="I3" s="1"/>
      <c r="J3" s="1"/>
      <c r="K3" s="15"/>
      <c r="L3" s="1"/>
      <c r="M3" s="53"/>
      <c r="N3" s="70"/>
      <c r="O3" s="55"/>
      <c r="P3" s="52"/>
      <c r="Q3" s="52"/>
      <c r="R3" s="52"/>
      <c r="S3" s="52"/>
    </row>
    <row r="4" spans="2:21" ht="5.25" hidden="1" customHeight="1" x14ac:dyDescent="0.35">
      <c r="B4" s="1"/>
      <c r="C4" s="15"/>
      <c r="D4" s="15"/>
      <c r="E4" s="1"/>
      <c r="F4" s="1"/>
      <c r="G4" s="54"/>
      <c r="H4" s="54"/>
      <c r="I4" s="1"/>
      <c r="J4" s="1"/>
      <c r="K4" s="15"/>
      <c r="L4" s="1"/>
      <c r="M4" s="53"/>
      <c r="N4" s="70"/>
      <c r="O4" s="55"/>
      <c r="P4" s="52"/>
      <c r="Q4" s="52"/>
      <c r="R4" s="52"/>
      <c r="S4" s="52"/>
    </row>
    <row r="5" spans="2:21" ht="12" customHeight="1" x14ac:dyDescent="0.35">
      <c r="B5" s="3" t="s">
        <v>15</v>
      </c>
      <c r="C5" s="19" t="s">
        <v>4</v>
      </c>
      <c r="D5" s="19" t="s">
        <v>5</v>
      </c>
      <c r="E5" s="5"/>
      <c r="F5" s="3" t="s">
        <v>20</v>
      </c>
      <c r="G5" s="19" t="s">
        <v>4</v>
      </c>
      <c r="H5" s="19" t="s">
        <v>5</v>
      </c>
      <c r="I5" s="5"/>
      <c r="J5" s="3" t="s">
        <v>37</v>
      </c>
      <c r="K5" s="19" t="s">
        <v>4</v>
      </c>
      <c r="L5" s="19" t="s">
        <v>5</v>
      </c>
      <c r="M5" s="53"/>
      <c r="N5" s="70"/>
      <c r="O5" s="52"/>
      <c r="P5" s="52"/>
      <c r="Q5" s="52"/>
      <c r="R5" s="52"/>
      <c r="S5" s="52"/>
    </row>
    <row r="6" spans="2:21" ht="12" customHeight="1" x14ac:dyDescent="0.35">
      <c r="B6" s="5" t="s">
        <v>16</v>
      </c>
      <c r="C6" s="6">
        <v>669</v>
      </c>
      <c r="D6" s="16">
        <f>C6/C$29*100</f>
        <v>467.50707511535126</v>
      </c>
      <c r="E6" s="5"/>
      <c r="F6" s="20" t="s">
        <v>21</v>
      </c>
      <c r="G6" s="6">
        <v>1143</v>
      </c>
      <c r="H6" s="21">
        <f>G6/G$20*100</f>
        <v>31.118976313640079</v>
      </c>
      <c r="I6" s="5"/>
      <c r="J6" s="25" t="s">
        <v>38</v>
      </c>
      <c r="K6" s="26">
        <v>388</v>
      </c>
      <c r="L6" s="21">
        <f>K6/K$72*100</f>
        <v>11.949491838620265</v>
      </c>
      <c r="M6" s="53"/>
      <c r="N6" s="1"/>
      <c r="O6" s="52"/>
      <c r="P6" s="52"/>
      <c r="Q6" s="52"/>
      <c r="R6" s="52"/>
      <c r="S6" s="52"/>
    </row>
    <row r="7" spans="2:21" ht="12" customHeight="1" x14ac:dyDescent="0.35">
      <c r="B7" s="12" t="s">
        <v>17</v>
      </c>
      <c r="C7" s="9">
        <v>3004</v>
      </c>
      <c r="D7" s="16">
        <f>C7/C$29*100</f>
        <v>2099.2395420725188</v>
      </c>
      <c r="E7" s="5"/>
      <c r="F7" s="20" t="s">
        <v>22</v>
      </c>
      <c r="G7" s="6">
        <v>1060</v>
      </c>
      <c r="H7" s="21">
        <f t="shared" ref="H7:H19" si="0">G7/G$20*100</f>
        <v>28.859243125510481</v>
      </c>
      <c r="I7" s="5"/>
      <c r="J7" s="25" t="s">
        <v>39</v>
      </c>
      <c r="K7" s="26">
        <v>307</v>
      </c>
      <c r="L7" s="21">
        <f t="shared" ref="L7:L70" si="1">K7/K$72*100</f>
        <v>9.4548814290113956</v>
      </c>
      <c r="M7" s="56"/>
      <c r="N7" s="1"/>
      <c r="O7" s="52"/>
      <c r="P7" s="52"/>
      <c r="Q7" s="52"/>
      <c r="R7" s="52"/>
      <c r="S7" s="52"/>
      <c r="T7" s="57"/>
    </row>
    <row r="8" spans="2:21" ht="12" customHeight="1" x14ac:dyDescent="0.35">
      <c r="B8" s="13" t="s">
        <v>14</v>
      </c>
      <c r="C8" s="14">
        <f>SUM(C6:C7)</f>
        <v>3673</v>
      </c>
      <c r="D8" s="17">
        <v>100</v>
      </c>
      <c r="E8" s="5"/>
      <c r="F8" s="20" t="s">
        <v>23</v>
      </c>
      <c r="G8" s="6">
        <v>470</v>
      </c>
      <c r="H8" s="21">
        <f t="shared" si="0"/>
        <v>12.796079499047099</v>
      </c>
      <c r="I8" s="5"/>
      <c r="J8" s="25" t="s">
        <v>40</v>
      </c>
      <c r="K8" s="26">
        <v>305</v>
      </c>
      <c r="L8" s="21">
        <f t="shared" si="1"/>
        <v>9.3932861102556213</v>
      </c>
      <c r="M8" s="53"/>
      <c r="N8" s="1"/>
      <c r="O8" s="52"/>
      <c r="P8" s="52"/>
      <c r="Q8" s="52"/>
      <c r="R8" s="52"/>
      <c r="S8" s="52"/>
      <c r="T8" s="57"/>
    </row>
    <row r="9" spans="2:21" ht="12" customHeight="1" x14ac:dyDescent="0.35">
      <c r="B9" s="5"/>
      <c r="C9" s="58"/>
      <c r="D9" s="58"/>
      <c r="E9" s="5"/>
      <c r="F9" s="20" t="s">
        <v>24</v>
      </c>
      <c r="G9" s="6">
        <v>359</v>
      </c>
      <c r="H9" s="21">
        <f t="shared" si="0"/>
        <v>9.7740266811870402</v>
      </c>
      <c r="I9" s="5"/>
      <c r="J9" s="25" t="s">
        <v>41</v>
      </c>
      <c r="K9" s="26">
        <v>134</v>
      </c>
      <c r="L9" s="21">
        <f t="shared" si="1"/>
        <v>4.1268863566368958</v>
      </c>
      <c r="M9" s="53"/>
      <c r="N9" s="1"/>
      <c r="O9" s="52"/>
      <c r="P9" s="52"/>
      <c r="Q9" s="52"/>
      <c r="R9" s="52"/>
      <c r="S9" s="52"/>
      <c r="T9" s="57"/>
    </row>
    <row r="10" spans="2:21" ht="12" customHeight="1" x14ac:dyDescent="0.35">
      <c r="B10" s="3" t="s">
        <v>3</v>
      </c>
      <c r="C10" s="4" t="s">
        <v>4</v>
      </c>
      <c r="D10" s="4" t="s">
        <v>5</v>
      </c>
      <c r="E10" s="5"/>
      <c r="F10" s="20" t="s">
        <v>25</v>
      </c>
      <c r="G10" s="6">
        <v>148</v>
      </c>
      <c r="H10" s="21">
        <f t="shared" si="0"/>
        <v>4.0294037571467465</v>
      </c>
      <c r="I10" s="5"/>
      <c r="J10" s="25" t="s">
        <v>42</v>
      </c>
      <c r="K10" s="26">
        <v>124</v>
      </c>
      <c r="L10" s="21">
        <f t="shared" si="1"/>
        <v>3.8189097628580226</v>
      </c>
      <c r="M10" s="53"/>
      <c r="N10" s="1"/>
      <c r="O10" s="52"/>
      <c r="P10" s="52"/>
      <c r="Q10" s="52"/>
      <c r="R10" s="52"/>
      <c r="S10" s="52"/>
    </row>
    <row r="11" spans="2:21" ht="12" customHeight="1" x14ac:dyDescent="0.35">
      <c r="B11" s="5" t="s">
        <v>6</v>
      </c>
      <c r="C11" s="6">
        <v>5</v>
      </c>
      <c r="D11" s="7">
        <f>C11/C$19*100</f>
        <v>0.13612850530901169</v>
      </c>
      <c r="E11" s="5"/>
      <c r="F11" s="20" t="s">
        <v>26</v>
      </c>
      <c r="G11" s="6">
        <v>116</v>
      </c>
      <c r="H11" s="21">
        <f t="shared" si="0"/>
        <v>3.1581813231690714</v>
      </c>
      <c r="I11" s="5"/>
      <c r="J11" s="25" t="s">
        <v>43</v>
      </c>
      <c r="K11" s="26">
        <v>109</v>
      </c>
      <c r="L11" s="21">
        <f t="shared" si="1"/>
        <v>3.3569448721897133</v>
      </c>
      <c r="M11" s="53"/>
      <c r="N11" s="1"/>
      <c r="O11" s="52"/>
      <c r="P11" s="52"/>
      <c r="Q11" s="52"/>
      <c r="R11" s="52"/>
      <c r="S11" s="52"/>
      <c r="U11" s="57"/>
    </row>
    <row r="12" spans="2:21" ht="12" customHeight="1" x14ac:dyDescent="0.35">
      <c r="B12" s="8" t="s">
        <v>7</v>
      </c>
      <c r="C12" s="9">
        <v>129</v>
      </c>
      <c r="D12" s="7">
        <f t="shared" ref="D12:D18" si="2">C12/C$19*100</f>
        <v>3.5121154369725023</v>
      </c>
      <c r="E12" s="5"/>
      <c r="F12" s="20" t="s">
        <v>27</v>
      </c>
      <c r="G12" s="6">
        <v>105</v>
      </c>
      <c r="H12" s="21">
        <f t="shared" si="0"/>
        <v>2.8586986114892459</v>
      </c>
      <c r="I12" s="5"/>
      <c r="J12" s="25" t="s">
        <v>44</v>
      </c>
      <c r="K12" s="26">
        <v>104</v>
      </c>
      <c r="L12" s="21">
        <f t="shared" si="1"/>
        <v>3.2029565753002776</v>
      </c>
      <c r="M12" s="53"/>
      <c r="N12" s="1"/>
      <c r="O12" s="52"/>
      <c r="P12" s="52"/>
      <c r="Q12" s="52"/>
      <c r="R12" s="52"/>
      <c r="S12" s="52"/>
    </row>
    <row r="13" spans="2:21" ht="12" customHeight="1" x14ac:dyDescent="0.35">
      <c r="B13" s="8" t="s">
        <v>8</v>
      </c>
      <c r="C13" s="9">
        <v>120</v>
      </c>
      <c r="D13" s="7">
        <f t="shared" si="2"/>
        <v>3.2670841274162807</v>
      </c>
      <c r="E13" s="5"/>
      <c r="F13" s="20" t="s">
        <v>28</v>
      </c>
      <c r="G13" s="6">
        <v>87</v>
      </c>
      <c r="H13" s="21">
        <f t="shared" si="0"/>
        <v>2.3686359923768037</v>
      </c>
      <c r="I13" s="5"/>
      <c r="J13" s="25" t="s">
        <v>45</v>
      </c>
      <c r="K13" s="26">
        <v>99</v>
      </c>
      <c r="L13" s="21">
        <f t="shared" si="1"/>
        <v>3.0489682784108405</v>
      </c>
      <c r="M13" s="59"/>
      <c r="N13" s="1"/>
      <c r="O13" s="52"/>
      <c r="P13" s="52"/>
      <c r="Q13" s="52"/>
      <c r="R13" s="52"/>
      <c r="S13" s="52"/>
    </row>
    <row r="14" spans="2:21" ht="12" customHeight="1" x14ac:dyDescent="0.35">
      <c r="B14" s="10" t="s">
        <v>9</v>
      </c>
      <c r="C14" s="9">
        <v>59</v>
      </c>
      <c r="D14" s="7">
        <f t="shared" si="2"/>
        <v>1.6063163626463384</v>
      </c>
      <c r="E14" s="5"/>
      <c r="F14" s="20" t="s">
        <v>29</v>
      </c>
      <c r="G14" s="6">
        <v>62</v>
      </c>
      <c r="H14" s="21">
        <f t="shared" si="0"/>
        <v>1.6879934658317453</v>
      </c>
      <c r="I14" s="5"/>
      <c r="J14" s="25" t="s">
        <v>46</v>
      </c>
      <c r="K14" s="26">
        <v>88</v>
      </c>
      <c r="L14" s="21">
        <f t="shared" si="1"/>
        <v>2.7101940252540806</v>
      </c>
      <c r="M14" s="59"/>
      <c r="N14" s="1"/>
      <c r="O14" s="52"/>
      <c r="P14" s="52"/>
      <c r="Q14" s="52"/>
      <c r="R14" s="52"/>
      <c r="S14" s="52"/>
      <c r="U14" s="57"/>
    </row>
    <row r="15" spans="2:21" ht="12" customHeight="1" x14ac:dyDescent="0.35">
      <c r="B15" s="10" t="s">
        <v>10</v>
      </c>
      <c r="C15" s="9">
        <v>204</v>
      </c>
      <c r="D15" s="7">
        <f t="shared" si="2"/>
        <v>5.554043016607678</v>
      </c>
      <c r="E15" s="5"/>
      <c r="F15" s="22" t="s">
        <v>30</v>
      </c>
      <c r="G15" s="6">
        <v>40</v>
      </c>
      <c r="H15" s="21">
        <f t="shared" si="0"/>
        <v>1.0890280424720935</v>
      </c>
      <c r="I15" s="5"/>
      <c r="J15" s="25" t="s">
        <v>47</v>
      </c>
      <c r="K15" s="26">
        <v>85</v>
      </c>
      <c r="L15" s="21">
        <f t="shared" si="1"/>
        <v>2.6178010471204187</v>
      </c>
      <c r="M15" s="59"/>
      <c r="N15" s="1"/>
      <c r="O15" s="52"/>
      <c r="P15" s="52"/>
      <c r="Q15" s="52"/>
      <c r="R15" s="52"/>
      <c r="S15" s="52"/>
      <c r="U15" s="57"/>
    </row>
    <row r="16" spans="2:21" ht="12" customHeight="1" x14ac:dyDescent="0.35">
      <c r="B16" s="10" t="s">
        <v>11</v>
      </c>
      <c r="C16" s="9">
        <v>912</v>
      </c>
      <c r="D16" s="7">
        <f t="shared" si="2"/>
        <v>24.829839368363736</v>
      </c>
      <c r="E16" s="5"/>
      <c r="F16" s="20" t="s">
        <v>31</v>
      </c>
      <c r="G16" s="6">
        <v>37</v>
      </c>
      <c r="H16" s="21">
        <f t="shared" si="0"/>
        <v>1.0073509392866866</v>
      </c>
      <c r="I16" s="5"/>
      <c r="J16" s="25" t="s">
        <v>48</v>
      </c>
      <c r="K16" s="26">
        <v>71</v>
      </c>
      <c r="L16" s="21">
        <f t="shared" si="1"/>
        <v>2.1866338158299969</v>
      </c>
      <c r="M16" s="59"/>
      <c r="N16" s="1"/>
      <c r="O16" s="52"/>
      <c r="P16" s="52"/>
      <c r="Q16" s="52"/>
      <c r="R16" s="52"/>
      <c r="S16" s="52"/>
      <c r="U16" s="57"/>
    </row>
    <row r="17" spans="2:21" ht="12" customHeight="1" x14ac:dyDescent="0.35">
      <c r="B17" s="10" t="s">
        <v>12</v>
      </c>
      <c r="C17" s="9">
        <v>1493</v>
      </c>
      <c r="D17" s="7">
        <f t="shared" si="2"/>
        <v>40.647971685270896</v>
      </c>
      <c r="E17" s="5"/>
      <c r="F17" s="20" t="s">
        <v>32</v>
      </c>
      <c r="G17" s="6">
        <v>24</v>
      </c>
      <c r="H17" s="21">
        <f t="shared" si="0"/>
        <v>0.65341682548325619</v>
      </c>
      <c r="I17" s="5"/>
      <c r="J17" s="25" t="s">
        <v>49</v>
      </c>
      <c r="K17" s="26">
        <v>70</v>
      </c>
      <c r="L17" s="21">
        <f t="shared" si="1"/>
        <v>2.1558361564521098</v>
      </c>
      <c r="M17" s="5"/>
      <c r="N17" s="1"/>
      <c r="O17" s="52"/>
      <c r="P17" s="52"/>
      <c r="Q17" s="52"/>
      <c r="R17" s="52"/>
      <c r="S17" s="52"/>
    </row>
    <row r="18" spans="2:21" ht="12" customHeight="1" x14ac:dyDescent="0.35">
      <c r="B18" s="12" t="s">
        <v>13</v>
      </c>
      <c r="C18" s="9">
        <v>751</v>
      </c>
      <c r="D18" s="7">
        <f t="shared" si="2"/>
        <v>20.446501497413557</v>
      </c>
      <c r="E18" s="5"/>
      <c r="F18" s="20" t="s">
        <v>33</v>
      </c>
      <c r="G18" s="6">
        <v>12</v>
      </c>
      <c r="H18" s="21">
        <f t="shared" si="0"/>
        <v>0.3267084127416281</v>
      </c>
      <c r="I18" s="5"/>
      <c r="J18" s="25" t="s">
        <v>50</v>
      </c>
      <c r="K18" s="26">
        <v>67</v>
      </c>
      <c r="L18" s="21">
        <f t="shared" si="1"/>
        <v>2.0634431783184479</v>
      </c>
      <c r="M18" s="5"/>
      <c r="N18" s="1"/>
      <c r="O18" s="52"/>
      <c r="P18" s="52"/>
      <c r="Q18" s="52"/>
      <c r="R18" s="52"/>
      <c r="S18" s="52"/>
      <c r="U18" s="57"/>
    </row>
    <row r="19" spans="2:21" ht="12" customHeight="1" x14ac:dyDescent="0.35">
      <c r="B19" s="13" t="s">
        <v>14</v>
      </c>
      <c r="C19" s="14">
        <f>SUM(C11:C18)</f>
        <v>3673</v>
      </c>
      <c r="D19" s="14">
        <f>SUM(D11:D18)</f>
        <v>100</v>
      </c>
      <c r="E19" s="5"/>
      <c r="F19" s="20" t="s">
        <v>34</v>
      </c>
      <c r="G19" s="6">
        <v>10</v>
      </c>
      <c r="H19" s="21">
        <f t="shared" si="0"/>
        <v>0.27225701061802338</v>
      </c>
      <c r="I19" s="5"/>
      <c r="J19" s="25" t="s">
        <v>51</v>
      </c>
      <c r="K19" s="26">
        <v>65</v>
      </c>
      <c r="L19" s="21">
        <f t="shared" si="1"/>
        <v>2.0018478595626732</v>
      </c>
      <c r="M19" s="5"/>
      <c r="N19" s="1"/>
      <c r="O19" s="52"/>
      <c r="P19" s="52"/>
      <c r="Q19" s="52"/>
      <c r="R19" s="52"/>
      <c r="S19" s="52"/>
      <c r="U19" s="57"/>
    </row>
    <row r="20" spans="2:21" ht="12" customHeight="1" x14ac:dyDescent="0.35">
      <c r="B20" s="5"/>
      <c r="C20" s="58"/>
      <c r="D20" s="58"/>
      <c r="E20" s="5"/>
      <c r="F20" s="13" t="s">
        <v>14</v>
      </c>
      <c r="G20" s="14">
        <f>SUM(G6:G19)</f>
        <v>3673</v>
      </c>
      <c r="H20" s="14">
        <f>SUM(H6:H19)</f>
        <v>100.00000000000001</v>
      </c>
      <c r="I20" s="5"/>
      <c r="J20" s="25" t="s">
        <v>52</v>
      </c>
      <c r="K20" s="26">
        <v>63</v>
      </c>
      <c r="L20" s="21">
        <f t="shared" si="1"/>
        <v>1.9402525408068985</v>
      </c>
      <c r="M20" s="5"/>
      <c r="N20" s="1"/>
      <c r="O20" s="52"/>
      <c r="P20" s="52"/>
      <c r="Q20" s="52"/>
      <c r="R20" s="52"/>
      <c r="S20" s="52"/>
      <c r="U20" s="57"/>
    </row>
    <row r="21" spans="2:21" ht="12" customHeight="1" x14ac:dyDescent="0.35">
      <c r="B21" s="3" t="s">
        <v>106</v>
      </c>
      <c r="C21" s="19" t="s">
        <v>4</v>
      </c>
      <c r="D21" s="19" t="s">
        <v>5</v>
      </c>
      <c r="E21" s="1"/>
      <c r="G21"/>
      <c r="H21"/>
      <c r="I21" s="5"/>
      <c r="J21" s="25" t="s">
        <v>53</v>
      </c>
      <c r="K21" s="26">
        <v>62</v>
      </c>
      <c r="L21" s="21">
        <f t="shared" si="1"/>
        <v>1.9094548814290113</v>
      </c>
      <c r="M21" s="5"/>
      <c r="N21" s="1"/>
      <c r="O21" s="52"/>
      <c r="P21" s="52"/>
      <c r="Q21" s="52"/>
      <c r="R21" s="52"/>
      <c r="S21" s="52"/>
      <c r="U21" s="57"/>
    </row>
    <row r="22" spans="2:21" ht="12" customHeight="1" x14ac:dyDescent="0.35">
      <c r="B22" s="30" t="s">
        <v>107</v>
      </c>
      <c r="C22" s="31">
        <v>707.19791436132402</v>
      </c>
      <c r="D22" s="32">
        <f>C22/C$46*100</f>
        <v>21.781826609066606</v>
      </c>
      <c r="E22" s="1"/>
      <c r="G22"/>
      <c r="H22"/>
      <c r="I22" s="5"/>
      <c r="J22" s="25" t="s">
        <v>54</v>
      </c>
      <c r="K22" s="26">
        <v>54</v>
      </c>
      <c r="L22" s="21">
        <f t="shared" si="1"/>
        <v>1.6630736064059133</v>
      </c>
      <c r="M22" s="5"/>
      <c r="N22" s="1"/>
      <c r="O22" s="52"/>
      <c r="P22" s="52"/>
      <c r="Q22" s="52"/>
      <c r="R22" s="52"/>
      <c r="S22" s="52"/>
    </row>
    <row r="23" spans="2:21" ht="12" customHeight="1" x14ac:dyDescent="0.35">
      <c r="B23" s="30" t="s">
        <v>108</v>
      </c>
      <c r="C23" s="31">
        <v>560.63548973759418</v>
      </c>
      <c r="D23" s="32">
        <f t="shared" ref="D23:D45" si="3">C23/C$46*100</f>
        <v>17.267676813472882</v>
      </c>
      <c r="E23" s="1"/>
      <c r="F23" s="1"/>
      <c r="G23" s="1"/>
      <c r="H23" s="1"/>
      <c r="I23" s="5"/>
      <c r="J23" s="25" t="s">
        <v>55</v>
      </c>
      <c r="K23" s="26">
        <v>53</v>
      </c>
      <c r="L23" s="21">
        <f t="shared" si="1"/>
        <v>1.6322759470280259</v>
      </c>
      <c r="M23" s="5"/>
      <c r="N23" s="1"/>
      <c r="O23" s="52"/>
      <c r="P23" s="52"/>
      <c r="Q23" s="52"/>
      <c r="R23" s="52"/>
      <c r="S23" s="55"/>
    </row>
    <row r="24" spans="2:21" ht="12" customHeight="1" x14ac:dyDescent="0.35">
      <c r="B24" s="30" t="s">
        <v>109</v>
      </c>
      <c r="C24" s="31">
        <v>451.33504068842041</v>
      </c>
      <c r="D24" s="32">
        <f t="shared" si="3"/>
        <v>13.90120275983783</v>
      </c>
      <c r="E24" s="1"/>
      <c r="F24" s="1"/>
      <c r="G24" s="1"/>
      <c r="H24" s="1"/>
      <c r="I24" s="5"/>
      <c r="J24" s="25" t="s">
        <v>56</v>
      </c>
      <c r="K24" s="26">
        <v>49</v>
      </c>
      <c r="L24" s="21">
        <f t="shared" si="1"/>
        <v>1.5090853095164769</v>
      </c>
      <c r="M24" s="5"/>
      <c r="N24" s="1"/>
      <c r="O24" s="52"/>
      <c r="P24" s="52"/>
      <c r="Q24" s="52"/>
      <c r="R24" s="52"/>
      <c r="S24" s="52"/>
    </row>
    <row r="25" spans="2:21" ht="12" customHeight="1" x14ac:dyDescent="0.35">
      <c r="B25" s="30" t="s">
        <v>110</v>
      </c>
      <c r="C25" s="31">
        <v>322.7953621048062</v>
      </c>
      <c r="D25" s="32">
        <f t="shared" si="3"/>
        <v>9.9421568768731081</v>
      </c>
      <c r="E25" s="1"/>
      <c r="F25" s="1"/>
      <c r="G25" s="1"/>
      <c r="H25" s="1"/>
      <c r="I25" s="5"/>
      <c r="J25" s="25" t="s">
        <v>57</v>
      </c>
      <c r="K25" s="26">
        <v>49</v>
      </c>
      <c r="L25" s="21">
        <f t="shared" si="1"/>
        <v>1.5090853095164769</v>
      </c>
      <c r="M25" s="5"/>
      <c r="N25" s="1"/>
      <c r="O25" s="52"/>
      <c r="P25" s="52"/>
      <c r="Q25" s="52"/>
      <c r="R25" s="52"/>
      <c r="S25" s="52"/>
      <c r="U25" s="57"/>
    </row>
    <row r="26" spans="2:21" ht="12" customHeight="1" x14ac:dyDescent="0.35">
      <c r="B26" s="30" t="s">
        <v>111</v>
      </c>
      <c r="C26" s="31">
        <v>243.56173652310346</v>
      </c>
      <c r="D26" s="32">
        <f t="shared" si="3"/>
        <v>7.5017465490414939</v>
      </c>
      <c r="E26" s="1"/>
      <c r="F26" s="1"/>
      <c r="G26" s="1"/>
      <c r="H26" s="1"/>
      <c r="I26" s="5"/>
      <c r="J26" s="25" t="s">
        <v>58</v>
      </c>
      <c r="K26" s="26">
        <v>34</v>
      </c>
      <c r="L26" s="21">
        <f t="shared" si="1"/>
        <v>1.0471204188481675</v>
      </c>
      <c r="M26" s="5"/>
      <c r="N26" s="1"/>
      <c r="O26" s="52"/>
      <c r="P26" s="52"/>
      <c r="Q26" s="52"/>
      <c r="R26" s="52"/>
      <c r="S26" s="52"/>
    </row>
    <row r="27" spans="2:21" ht="12" customHeight="1" x14ac:dyDescent="0.35">
      <c r="B27" s="30" t="s">
        <v>112</v>
      </c>
      <c r="C27" s="31">
        <v>225.70515738319338</v>
      </c>
      <c r="D27" s="32">
        <f t="shared" si="3"/>
        <v>6.9517606076832532</v>
      </c>
      <c r="E27" s="1"/>
      <c r="F27" s="1"/>
      <c r="G27" s="1"/>
      <c r="H27" s="1"/>
      <c r="I27" s="5"/>
      <c r="J27" s="25" t="s">
        <v>59</v>
      </c>
      <c r="K27" s="26">
        <v>34</v>
      </c>
      <c r="L27" s="21">
        <f t="shared" si="1"/>
        <v>1.0471204188481675</v>
      </c>
      <c r="M27" s="5"/>
      <c r="N27" s="1"/>
      <c r="O27" s="52"/>
      <c r="P27" s="52"/>
      <c r="Q27" s="52"/>
      <c r="R27" s="52"/>
      <c r="S27" s="52"/>
      <c r="U27" s="57"/>
    </row>
    <row r="28" spans="2:21" ht="12" customHeight="1" x14ac:dyDescent="0.35">
      <c r="B28" s="30" t="s">
        <v>113</v>
      </c>
      <c r="C28" s="31">
        <v>144.38419366322535</v>
      </c>
      <c r="D28" s="32">
        <f t="shared" si="3"/>
        <v>4.4470598789908733</v>
      </c>
      <c r="E28" s="1"/>
      <c r="F28" s="1"/>
      <c r="G28" s="1"/>
      <c r="H28" s="1"/>
      <c r="I28" s="5"/>
      <c r="J28" s="25" t="s">
        <v>60</v>
      </c>
      <c r="K28" s="26">
        <v>32</v>
      </c>
      <c r="L28" s="21">
        <f t="shared" si="1"/>
        <v>0.98552510009239302</v>
      </c>
      <c r="M28" s="5"/>
      <c r="N28" s="1"/>
      <c r="O28" s="52"/>
      <c r="P28" s="52"/>
      <c r="Q28" s="52"/>
      <c r="R28" s="52"/>
      <c r="S28" s="52"/>
    </row>
    <row r="29" spans="2:21" ht="12" customHeight="1" x14ac:dyDescent="0.35">
      <c r="B29" s="30" t="s">
        <v>114</v>
      </c>
      <c r="C29" s="31">
        <v>143.09943862024613</v>
      </c>
      <c r="D29" s="32">
        <f t="shared" si="3"/>
        <v>4.4074891859599559</v>
      </c>
      <c r="E29" s="1"/>
      <c r="F29" s="1"/>
      <c r="G29" s="1"/>
      <c r="H29" s="1"/>
      <c r="I29" s="1"/>
      <c r="J29" s="25" t="s">
        <v>61</v>
      </c>
      <c r="K29" s="26">
        <v>32</v>
      </c>
      <c r="L29" s="21">
        <f t="shared" si="1"/>
        <v>0.98552510009239302</v>
      </c>
      <c r="M29" s="1"/>
      <c r="N29" s="1"/>
      <c r="O29" s="52"/>
      <c r="P29" s="52"/>
      <c r="Q29" s="52"/>
      <c r="R29" s="52"/>
      <c r="S29" s="52"/>
    </row>
    <row r="30" spans="2:21" ht="12" customHeight="1" x14ac:dyDescent="0.35">
      <c r="B30" s="30" t="s">
        <v>115</v>
      </c>
      <c r="C30" s="31">
        <v>91.334817975180158</v>
      </c>
      <c r="D30" s="32">
        <f t="shared" si="3"/>
        <v>2.8131292925301006</v>
      </c>
      <c r="E30" s="1"/>
      <c r="F30" s="1"/>
      <c r="G30" s="15"/>
      <c r="H30" s="1"/>
      <c r="I30" s="1"/>
      <c r="J30" s="25" t="s">
        <v>62</v>
      </c>
      <c r="K30" s="26">
        <v>31</v>
      </c>
      <c r="L30" s="21">
        <f t="shared" si="1"/>
        <v>0.95472744071450566</v>
      </c>
      <c r="M30" s="1"/>
      <c r="N30" s="1"/>
      <c r="O30" s="52"/>
      <c r="P30" s="52"/>
      <c r="Q30" s="52"/>
      <c r="R30" s="52"/>
      <c r="S30" s="52"/>
    </row>
    <row r="31" spans="2:21" ht="12" customHeight="1" x14ac:dyDescent="0.35">
      <c r="B31" s="30" t="s">
        <v>116</v>
      </c>
      <c r="C31" s="31">
        <v>76.275754884547069</v>
      </c>
      <c r="D31" s="32">
        <f t="shared" si="3"/>
        <v>2.3493073630898866</v>
      </c>
      <c r="E31" s="1"/>
      <c r="F31" s="1"/>
      <c r="G31" s="1"/>
      <c r="H31" s="1"/>
      <c r="I31" s="1"/>
      <c r="J31" s="25" t="s">
        <v>63</v>
      </c>
      <c r="K31" s="26">
        <v>31</v>
      </c>
      <c r="L31" s="21">
        <f t="shared" si="1"/>
        <v>0.95472744071450566</v>
      </c>
      <c r="M31" s="1"/>
      <c r="N31" s="1"/>
      <c r="O31" s="52"/>
      <c r="P31" s="52"/>
      <c r="Q31" s="52"/>
      <c r="R31" s="52"/>
      <c r="S31" s="52"/>
    </row>
    <row r="32" spans="2:21" ht="12" customHeight="1" x14ac:dyDescent="0.35">
      <c r="B32" s="30" t="s">
        <v>117</v>
      </c>
      <c r="C32" s="31">
        <v>51</v>
      </c>
      <c r="D32" s="32">
        <f t="shared" si="3"/>
        <v>1.5708094360906522</v>
      </c>
      <c r="E32" s="1"/>
      <c r="F32" s="1"/>
      <c r="G32" s="1"/>
      <c r="H32" s="1"/>
      <c r="I32" s="1"/>
      <c r="J32" s="25" t="s">
        <v>64</v>
      </c>
      <c r="K32" s="26">
        <v>30</v>
      </c>
      <c r="L32" s="21">
        <f t="shared" si="1"/>
        <v>0.92392978133661841</v>
      </c>
      <c r="M32" s="1"/>
      <c r="N32" s="1"/>
      <c r="O32" s="52"/>
      <c r="P32" s="52"/>
      <c r="Q32" s="52"/>
      <c r="R32" s="52"/>
      <c r="S32" s="52"/>
    </row>
    <row r="33" spans="2:19" ht="12" customHeight="1" x14ac:dyDescent="0.35">
      <c r="B33" s="30" t="s">
        <v>118</v>
      </c>
      <c r="C33" s="31">
        <v>48</v>
      </c>
      <c r="D33" s="32">
        <f t="shared" si="3"/>
        <v>1.4784088810264964</v>
      </c>
      <c r="E33" s="1"/>
      <c r="F33" s="1"/>
      <c r="G33" s="1"/>
      <c r="H33" s="1"/>
      <c r="I33" s="1"/>
      <c r="J33" s="25" t="s">
        <v>65</v>
      </c>
      <c r="K33" s="26">
        <v>29</v>
      </c>
      <c r="L33" s="21">
        <f t="shared" si="1"/>
        <v>0.89313212195873104</v>
      </c>
      <c r="M33" s="1"/>
      <c r="N33" s="1"/>
      <c r="O33" s="52"/>
      <c r="P33" s="52"/>
      <c r="Q33" s="52"/>
      <c r="R33" s="52"/>
      <c r="S33" s="52"/>
    </row>
    <row r="34" spans="2:19" ht="12" customHeight="1" x14ac:dyDescent="0.35">
      <c r="B34" s="30" t="s">
        <v>119</v>
      </c>
      <c r="C34" s="31">
        <v>36</v>
      </c>
      <c r="D34" s="32">
        <f t="shared" si="3"/>
        <v>1.1088066607698721</v>
      </c>
      <c r="E34" s="1"/>
      <c r="F34" s="1"/>
      <c r="G34" s="1"/>
      <c r="H34" s="1"/>
      <c r="I34" s="1"/>
      <c r="J34" s="25" t="s">
        <v>66</v>
      </c>
      <c r="K34" s="26">
        <v>29</v>
      </c>
      <c r="L34" s="21">
        <f t="shared" si="1"/>
        <v>0.89313212195873104</v>
      </c>
      <c r="M34" s="1"/>
      <c r="N34" s="1"/>
      <c r="O34" s="52"/>
      <c r="P34" s="52"/>
      <c r="Q34" s="52"/>
      <c r="R34" s="52"/>
      <c r="S34" s="52"/>
    </row>
    <row r="35" spans="2:19" ht="12" customHeight="1" x14ac:dyDescent="0.35">
      <c r="B35" s="30" t="s">
        <v>120</v>
      </c>
      <c r="C35" s="31">
        <v>32.116286965674121</v>
      </c>
      <c r="D35" s="32">
        <f t="shared" si="3"/>
        <v>0.98918758074266933</v>
      </c>
      <c r="E35" s="1"/>
      <c r="F35" s="1"/>
      <c r="G35" s="1"/>
      <c r="H35" s="1"/>
      <c r="I35" s="1"/>
      <c r="J35" s="25" t="s">
        <v>67</v>
      </c>
      <c r="K35" s="26">
        <v>28</v>
      </c>
      <c r="L35" s="21">
        <f t="shared" si="1"/>
        <v>0.86233446258084379</v>
      </c>
      <c r="M35" s="1"/>
      <c r="N35" s="1"/>
      <c r="O35" s="52"/>
      <c r="P35" s="52"/>
      <c r="Q35" s="52"/>
      <c r="R35" s="52"/>
      <c r="S35" s="52"/>
    </row>
    <row r="36" spans="2:19" ht="12" customHeight="1" x14ac:dyDescent="0.35">
      <c r="B36" s="30" t="s">
        <v>121</v>
      </c>
      <c r="C36" s="31">
        <v>21</v>
      </c>
      <c r="D36" s="32">
        <f t="shared" si="3"/>
        <v>0.64680388544909218</v>
      </c>
      <c r="E36" s="1"/>
      <c r="F36" s="1"/>
      <c r="G36" s="1"/>
      <c r="H36" s="1"/>
      <c r="I36" s="1"/>
      <c r="J36" s="25" t="s">
        <v>68</v>
      </c>
      <c r="K36" s="26">
        <v>28</v>
      </c>
      <c r="L36" s="21">
        <f t="shared" si="1"/>
        <v>0.86233446258084379</v>
      </c>
      <c r="M36" s="1"/>
      <c r="N36" s="1"/>
      <c r="O36" s="52"/>
      <c r="P36" s="52"/>
      <c r="Q36" s="52"/>
      <c r="R36" s="52"/>
      <c r="S36" s="52"/>
    </row>
    <row r="37" spans="2:19" ht="12" customHeight="1" x14ac:dyDescent="0.35">
      <c r="B37" s="30" t="s">
        <v>122</v>
      </c>
      <c r="C37" s="31">
        <v>20.177017254503934</v>
      </c>
      <c r="D37" s="32">
        <f t="shared" si="3"/>
        <v>0.62145586461840563</v>
      </c>
      <c r="E37" s="1"/>
      <c r="F37" s="1"/>
      <c r="G37" s="54"/>
      <c r="H37" s="54"/>
      <c r="I37" s="1"/>
      <c r="J37" s="25" t="s">
        <v>69</v>
      </c>
      <c r="K37" s="26">
        <v>27</v>
      </c>
      <c r="L37" s="21">
        <f t="shared" si="1"/>
        <v>0.83153680320295664</v>
      </c>
      <c r="M37" s="1"/>
      <c r="N37" s="1"/>
      <c r="O37" s="52"/>
      <c r="P37" s="52"/>
      <c r="Q37" s="52"/>
      <c r="R37" s="52"/>
      <c r="S37" s="52"/>
    </row>
    <row r="38" spans="2:19" ht="12" customHeight="1" x14ac:dyDescent="0.35">
      <c r="B38" s="30" t="s">
        <v>123</v>
      </c>
      <c r="C38" s="31">
        <v>13.637242933608789</v>
      </c>
      <c r="D38" s="32">
        <f t="shared" si="3"/>
        <v>0.42002960553673047</v>
      </c>
      <c r="E38" s="1"/>
      <c r="F38" s="15"/>
      <c r="G38" s="54"/>
      <c r="H38" s="54"/>
      <c r="I38" s="1"/>
      <c r="J38" s="25" t="s">
        <v>70</v>
      </c>
      <c r="K38" s="26">
        <v>25</v>
      </c>
      <c r="L38" s="21">
        <f t="shared" si="1"/>
        <v>0.76994148444718202</v>
      </c>
      <c r="M38" s="1"/>
      <c r="N38" s="1"/>
      <c r="O38" s="52"/>
      <c r="P38" s="52"/>
      <c r="Q38" s="52"/>
      <c r="R38" s="52"/>
      <c r="S38" s="52"/>
    </row>
    <row r="39" spans="2:19" ht="12" customHeight="1" x14ac:dyDescent="0.35">
      <c r="B39" s="30" t="s">
        <v>124</v>
      </c>
      <c r="C39" s="31">
        <v>12</v>
      </c>
      <c r="D39" s="32">
        <f t="shared" si="3"/>
        <v>0.36960222025662409</v>
      </c>
      <c r="E39" s="1"/>
      <c r="F39" s="1"/>
      <c r="G39" s="54"/>
      <c r="H39" s="54"/>
      <c r="I39" s="1"/>
      <c r="J39" s="25" t="s">
        <v>71</v>
      </c>
      <c r="K39" s="26">
        <v>24</v>
      </c>
      <c r="L39" s="21">
        <f t="shared" si="1"/>
        <v>0.73914382506929477</v>
      </c>
      <c r="M39" s="1"/>
      <c r="N39" s="1"/>
      <c r="O39" s="52"/>
      <c r="P39" s="52"/>
      <c r="Q39" s="52"/>
      <c r="R39" s="52"/>
      <c r="S39" s="52"/>
    </row>
    <row r="40" spans="2:19" ht="12" customHeight="1" x14ac:dyDescent="0.35">
      <c r="B40" s="30" t="s">
        <v>125</v>
      </c>
      <c r="C40" s="31">
        <v>11</v>
      </c>
      <c r="D40" s="32">
        <f t="shared" si="3"/>
        <v>0.33880203523523872</v>
      </c>
      <c r="E40" s="1"/>
      <c r="F40" s="15"/>
      <c r="G40" s="54"/>
      <c r="H40" s="54"/>
      <c r="I40" s="1"/>
      <c r="J40" s="25" t="s">
        <v>72</v>
      </c>
      <c r="K40" s="26">
        <v>24</v>
      </c>
      <c r="L40" s="21">
        <f t="shared" si="1"/>
        <v>0.73914382506929477</v>
      </c>
      <c r="M40" s="1"/>
      <c r="N40" s="1"/>
      <c r="O40" s="52"/>
      <c r="P40" s="52"/>
      <c r="Q40" s="52"/>
      <c r="R40" s="52"/>
      <c r="S40" s="52"/>
    </row>
    <row r="41" spans="2:19" ht="12" customHeight="1" x14ac:dyDescent="0.35">
      <c r="B41" s="30" t="s">
        <v>126</v>
      </c>
      <c r="C41" s="31">
        <v>11</v>
      </c>
      <c r="D41" s="32">
        <f t="shared" si="3"/>
        <v>0.33880203523523872</v>
      </c>
      <c r="E41" s="1"/>
      <c r="F41" s="1"/>
      <c r="G41" s="54"/>
      <c r="H41" s="54"/>
      <c r="I41" s="1"/>
      <c r="J41" s="25" t="s">
        <v>73</v>
      </c>
      <c r="K41" s="26">
        <v>23</v>
      </c>
      <c r="L41" s="21">
        <f t="shared" si="1"/>
        <v>0.7083461656914074</v>
      </c>
      <c r="M41" s="1"/>
      <c r="N41" s="1"/>
      <c r="O41" s="52"/>
      <c r="P41" s="52"/>
      <c r="Q41" s="52"/>
      <c r="R41" s="52"/>
      <c r="S41" s="52"/>
    </row>
    <row r="42" spans="2:19" ht="12" customHeight="1" x14ac:dyDescent="0.35">
      <c r="B42" s="30" t="s">
        <v>127</v>
      </c>
      <c r="C42" s="31">
        <v>10</v>
      </c>
      <c r="D42" s="32">
        <f t="shared" si="3"/>
        <v>0.3080018502138534</v>
      </c>
      <c r="E42" s="1"/>
      <c r="F42" s="1"/>
      <c r="G42" s="54"/>
      <c r="H42" s="54"/>
      <c r="I42" s="1"/>
      <c r="J42" s="25" t="s">
        <v>74</v>
      </c>
      <c r="K42" s="26">
        <v>22</v>
      </c>
      <c r="L42" s="21">
        <f t="shared" si="1"/>
        <v>0.67754850631352015</v>
      </c>
      <c r="M42" s="1"/>
      <c r="N42" s="1"/>
      <c r="O42" s="52"/>
      <c r="P42" s="52"/>
      <c r="Q42" s="52"/>
      <c r="R42" s="55"/>
      <c r="S42" s="52"/>
    </row>
    <row r="43" spans="2:19" ht="12" customHeight="1" x14ac:dyDescent="0.35">
      <c r="B43" s="30" t="s">
        <v>128</v>
      </c>
      <c r="C43" s="31">
        <v>7.5673949615850322</v>
      </c>
      <c r="D43" s="32">
        <f t="shared" si="3"/>
        <v>0.23307716494671821</v>
      </c>
      <c r="E43" s="1"/>
      <c r="F43" s="1"/>
      <c r="G43" s="54"/>
      <c r="H43" s="54"/>
      <c r="I43" s="1"/>
      <c r="J43" s="25" t="s">
        <v>75</v>
      </c>
      <c r="K43" s="26">
        <v>21</v>
      </c>
      <c r="L43" s="21">
        <f t="shared" si="1"/>
        <v>0.64675084693563289</v>
      </c>
      <c r="M43" s="1"/>
      <c r="N43" s="1"/>
      <c r="O43" s="52"/>
      <c r="P43" s="52"/>
      <c r="Q43" s="52"/>
      <c r="R43" s="52"/>
      <c r="S43" s="52"/>
    </row>
    <row r="44" spans="2:19" ht="12" customHeight="1" x14ac:dyDescent="0.35">
      <c r="B44" s="30" t="s">
        <v>129</v>
      </c>
      <c r="C44" s="31">
        <v>5.3645102624058199</v>
      </c>
      <c r="D44" s="32">
        <f t="shared" si="3"/>
        <v>0.16522790863121967</v>
      </c>
      <c r="E44" s="1"/>
      <c r="F44" s="1"/>
      <c r="G44" s="54"/>
      <c r="H44" s="54"/>
      <c r="I44" s="1"/>
      <c r="J44" s="25" t="s">
        <v>76</v>
      </c>
      <c r="K44" s="26">
        <v>21</v>
      </c>
      <c r="L44" s="21">
        <f t="shared" si="1"/>
        <v>0.64675084693563289</v>
      </c>
      <c r="M44" s="1"/>
      <c r="N44" s="1"/>
      <c r="O44" s="52"/>
      <c r="P44" s="52"/>
      <c r="Q44" s="52"/>
      <c r="R44" s="52"/>
      <c r="S44" s="52"/>
    </row>
    <row r="45" spans="2:19" ht="12" customHeight="1" x14ac:dyDescent="0.35">
      <c r="B45" s="30" t="s">
        <v>130</v>
      </c>
      <c r="C45" s="31">
        <v>1.546384694382108</v>
      </c>
      <c r="D45" s="32">
        <f t="shared" si="3"/>
        <v>4.7628934701207347E-2</v>
      </c>
      <c r="E45" s="1"/>
      <c r="F45" s="1"/>
      <c r="G45" s="54"/>
      <c r="H45" s="54"/>
      <c r="I45" s="1"/>
      <c r="J45" s="25" t="s">
        <v>77</v>
      </c>
      <c r="K45" s="26">
        <v>20</v>
      </c>
      <c r="L45" s="21">
        <f t="shared" si="1"/>
        <v>0.61595318755774564</v>
      </c>
      <c r="M45" s="1"/>
      <c r="N45" s="1"/>
      <c r="O45" s="52"/>
      <c r="P45" s="52"/>
      <c r="Q45" s="52"/>
      <c r="R45" s="52"/>
      <c r="S45" s="52"/>
    </row>
    <row r="46" spans="2:19" ht="12" customHeight="1" x14ac:dyDescent="0.35">
      <c r="B46" s="33" t="s">
        <v>14</v>
      </c>
      <c r="C46" s="14">
        <f>SUM(C22:C45)</f>
        <v>3246.7337430138</v>
      </c>
      <c r="D46" s="14">
        <f>SUM(D22:D45)</f>
        <v>100.00000000000001</v>
      </c>
      <c r="E46" s="1"/>
      <c r="F46" s="15"/>
      <c r="G46" s="15"/>
      <c r="H46" s="54"/>
      <c r="I46" s="1"/>
      <c r="J46" s="25" t="s">
        <v>78</v>
      </c>
      <c r="K46" s="26">
        <v>19</v>
      </c>
      <c r="L46" s="21">
        <f t="shared" si="1"/>
        <v>0.58515552817985828</v>
      </c>
      <c r="M46" s="1"/>
      <c r="N46" s="1"/>
      <c r="O46" s="52"/>
      <c r="P46" s="52"/>
      <c r="Q46" s="52"/>
      <c r="R46" s="52"/>
      <c r="S46" s="52"/>
    </row>
    <row r="47" spans="2:19" ht="12" customHeight="1" x14ac:dyDescent="0.35">
      <c r="C47"/>
      <c r="D47"/>
      <c r="E47" s="1"/>
      <c r="F47" s="1"/>
      <c r="G47" s="54"/>
      <c r="H47" s="54"/>
      <c r="I47" s="1"/>
      <c r="J47" s="25" t="s">
        <v>79</v>
      </c>
      <c r="K47" s="26">
        <v>19</v>
      </c>
      <c r="L47" s="21">
        <f t="shared" si="1"/>
        <v>0.58515552817985828</v>
      </c>
      <c r="M47" s="1"/>
      <c r="N47" s="1"/>
      <c r="O47" s="52"/>
      <c r="P47" s="52"/>
      <c r="Q47" s="52"/>
      <c r="R47" s="52"/>
      <c r="S47" s="52"/>
    </row>
    <row r="48" spans="2:19" ht="12" customHeight="1" x14ac:dyDescent="0.35">
      <c r="C48"/>
      <c r="D48"/>
      <c r="E48" s="1"/>
      <c r="F48" s="1"/>
      <c r="G48" s="54"/>
      <c r="H48" s="54"/>
      <c r="I48" s="1"/>
      <c r="J48" s="25" t="e">
        <v>#N/A</v>
      </c>
      <c r="K48" s="26">
        <v>19</v>
      </c>
      <c r="L48" s="21">
        <f t="shared" si="1"/>
        <v>0.58515552817985828</v>
      </c>
      <c r="M48" s="1"/>
      <c r="N48" s="1"/>
      <c r="O48" s="52"/>
      <c r="P48" s="52"/>
      <c r="Q48" s="52"/>
      <c r="R48" s="52"/>
      <c r="S48" s="52"/>
    </row>
    <row r="49" spans="2:19" ht="12" customHeight="1" x14ac:dyDescent="0.35">
      <c r="E49" s="1"/>
      <c r="F49" s="1"/>
      <c r="G49" s="54"/>
      <c r="H49" s="54"/>
      <c r="I49" s="1"/>
      <c r="J49" s="25" t="s">
        <v>80</v>
      </c>
      <c r="K49" s="26">
        <v>18</v>
      </c>
      <c r="L49" s="21">
        <f t="shared" si="1"/>
        <v>0.55435786880197102</v>
      </c>
      <c r="M49" s="1"/>
      <c r="N49" s="1"/>
      <c r="O49" s="52"/>
      <c r="P49" s="52"/>
      <c r="Q49" s="52"/>
      <c r="R49" s="52"/>
      <c r="S49" s="52"/>
    </row>
    <row r="50" spans="2:19" ht="12" customHeight="1" x14ac:dyDescent="0.35">
      <c r="E50" s="1"/>
      <c r="F50" s="1"/>
      <c r="G50" s="54"/>
      <c r="H50" s="54"/>
      <c r="I50" s="1"/>
      <c r="J50" s="25" t="s">
        <v>81</v>
      </c>
      <c r="K50" s="26">
        <v>18</v>
      </c>
      <c r="L50" s="21">
        <f t="shared" si="1"/>
        <v>0.55435786880197102</v>
      </c>
      <c r="M50" s="1"/>
      <c r="N50" s="1"/>
      <c r="O50" s="52"/>
      <c r="P50" s="52"/>
      <c r="Q50" s="52"/>
      <c r="R50" s="52"/>
      <c r="S50" s="52"/>
    </row>
    <row r="51" spans="2:19" ht="12" customHeight="1" x14ac:dyDescent="0.35">
      <c r="E51" s="1"/>
      <c r="F51" s="1"/>
      <c r="G51" s="54"/>
      <c r="H51" s="54"/>
      <c r="I51" s="1"/>
      <c r="J51" s="25" t="s">
        <v>82</v>
      </c>
      <c r="K51" s="26">
        <v>16</v>
      </c>
      <c r="L51" s="21">
        <f t="shared" si="1"/>
        <v>0.49276255004619651</v>
      </c>
      <c r="M51" s="1"/>
      <c r="N51" s="1"/>
      <c r="O51" s="52"/>
      <c r="P51" s="52"/>
      <c r="Q51" s="52"/>
      <c r="R51" s="52"/>
      <c r="S51" s="52"/>
    </row>
    <row r="52" spans="2:19" ht="12" customHeight="1" x14ac:dyDescent="0.35">
      <c r="E52" s="1"/>
      <c r="F52" s="1"/>
      <c r="G52" s="54"/>
      <c r="H52" s="54"/>
      <c r="I52" s="1"/>
      <c r="J52" s="25" t="s">
        <v>83</v>
      </c>
      <c r="K52" s="26">
        <v>16</v>
      </c>
      <c r="L52" s="21">
        <f t="shared" si="1"/>
        <v>0.49276255004619651</v>
      </c>
      <c r="M52" s="1"/>
      <c r="N52" s="1"/>
      <c r="O52" s="52"/>
      <c r="P52" s="52"/>
      <c r="Q52" s="52"/>
      <c r="R52" s="52"/>
      <c r="S52" s="52"/>
    </row>
    <row r="53" spans="2:19" ht="12" customHeight="1" x14ac:dyDescent="0.35">
      <c r="D53" s="15"/>
      <c r="E53" s="1"/>
      <c r="F53" s="1"/>
      <c r="G53" s="54"/>
      <c r="H53" s="54"/>
      <c r="I53" s="1"/>
      <c r="J53" s="25" t="s">
        <v>84</v>
      </c>
      <c r="K53" s="26">
        <v>15</v>
      </c>
      <c r="L53" s="21">
        <f t="shared" si="1"/>
        <v>0.4619648906683092</v>
      </c>
      <c r="M53" s="1"/>
      <c r="N53" s="1"/>
      <c r="O53" s="52"/>
      <c r="P53" s="52"/>
      <c r="Q53" s="52"/>
      <c r="R53" s="52"/>
      <c r="S53" s="52"/>
    </row>
    <row r="54" spans="2:19" ht="12" customHeight="1" x14ac:dyDescent="0.35">
      <c r="B54" s="1"/>
      <c r="C54" s="15"/>
      <c r="D54" s="15"/>
      <c r="E54" s="1"/>
      <c r="F54" s="1"/>
      <c r="G54" s="54"/>
      <c r="H54" s="54"/>
      <c r="I54" s="1"/>
      <c r="J54" s="25" t="s">
        <v>85</v>
      </c>
      <c r="K54" s="26">
        <v>15</v>
      </c>
      <c r="L54" s="21">
        <f t="shared" si="1"/>
        <v>0.4619648906683092</v>
      </c>
      <c r="M54" s="1"/>
      <c r="N54" s="1"/>
      <c r="O54" s="52"/>
      <c r="P54" s="52"/>
      <c r="Q54" s="52"/>
      <c r="R54" s="52"/>
      <c r="S54" s="52"/>
    </row>
    <row r="55" spans="2:19" ht="12" customHeight="1" x14ac:dyDescent="0.35">
      <c r="B55" s="1"/>
      <c r="C55" s="15"/>
      <c r="D55" s="15"/>
      <c r="E55" s="1"/>
      <c r="F55" s="1"/>
      <c r="G55" s="54"/>
      <c r="H55" s="54"/>
      <c r="I55" s="1"/>
      <c r="J55" s="25" t="s">
        <v>86</v>
      </c>
      <c r="K55" s="26">
        <v>14</v>
      </c>
      <c r="L55" s="21">
        <f t="shared" si="1"/>
        <v>0.43116723129042189</v>
      </c>
      <c r="M55" s="1"/>
      <c r="N55" s="1"/>
      <c r="O55" s="52"/>
      <c r="P55" s="52"/>
      <c r="Q55" s="52"/>
      <c r="R55" s="52"/>
      <c r="S55" s="52"/>
    </row>
    <row r="56" spans="2:19" ht="12" customHeight="1" x14ac:dyDescent="0.35">
      <c r="B56" s="1"/>
      <c r="C56" s="15"/>
      <c r="D56" s="15"/>
      <c r="E56" s="1"/>
      <c r="F56" s="1"/>
      <c r="G56" s="54"/>
      <c r="H56" s="54"/>
      <c r="I56" s="1"/>
      <c r="J56" s="25" t="s">
        <v>87</v>
      </c>
      <c r="K56" s="26">
        <v>13</v>
      </c>
      <c r="L56" s="21">
        <f t="shared" si="1"/>
        <v>0.40036957191253469</v>
      </c>
      <c r="M56" s="1"/>
      <c r="N56" s="1"/>
      <c r="O56" s="52"/>
      <c r="P56" s="52"/>
      <c r="Q56" s="52"/>
      <c r="R56" s="52"/>
      <c r="S56" s="52"/>
    </row>
    <row r="57" spans="2:19" ht="12" customHeight="1" x14ac:dyDescent="0.35">
      <c r="B57" s="72" t="s">
        <v>151</v>
      </c>
      <c r="C57" s="72"/>
      <c r="D57" s="72"/>
      <c r="E57" s="1"/>
      <c r="F57" s="1"/>
      <c r="G57" s="54"/>
      <c r="H57" s="54"/>
      <c r="I57" s="1"/>
      <c r="J57" s="25" t="s">
        <v>88</v>
      </c>
      <c r="K57" s="26">
        <v>13</v>
      </c>
      <c r="L57" s="21">
        <f t="shared" si="1"/>
        <v>0.40036957191253469</v>
      </c>
      <c r="M57" s="1"/>
      <c r="N57" s="1"/>
      <c r="O57" s="52"/>
      <c r="P57" s="52"/>
      <c r="Q57" s="52"/>
      <c r="R57" s="52"/>
      <c r="S57" s="52"/>
    </row>
    <row r="58" spans="2:19" ht="12" customHeight="1" x14ac:dyDescent="0.35">
      <c r="B58" s="73"/>
      <c r="C58" s="73"/>
      <c r="D58" s="73"/>
      <c r="E58" s="1"/>
      <c r="F58" s="1"/>
      <c r="G58" s="54"/>
      <c r="H58" s="54"/>
      <c r="I58" s="1"/>
      <c r="J58" s="25" t="s">
        <v>89</v>
      </c>
      <c r="K58" s="26">
        <v>13</v>
      </c>
      <c r="L58" s="21">
        <f t="shared" si="1"/>
        <v>0.40036957191253469</v>
      </c>
      <c r="M58" s="1"/>
      <c r="N58" s="1"/>
      <c r="O58" s="52"/>
      <c r="P58" s="52"/>
      <c r="Q58" s="52"/>
      <c r="R58" s="52"/>
      <c r="S58" s="52"/>
    </row>
    <row r="59" spans="2:19" ht="12" customHeight="1" x14ac:dyDescent="0.35">
      <c r="B59" s="1"/>
      <c r="C59" s="15"/>
      <c r="D59" s="15"/>
      <c r="E59" s="1"/>
      <c r="F59" s="1"/>
      <c r="G59" s="54"/>
      <c r="H59" s="54"/>
      <c r="I59" s="1"/>
      <c r="J59" s="25" t="s">
        <v>90</v>
      </c>
      <c r="K59" s="26">
        <v>13</v>
      </c>
      <c r="L59" s="21">
        <f t="shared" si="1"/>
        <v>0.40036957191253469</v>
      </c>
      <c r="M59" s="1"/>
      <c r="N59" s="1"/>
      <c r="O59" s="52"/>
      <c r="P59" s="52"/>
      <c r="Q59" s="52"/>
      <c r="R59" s="52"/>
      <c r="S59" s="52"/>
    </row>
    <row r="60" spans="2:19" ht="12" customHeight="1" x14ac:dyDescent="0.35">
      <c r="B60" s="1"/>
      <c r="C60" s="15"/>
      <c r="D60" s="15"/>
      <c r="E60" s="1"/>
      <c r="F60" s="1"/>
      <c r="G60" s="54"/>
      <c r="H60" s="54"/>
      <c r="I60" s="1"/>
      <c r="J60" s="25" t="s">
        <v>91</v>
      </c>
      <c r="K60" s="26">
        <v>12</v>
      </c>
      <c r="L60" s="21">
        <f t="shared" si="1"/>
        <v>0.36957191253464738</v>
      </c>
      <c r="M60" s="1"/>
      <c r="N60" s="1"/>
      <c r="O60" s="52"/>
      <c r="P60" s="52"/>
      <c r="Q60" s="52"/>
      <c r="R60" s="52"/>
      <c r="S60" s="52"/>
    </row>
    <row r="61" spans="2:19" ht="12" customHeight="1" x14ac:dyDescent="0.35">
      <c r="B61" s="1"/>
      <c r="C61" s="15"/>
      <c r="D61" s="15"/>
      <c r="E61" s="1"/>
      <c r="F61" s="1"/>
      <c r="G61" s="54"/>
      <c r="H61" s="54"/>
      <c r="I61" s="1"/>
      <c r="J61" s="25" t="s">
        <v>92</v>
      </c>
      <c r="K61" s="26">
        <v>12</v>
      </c>
      <c r="L61" s="21">
        <f t="shared" si="1"/>
        <v>0.36957191253464738</v>
      </c>
      <c r="M61" s="1"/>
      <c r="N61" s="1"/>
      <c r="O61" s="52"/>
      <c r="P61" s="52"/>
      <c r="Q61" s="52"/>
      <c r="R61" s="52"/>
      <c r="S61" s="52"/>
    </row>
    <row r="62" spans="2:19" ht="12" customHeight="1" x14ac:dyDescent="0.35">
      <c r="B62" s="1"/>
      <c r="C62" s="15"/>
      <c r="D62" s="15"/>
      <c r="E62" s="1"/>
      <c r="F62" s="1"/>
      <c r="G62" s="54"/>
      <c r="H62" s="54"/>
      <c r="I62" s="1"/>
      <c r="J62" s="25" t="s">
        <v>93</v>
      </c>
      <c r="K62" s="26">
        <v>12</v>
      </c>
      <c r="L62" s="21">
        <f t="shared" si="1"/>
        <v>0.36957191253464738</v>
      </c>
      <c r="M62" s="1"/>
      <c r="N62" s="1"/>
      <c r="O62" s="52"/>
      <c r="P62" s="52"/>
      <c r="Q62" s="52"/>
      <c r="R62" s="52"/>
      <c r="S62" s="52"/>
    </row>
    <row r="63" spans="2:19" ht="12" customHeight="1" x14ac:dyDescent="0.35">
      <c r="B63" s="1"/>
      <c r="C63" s="15"/>
      <c r="D63" s="15"/>
      <c r="E63" s="1"/>
      <c r="F63" s="1"/>
      <c r="G63" s="54"/>
      <c r="H63" s="54"/>
      <c r="I63" s="1"/>
      <c r="J63" s="25" t="s">
        <v>94</v>
      </c>
      <c r="K63" s="26">
        <v>12</v>
      </c>
      <c r="L63" s="21">
        <f t="shared" si="1"/>
        <v>0.36957191253464738</v>
      </c>
      <c r="M63" s="1"/>
      <c r="N63" s="1"/>
      <c r="O63" s="52"/>
      <c r="P63" s="52"/>
      <c r="Q63" s="52"/>
      <c r="R63" s="52"/>
      <c r="S63" s="52"/>
    </row>
    <row r="64" spans="2:19" ht="12" customHeight="1" x14ac:dyDescent="0.35">
      <c r="B64" s="1"/>
      <c r="C64" s="15"/>
      <c r="D64" s="15"/>
      <c r="E64" s="1"/>
      <c r="F64" s="1"/>
      <c r="G64" s="54"/>
      <c r="H64" s="54"/>
      <c r="I64" s="1"/>
      <c r="J64" s="25" t="s">
        <v>95</v>
      </c>
      <c r="K64" s="26">
        <v>12</v>
      </c>
      <c r="L64" s="21">
        <f t="shared" si="1"/>
        <v>0.36957191253464738</v>
      </c>
      <c r="M64" s="1"/>
      <c r="N64" s="1"/>
      <c r="O64" s="52"/>
      <c r="P64" s="52"/>
      <c r="Q64" s="52"/>
      <c r="R64" s="52"/>
      <c r="S64" s="52"/>
    </row>
    <row r="65" spans="2:19" ht="12" customHeight="1" x14ac:dyDescent="0.35">
      <c r="B65" s="1"/>
      <c r="C65" s="15"/>
      <c r="D65" s="15"/>
      <c r="E65" s="1"/>
      <c r="F65" s="1"/>
      <c r="G65" s="54"/>
      <c r="H65" s="54"/>
      <c r="I65" s="1"/>
      <c r="J65" s="25" t="s">
        <v>96</v>
      </c>
      <c r="K65" s="26">
        <v>11</v>
      </c>
      <c r="L65" s="21">
        <f t="shared" si="1"/>
        <v>0.33877425315676007</v>
      </c>
      <c r="M65" s="1"/>
      <c r="N65" s="1"/>
      <c r="O65" s="52"/>
      <c r="P65" s="52"/>
      <c r="Q65" s="52"/>
      <c r="R65" s="52"/>
      <c r="S65" s="52"/>
    </row>
    <row r="66" spans="2:19" ht="12" customHeight="1" x14ac:dyDescent="0.35">
      <c r="B66" s="1"/>
      <c r="C66" s="15"/>
      <c r="D66" s="15"/>
      <c r="E66" s="1"/>
      <c r="F66" s="1"/>
      <c r="G66" s="54"/>
      <c r="H66" s="54"/>
      <c r="I66" s="1"/>
      <c r="J66" s="25" t="s">
        <v>97</v>
      </c>
      <c r="K66" s="26">
        <v>11</v>
      </c>
      <c r="L66" s="21">
        <f t="shared" si="1"/>
        <v>0.33877425315676007</v>
      </c>
      <c r="M66" s="1"/>
      <c r="N66" s="1"/>
      <c r="O66" s="52"/>
      <c r="P66" s="52"/>
      <c r="Q66" s="52"/>
      <c r="R66" s="52"/>
      <c r="S66" s="52"/>
    </row>
    <row r="67" spans="2:19" ht="12" customHeight="1" x14ac:dyDescent="0.35">
      <c r="B67" s="1"/>
      <c r="C67" s="15"/>
      <c r="D67" s="15"/>
      <c r="E67" s="1"/>
      <c r="F67" s="1"/>
      <c r="G67" s="54"/>
      <c r="H67" s="54"/>
      <c r="I67" s="1"/>
      <c r="J67" s="25" t="s">
        <v>98</v>
      </c>
      <c r="K67" s="26">
        <v>11</v>
      </c>
      <c r="L67" s="21">
        <f t="shared" si="1"/>
        <v>0.33877425315676007</v>
      </c>
      <c r="M67" s="1"/>
      <c r="N67" s="1"/>
      <c r="O67" s="52"/>
      <c r="P67" s="52"/>
      <c r="Q67" s="52"/>
      <c r="R67" s="52"/>
      <c r="S67" s="52"/>
    </row>
    <row r="68" spans="2:19" ht="12" customHeight="1" x14ac:dyDescent="0.35">
      <c r="B68" s="1"/>
      <c r="C68" s="15"/>
      <c r="D68" s="15"/>
      <c r="E68" s="1"/>
      <c r="F68" s="1"/>
      <c r="G68" s="54"/>
      <c r="H68" s="54"/>
      <c r="I68" s="1"/>
      <c r="J68" s="25" t="s">
        <v>99</v>
      </c>
      <c r="K68" s="26">
        <v>11</v>
      </c>
      <c r="L68" s="21">
        <f t="shared" si="1"/>
        <v>0.33877425315676007</v>
      </c>
      <c r="M68" s="1"/>
      <c r="N68" s="1"/>
      <c r="O68" s="52"/>
      <c r="P68" s="52"/>
      <c r="Q68" s="52"/>
      <c r="R68" s="52"/>
      <c r="S68" s="52"/>
    </row>
    <row r="69" spans="2:19" ht="12" customHeight="1" x14ac:dyDescent="0.35">
      <c r="B69" s="1"/>
      <c r="C69" s="15"/>
      <c r="D69" s="15"/>
      <c r="E69" s="1"/>
      <c r="F69" s="1"/>
      <c r="G69" s="54"/>
      <c r="H69" s="54"/>
      <c r="I69" s="1"/>
      <c r="J69" s="25" t="s">
        <v>100</v>
      </c>
      <c r="K69" s="26">
        <v>11</v>
      </c>
      <c r="L69" s="21">
        <f t="shared" si="1"/>
        <v>0.33877425315676007</v>
      </c>
      <c r="M69" s="1"/>
      <c r="N69" s="1"/>
      <c r="O69" s="52"/>
      <c r="P69" s="52"/>
      <c r="Q69" s="52"/>
      <c r="R69" s="52"/>
      <c r="S69" s="52"/>
    </row>
    <row r="70" spans="2:19" ht="12" customHeight="1" x14ac:dyDescent="0.35">
      <c r="B70" s="1"/>
      <c r="C70" s="15"/>
      <c r="D70" s="15"/>
      <c r="E70" s="1"/>
      <c r="F70" s="1"/>
      <c r="G70" s="54"/>
      <c r="H70" s="54"/>
      <c r="I70" s="1"/>
      <c r="J70" s="25" t="s">
        <v>101</v>
      </c>
      <c r="K70" s="26">
        <v>10</v>
      </c>
      <c r="L70" s="21">
        <f t="shared" si="1"/>
        <v>0.30797659377887282</v>
      </c>
      <c r="M70" s="1"/>
      <c r="N70" s="1"/>
      <c r="O70" s="52"/>
      <c r="P70" s="52"/>
      <c r="Q70" s="52"/>
      <c r="R70" s="52"/>
      <c r="S70" s="52"/>
    </row>
    <row r="71" spans="2:19" ht="12" customHeight="1" x14ac:dyDescent="0.35">
      <c r="B71" s="1"/>
      <c r="C71" s="15"/>
      <c r="D71" s="15"/>
      <c r="E71" s="1"/>
      <c r="F71" s="1"/>
      <c r="G71" s="54"/>
      <c r="H71" s="54"/>
      <c r="I71" s="1"/>
      <c r="J71" s="25" t="s">
        <v>102</v>
      </c>
      <c r="K71" s="26">
        <v>10</v>
      </c>
      <c r="L71" s="21">
        <f t="shared" ref="L71:L72" si="4">K71/K$72*100</f>
        <v>0.30797659377887282</v>
      </c>
      <c r="M71" s="1"/>
      <c r="N71" s="1"/>
      <c r="O71" s="52"/>
      <c r="P71" s="52"/>
      <c r="Q71" s="52"/>
      <c r="R71" s="52"/>
      <c r="S71" s="52"/>
    </row>
    <row r="72" spans="2:19" ht="12" customHeight="1" x14ac:dyDescent="0.35">
      <c r="B72" s="1"/>
      <c r="C72" s="15"/>
      <c r="D72" s="15"/>
      <c r="E72" s="1"/>
      <c r="F72" s="1"/>
      <c r="G72" s="54"/>
      <c r="H72" s="54"/>
      <c r="I72" s="1"/>
      <c r="J72" s="27" t="s">
        <v>103</v>
      </c>
      <c r="K72" s="28">
        <f>SUM(K6:K71)</f>
        <v>3247</v>
      </c>
      <c r="L72" s="28">
        <f t="shared" si="4"/>
        <v>100</v>
      </c>
      <c r="M72" s="1"/>
      <c r="N72" s="1"/>
      <c r="O72" s="52"/>
      <c r="P72" s="52"/>
      <c r="Q72" s="52"/>
      <c r="R72" s="52"/>
      <c r="S72" s="52"/>
    </row>
    <row r="73" spans="2:19" ht="12" customHeight="1" x14ac:dyDescent="0.35">
      <c r="B73" s="1"/>
      <c r="C73" s="15"/>
      <c r="D73" s="15"/>
      <c r="E73" s="1"/>
      <c r="F73" s="1"/>
      <c r="G73" s="54"/>
      <c r="H73" s="54"/>
      <c r="I73" s="1"/>
      <c r="K73"/>
      <c r="M73" s="1"/>
      <c r="N73" s="1"/>
      <c r="O73" s="52"/>
      <c r="P73" s="52"/>
      <c r="Q73" s="52"/>
      <c r="R73" s="52"/>
      <c r="S73" s="52"/>
    </row>
    <row r="74" spans="2:19" ht="12" customHeight="1" x14ac:dyDescent="0.35">
      <c r="B74" s="1"/>
      <c r="C74" s="15"/>
      <c r="D74" s="15"/>
      <c r="E74" s="1"/>
      <c r="F74" s="1"/>
      <c r="G74" s="54"/>
      <c r="H74" s="54"/>
      <c r="I74" s="1"/>
      <c r="K74"/>
      <c r="M74" s="1"/>
      <c r="N74" s="1"/>
      <c r="O74" s="52"/>
      <c r="P74" s="52"/>
      <c r="Q74" s="52"/>
      <c r="R74" s="52"/>
      <c r="S74" s="52"/>
    </row>
    <row r="75" spans="2:19" ht="12" customHeight="1" x14ac:dyDescent="0.35">
      <c r="B75" s="1"/>
      <c r="C75" s="15"/>
      <c r="D75" s="15"/>
      <c r="E75" s="1"/>
      <c r="F75" s="1"/>
      <c r="G75" s="54"/>
      <c r="H75" s="54"/>
      <c r="I75" s="1"/>
      <c r="K75"/>
      <c r="M75" s="1"/>
      <c r="N75" s="1"/>
      <c r="O75" s="52"/>
      <c r="P75" s="52"/>
      <c r="Q75" s="52"/>
      <c r="R75" s="52"/>
      <c r="S75" s="52"/>
    </row>
    <row r="76" spans="2:19" ht="12" customHeight="1" x14ac:dyDescent="0.35">
      <c r="B76" s="1"/>
      <c r="C76" s="15"/>
      <c r="D76" s="15"/>
      <c r="E76" s="1"/>
      <c r="F76" s="1"/>
      <c r="G76" s="54"/>
      <c r="H76" s="54"/>
      <c r="I76" s="1"/>
      <c r="K76"/>
      <c r="M76" s="1"/>
      <c r="N76" s="1"/>
      <c r="O76" s="52"/>
      <c r="P76" s="52"/>
      <c r="Q76" s="52"/>
      <c r="R76" s="52"/>
      <c r="S76" s="52"/>
    </row>
    <row r="77" spans="2:19" ht="12" customHeight="1" x14ac:dyDescent="0.35">
      <c r="B77" s="1"/>
      <c r="C77" s="15"/>
      <c r="D77" s="15"/>
      <c r="E77" s="1"/>
      <c r="F77" s="1"/>
      <c r="G77" s="54"/>
      <c r="H77" s="54"/>
      <c r="I77" s="1"/>
      <c r="K77"/>
      <c r="M77" s="1"/>
      <c r="N77" s="1"/>
      <c r="O77" s="52"/>
      <c r="P77" s="52"/>
      <c r="Q77" s="52"/>
      <c r="R77" s="52"/>
      <c r="S77" s="52"/>
    </row>
    <row r="78" spans="2:19" ht="12" customHeight="1" x14ac:dyDescent="0.35">
      <c r="B78" s="1"/>
      <c r="C78" s="15"/>
      <c r="D78" s="15"/>
      <c r="E78" s="1"/>
      <c r="F78" s="1"/>
      <c r="G78" s="54"/>
      <c r="H78" s="54"/>
      <c r="I78" s="1"/>
      <c r="M78" s="1"/>
      <c r="N78" s="1"/>
      <c r="O78" s="52"/>
      <c r="P78" s="52"/>
      <c r="Q78" s="52"/>
      <c r="R78" s="52"/>
      <c r="S78" s="52"/>
    </row>
    <row r="79" spans="2:19" ht="12" customHeight="1" x14ac:dyDescent="0.35">
      <c r="B79" s="1"/>
      <c r="C79" s="15"/>
      <c r="D79" s="15"/>
      <c r="E79" s="1"/>
      <c r="F79" s="1"/>
      <c r="G79" s="54"/>
      <c r="H79" s="54"/>
      <c r="I79" s="1"/>
      <c r="K79"/>
      <c r="M79" s="1"/>
      <c r="N79" s="1"/>
      <c r="O79" s="52"/>
      <c r="P79" s="52"/>
      <c r="Q79" s="52"/>
      <c r="R79" s="52"/>
      <c r="S79" s="52"/>
    </row>
    <row r="80" spans="2:19" ht="12" customHeight="1" x14ac:dyDescent="0.35">
      <c r="B80" s="1"/>
      <c r="C80" s="15"/>
      <c r="D80" s="15"/>
      <c r="E80" s="1"/>
      <c r="F80" s="1"/>
      <c r="G80" s="54"/>
      <c r="H80" s="54"/>
      <c r="I80" s="1"/>
      <c r="K80"/>
      <c r="M80" s="1"/>
      <c r="N80" s="1"/>
      <c r="O80" s="52"/>
      <c r="P80" s="52"/>
      <c r="Q80" s="52"/>
      <c r="R80" s="52"/>
      <c r="S80" s="52"/>
    </row>
    <row r="81" spans="2:19" ht="12" customHeight="1" x14ac:dyDescent="0.35">
      <c r="B81" s="1"/>
      <c r="C81" s="15"/>
      <c r="D81" s="15"/>
      <c r="E81" s="1"/>
      <c r="F81" s="1"/>
      <c r="G81" s="54"/>
      <c r="H81" s="54"/>
      <c r="I81" s="1"/>
      <c r="K81"/>
      <c r="M81" s="1"/>
      <c r="N81" s="1"/>
      <c r="O81" s="52"/>
      <c r="P81" s="52"/>
      <c r="Q81" s="52"/>
      <c r="R81" s="52"/>
      <c r="S81" s="52"/>
    </row>
    <row r="82" spans="2:19" ht="12" customHeight="1" x14ac:dyDescent="0.35">
      <c r="B82" s="1"/>
      <c r="C82" s="15"/>
      <c r="D82" s="15"/>
      <c r="E82" s="1"/>
      <c r="F82" s="1"/>
      <c r="G82" s="54"/>
      <c r="H82" s="54"/>
      <c r="I82" s="1"/>
      <c r="M82" s="1"/>
      <c r="N82" s="1"/>
      <c r="O82" s="52"/>
      <c r="P82" s="52"/>
      <c r="Q82" s="52"/>
      <c r="R82" s="52"/>
      <c r="S82" s="52"/>
    </row>
    <row r="83" spans="2:19" ht="12" customHeight="1" x14ac:dyDescent="0.35">
      <c r="E83" s="1"/>
      <c r="F83" s="1"/>
      <c r="G83" s="54"/>
      <c r="H83" s="54"/>
      <c r="I83" s="1"/>
      <c r="M83" s="1"/>
      <c r="N83" s="1"/>
      <c r="O83" s="52"/>
      <c r="P83" s="52"/>
      <c r="Q83" s="52"/>
      <c r="R83" s="52"/>
      <c r="S83" s="52"/>
    </row>
    <row r="84" spans="2:19" ht="12" customHeight="1" x14ac:dyDescent="0.35">
      <c r="E84" s="1"/>
      <c r="F84" s="1"/>
      <c r="G84" s="54"/>
      <c r="H84" s="54"/>
      <c r="I84" s="1"/>
      <c r="K84"/>
      <c r="M84" s="1"/>
      <c r="N84" s="1"/>
      <c r="O84" s="52"/>
      <c r="P84" s="52"/>
      <c r="Q84" s="52"/>
      <c r="R84" s="52"/>
      <c r="S84" s="52"/>
    </row>
    <row r="85" spans="2:19" ht="12" customHeight="1" x14ac:dyDescent="0.35">
      <c r="E85" s="1"/>
      <c r="F85" s="1"/>
      <c r="G85" s="54"/>
      <c r="H85" s="54"/>
      <c r="I85" s="1"/>
      <c r="K85"/>
      <c r="M85" s="1"/>
      <c r="N85" s="1"/>
      <c r="O85" s="52"/>
      <c r="P85" s="52"/>
      <c r="Q85" s="52"/>
      <c r="R85" s="52"/>
      <c r="S85" s="52"/>
    </row>
    <row r="86" spans="2:19" ht="12" customHeight="1" x14ac:dyDescent="0.35">
      <c r="E86" s="1"/>
      <c r="F86" s="1"/>
      <c r="G86" s="54"/>
      <c r="H86" s="54"/>
      <c r="I86" s="1"/>
      <c r="K86"/>
      <c r="M86" s="1"/>
      <c r="N86" s="1"/>
      <c r="O86" s="52"/>
      <c r="P86" s="52"/>
      <c r="Q86" s="52"/>
      <c r="R86" s="52"/>
      <c r="S86" s="52"/>
    </row>
    <row r="87" spans="2:19" ht="12" customHeight="1" x14ac:dyDescent="0.35">
      <c r="E87" s="1"/>
      <c r="I87" s="1"/>
      <c r="K87"/>
      <c r="M87" s="1"/>
      <c r="N87" s="1"/>
      <c r="O87" s="52"/>
      <c r="P87" s="52"/>
      <c r="Q87" s="52"/>
      <c r="R87" s="52"/>
      <c r="S87" s="52"/>
    </row>
    <row r="88" spans="2:19" ht="12" customHeight="1" x14ac:dyDescent="0.35">
      <c r="E88" s="1"/>
      <c r="I88" s="1"/>
      <c r="M88" s="1"/>
      <c r="N88" s="1"/>
      <c r="O88" s="52"/>
      <c r="P88" s="52"/>
      <c r="Q88" s="52"/>
      <c r="R88" s="52"/>
      <c r="S88" s="52"/>
    </row>
    <row r="89" spans="2:19" ht="12" customHeight="1" x14ac:dyDescent="0.35">
      <c r="E89" s="1"/>
      <c r="I89" s="1"/>
      <c r="K89"/>
      <c r="M89" s="1"/>
      <c r="N89" s="1"/>
      <c r="O89" s="52"/>
      <c r="P89" s="52"/>
      <c r="Q89" s="52"/>
      <c r="R89" s="52"/>
      <c r="S89" s="52"/>
    </row>
    <row r="90" spans="2:19" ht="12" customHeight="1" x14ac:dyDescent="0.35">
      <c r="E90" s="1"/>
      <c r="I90" s="1"/>
      <c r="K90"/>
      <c r="M90" s="1"/>
      <c r="N90" s="1"/>
      <c r="O90" s="52"/>
      <c r="P90" s="52"/>
      <c r="Q90" s="52"/>
      <c r="R90" s="52"/>
      <c r="S90" s="52"/>
    </row>
    <row r="91" spans="2:19" ht="12" customHeight="1" x14ac:dyDescent="0.35">
      <c r="K91"/>
      <c r="O91" s="61"/>
    </row>
    <row r="92" spans="2:19" ht="12" customHeight="1" x14ac:dyDescent="0.35">
      <c r="K92"/>
      <c r="O92" s="61"/>
    </row>
    <row r="93" spans="2:19" ht="12" customHeight="1" x14ac:dyDescent="0.35">
      <c r="K93"/>
      <c r="O93" s="61"/>
    </row>
    <row r="94" spans="2:19" ht="12" customHeight="1" x14ac:dyDescent="0.35">
      <c r="K94"/>
      <c r="O94" s="61"/>
    </row>
    <row r="95" spans="2:19" ht="12" customHeight="1" x14ac:dyDescent="0.35">
      <c r="K95"/>
      <c r="O95" s="61"/>
    </row>
    <row r="96" spans="2:19" ht="12" customHeight="1" x14ac:dyDescent="0.35">
      <c r="K96"/>
      <c r="O96" s="61"/>
    </row>
    <row r="97" spans="11:15" ht="12" customHeight="1" x14ac:dyDescent="0.35">
      <c r="K97"/>
      <c r="O97" s="61"/>
    </row>
    <row r="98" spans="11:15" ht="12" customHeight="1" x14ac:dyDescent="0.35">
      <c r="K98"/>
      <c r="O98" s="61"/>
    </row>
    <row r="99" spans="11:15" ht="12" customHeight="1" x14ac:dyDescent="0.35">
      <c r="K99"/>
      <c r="O99" s="61"/>
    </row>
    <row r="100" spans="11:15" ht="12" customHeight="1" x14ac:dyDescent="0.35">
      <c r="K100"/>
      <c r="O100" s="61"/>
    </row>
    <row r="101" spans="11:15" ht="12" customHeight="1" x14ac:dyDescent="0.35">
      <c r="K101"/>
      <c r="O101" s="61"/>
    </row>
    <row r="102" spans="11:15" ht="12" customHeight="1" x14ac:dyDescent="0.35">
      <c r="K102"/>
      <c r="O102" s="61"/>
    </row>
    <row r="103" spans="11:15" ht="12" customHeight="1" x14ac:dyDescent="0.35">
      <c r="K103"/>
      <c r="O103" s="61"/>
    </row>
    <row r="104" spans="11:15" ht="12" customHeight="1" x14ac:dyDescent="0.35">
      <c r="K104"/>
      <c r="O104" s="61"/>
    </row>
    <row r="105" spans="11:15" ht="12" customHeight="1" x14ac:dyDescent="0.35">
      <c r="K105"/>
      <c r="O105" s="61"/>
    </row>
    <row r="106" spans="11:15" ht="12" customHeight="1" x14ac:dyDescent="0.35">
      <c r="K106"/>
      <c r="O106" s="61"/>
    </row>
    <row r="107" spans="11:15" ht="12" customHeight="1" x14ac:dyDescent="0.35">
      <c r="K107"/>
      <c r="O107" s="61"/>
    </row>
    <row r="108" spans="11:15" ht="12" customHeight="1" x14ac:dyDescent="0.35">
      <c r="K108"/>
      <c r="O108" s="61"/>
    </row>
    <row r="109" spans="11:15" ht="12" customHeight="1" x14ac:dyDescent="0.35">
      <c r="K109"/>
      <c r="O109" s="61"/>
    </row>
    <row r="110" spans="11:15" ht="12" customHeight="1" x14ac:dyDescent="0.35">
      <c r="K110"/>
      <c r="O110" s="61"/>
    </row>
    <row r="111" spans="11:15" ht="12" customHeight="1" x14ac:dyDescent="0.35">
      <c r="K111"/>
      <c r="O111" s="61"/>
    </row>
    <row r="112" spans="11:15" ht="12" customHeight="1" x14ac:dyDescent="0.35">
      <c r="K112"/>
      <c r="O112" s="61"/>
    </row>
    <row r="113" spans="11:15" ht="12" customHeight="1" x14ac:dyDescent="0.35">
      <c r="K113"/>
      <c r="O113" s="61"/>
    </row>
    <row r="114" spans="11:15" ht="12" customHeight="1" x14ac:dyDescent="0.35">
      <c r="K114"/>
      <c r="O114" s="61"/>
    </row>
    <row r="115" spans="11:15" ht="12" customHeight="1" x14ac:dyDescent="0.35">
      <c r="K115"/>
      <c r="O115" s="61"/>
    </row>
    <row r="116" spans="11:15" ht="12" customHeight="1" x14ac:dyDescent="0.35">
      <c r="K116"/>
      <c r="O116" s="61"/>
    </row>
    <row r="117" spans="11:15" ht="12" customHeight="1" x14ac:dyDescent="0.35">
      <c r="K117"/>
      <c r="O117" s="61"/>
    </row>
    <row r="118" spans="11:15" ht="12" customHeight="1" x14ac:dyDescent="0.35">
      <c r="K118"/>
      <c r="O118" s="61"/>
    </row>
    <row r="119" spans="11:15" ht="12" customHeight="1" x14ac:dyDescent="0.35">
      <c r="K119"/>
      <c r="O119" s="61"/>
    </row>
    <row r="120" spans="11:15" ht="12" customHeight="1" x14ac:dyDescent="0.35">
      <c r="K120"/>
      <c r="O120" s="61"/>
    </row>
    <row r="121" spans="11:15" ht="12" customHeight="1" x14ac:dyDescent="0.35">
      <c r="K121"/>
      <c r="O121" s="61"/>
    </row>
    <row r="122" spans="11:15" ht="12" customHeight="1" x14ac:dyDescent="0.35">
      <c r="K122"/>
      <c r="O122" s="61"/>
    </row>
    <row r="123" spans="11:15" ht="12" customHeight="1" x14ac:dyDescent="0.35">
      <c r="K123"/>
      <c r="O123" s="61"/>
    </row>
    <row r="124" spans="11:15" ht="12" customHeight="1" x14ac:dyDescent="0.35">
      <c r="O124" s="61"/>
    </row>
    <row r="125" spans="11:15" ht="12" customHeight="1" x14ac:dyDescent="0.35">
      <c r="O125" s="61"/>
    </row>
    <row r="126" spans="11:15" ht="12" customHeight="1" x14ac:dyDescent="0.35">
      <c r="O126" s="61"/>
    </row>
    <row r="127" spans="11:15" ht="12" customHeight="1" x14ac:dyDescent="0.35">
      <c r="O127" s="61"/>
    </row>
    <row r="128" spans="11:15" ht="12" customHeight="1" x14ac:dyDescent="0.35">
      <c r="O128" s="61"/>
    </row>
    <row r="129" spans="15:15" ht="27.75" customHeight="1" x14ac:dyDescent="0.35">
      <c r="O129" s="61"/>
    </row>
    <row r="130" spans="15:15" ht="12" customHeight="1" x14ac:dyDescent="0.35">
      <c r="O130" s="61"/>
    </row>
    <row r="131" spans="15:15" ht="12" customHeight="1" x14ac:dyDescent="0.35">
      <c r="O131" s="61"/>
    </row>
    <row r="132" spans="15:15" x14ac:dyDescent="0.35">
      <c r="O132" s="61"/>
    </row>
  </sheetData>
  <mergeCells count="5">
    <mergeCell ref="B1:L1"/>
    <mergeCell ref="N1:N5"/>
    <mergeCell ref="P1:R2"/>
    <mergeCell ref="B2:L2"/>
    <mergeCell ref="B57:D58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A11290085</value>
    </field>
    <field name="Objective-Title">
      <value order="0">2024 Asylum-seekers</value>
    </field>
    <field name="Objective-Description">
      <value order="0"/>
    </field>
    <field name="Objective-CreationStamp">
      <value order="0">2024-08-30T02:27:08Z</value>
    </field>
    <field name="Objective-IsApproved">
      <value order="0">false</value>
    </field>
    <field name="Objective-IsPublished">
      <value order="0">true</value>
    </field>
    <field name="Objective-DatePublished">
      <value order="0">2025-11-13T02:30:02Z</value>
    </field>
    <field name="Objective-ModificationStamp">
      <value order="0">2025-11-13T02:30:02Z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vA15855460</value>
    </field>
    <field name="Objective-Version">
      <value order="0">5.0</value>
    </field>
    <field name="Objective-VersionNumber">
      <value order="0">5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June 2025</vt:lpstr>
      <vt:lpstr>Citizenship June 2025</vt:lpstr>
      <vt:lpstr>Suburb June 2025</vt:lpstr>
      <vt:lpstr>Municipality June 2025</vt:lpstr>
      <vt:lpstr>Change June 2025</vt:lpstr>
      <vt:lpstr>All Results June 2025</vt:lpstr>
      <vt:lpstr>'Age &amp; Gender June 2025'!Print_Area</vt:lpstr>
      <vt:lpstr>'All Results June 2025'!Print_Area</vt:lpstr>
      <vt:lpstr>'Change June 2025'!Print_Area</vt:lpstr>
      <vt:lpstr>'Citizenship June 2025'!Print_Area</vt:lpstr>
      <vt:lpstr>'Municipality June 2025'!Print_Area</vt:lpstr>
      <vt:lpstr>'Suburb June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2025-08-31T02:00:46Z</dcterms:created>
  <dcterms:modified xsi:type="dcterms:W3CDTF">2025-11-13T00:19:40Z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A11290085</vt:lpwstr>
  </property>
  <property fmtid="{D5CDD505-2E9C-101B-9397-08002B2CF9AE}" pid="4" name="Objective-Title">
    <vt:lpwstr>2024 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2024-08-30T02:27:08Z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2025-11-13T02:30:02Z</vt:filetime>
  </property>
  <property fmtid="{D5CDD505-2E9C-101B-9397-08002B2CF9AE}" pid="10" name="Objective-ModificationStamp">
    <vt:filetime>2025-11-13T02:30:02Z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vA15855460</vt:lpwstr>
  </property>
  <property fmtid="{D5CDD505-2E9C-101B-9397-08002B2CF9AE}" pid="16" name="Objective-Version">
    <vt:lpwstr>5.0</vt:lpwstr>
  </property>
  <property fmtid="{D5CDD505-2E9C-101B-9397-08002B2CF9AE}" pid="17" name="Objective-VersionNumber">
    <vt:r8>5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