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18fbf914ecc84a16"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T:\CommunityContactList\~ Dump\"/>
    </mc:Choice>
  </mc:AlternateContent>
  <xr:revisionPtr revIDLastSave="0" documentId="8_{775220AD-2348-4871-8FE6-215E5076D5E9}" xr6:coauthVersionLast="47" xr6:coauthVersionMax="47" xr10:uidLastSave="{00000000-0000-0000-0000-000000000000}"/>
  <bookViews>
    <workbookView xWindow="-110" yWindow="-110" windowWidth="19420" windowHeight="11500"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<sst xmlns="http://schemas.openxmlformats.org/spreadsheetml/2006/main" count="5490" uniqueCount="468">
  <si>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</si>
  <si>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</si>
  <si>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</si>
  <si>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</si>
  <si>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</si>
  <si>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</si>
  <si>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</si>
  <si>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</si>
  <si>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</si>
  <si>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</si>
  <si>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</si>
  <si>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</si>
  <si>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</si>
  <si>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</si>
  <si>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</si>
  <si>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</si>
  <si>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</si>
  <si>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</si>
  <si>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</si>
  <si>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</si>
  <si>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</si>
  <si>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</si>
  <si>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</si>
  <si>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</si>
  <si>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</si>
  <si>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</si>
  <si>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</si>
  <si>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</si>
  <si>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</si>
  <si>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</si>
  <si>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</si>
  <si>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</si>
  <si>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</si>
  <si>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</si>
  <si>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</si>
  <si>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</si>
  <si>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</si>
  <si>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</si>
  <si>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</si>
  <si>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</si>
  <si>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</si>
  <si>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</si>
  <si>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</si>
  <si>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</si>
  <si>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</si>
  <si>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</si>
  <si>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</si>
  <si>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</si>
  <si>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</si>
  <si>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</si>
  <si>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</si>
  <si>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</si>
  <si>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</si>
  <si>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</si>
  <si>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</si>
  <si>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</si>
  <si>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</si>
  <si>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</si>
  <si>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</si>
  <si>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</si>
  <si>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</si>
  <si>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</si>
  <si>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</si>
  <si>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</si>
  <si>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</si>
  <si>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</si>
  <si>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</si>
  <si>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</si>
  <si>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</si>
  <si>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</si>
  <si>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</si>
  <si>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</si>
  <si>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</si>
  <si>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</si>
  <si>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</si>
  <si>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</si>
  <si>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</si>
  <si>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</si>
  <si>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</si>
  <si>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</si>
  <si>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</si>
  <si>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</si>
  <si>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</si>
  <si>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</si>
  <si>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</si>
  <si>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</si>
  <si>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</si>
  <si>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</si>
  <si>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</si>
  <si>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</si>
  <si>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</si>
  <si>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</si>
  <si>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</si>
  <si>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</si>
  <si>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</si>
  <si>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</si>
  <si>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</si>
  <si>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</si>
  <si>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</si>
  <si>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</si>
  <si>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</si>
  <si>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</si>
  <si>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</si>
  <si>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</si>
  <si>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</si>
  <si>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</si>
  <si>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</si>
  <si>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</si>
  <si>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</si>
  <si>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</si>
  <si>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</si>
  <si>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</si>
  <si>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</si>
  <si>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</si>
  <si>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</si>
  <si>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</si>
  <si>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</si>
  <si>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</si>
  <si>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</si>
  <si>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</si>
  <si>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</si>
  <si>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</si>
  <si>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</si>
  <si>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</si>
  <si>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</si>
  <si>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</si>
  <si>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</si>
  <si>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</si>
  <si>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</si>
  <si>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</si>
  <si>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</si>
  <si>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</si>
  <si>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</si>
  <si>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</si>
  <si>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</si>
  <si>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</si>
  <si>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</si>
  <si>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</si>
  <si>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</si>
  <si>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</si>
  <si>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</si>
  <si>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</si>
  <si>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</si>
  <si>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</si>
  <si>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</si>
  <si>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</si>
  <si>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</si>
  <si>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</si>
  <si>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</si>
  <si>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</si>
  <si>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</si>
  <si>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</si>
  <si>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</si>
  <si>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</si>
  <si>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</si>
  <si>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</si>
  <si>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</si>
  <si>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</si>
  <si>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</si>
  <si>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</si>
  <si>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</si>
  <si>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</si>
  <si>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</si>
  <si>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</si>
  <si>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</si>
  <si>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</si>
  <si>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</si>
  <si>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</si>
  <si>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</si>
  <si>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</si>
  <si>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</si>
  <si>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</si>
  <si>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</si>
  <si>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</si>
  <si>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</si>
  <si>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</si>
  <si>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</si>
  <si>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</si>
  <si>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</si>
  <si>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</si>
  <si>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</si>
  <si>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</si>
  <si>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</si>
  <si>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</si>
  <si>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</si>
  <si>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</si>
  <si>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</si>
  <si>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</si>
  <si>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</si>
  <si>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</si>
  <si>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</si>
  <si>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</si>
  <si>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</si>
  <si>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</si>
  <si>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</si>
  <si>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</si>
  <si>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</si>
  <si>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</si>
  <si>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</si>
  <si>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</si>
  <si>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</si>
  <si>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</si>
  <si>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</si>
  <si>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</si>
  <si>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</si>
  <si>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</si>
  <si>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</si>
  <si>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</si>
  <si>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</si>
  <si>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</si>
  <si>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</si>
  <si>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</si>
  <si>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</si>
  <si>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</si>
  <si>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</si>
  <si>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</si>
  <si>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</si>
  <si>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</si>
  <si>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</si>
  <si>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</si>
  <si>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</si>
  <si>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</si>
  <si>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</si>
  <si>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</si>
  <si>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</si>
  <si>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</si>
  <si>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</si>
  <si>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</si>
  <si>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</si>
  <si>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</si>
  <si>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</si>
  <si>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</si>
  <si>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</si>
  <si>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</si>
  <si>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</si>
  <si>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</si>
  <si>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</si>
  <si>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</si>
  <si>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</si>
  <si>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</si>
  <si>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</si>
  <si>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</si>
  <si>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</si>
  <si>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</si>
  <si>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</si>
  <si>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</si>
  <si>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</si>
  <si>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</si>
  <si>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</si>
  <si>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</si>
  <si>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</si>
  <si>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</si>
  <si>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</si>
  <si>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</si>
  <si>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</si>
  <si>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</si>
  <si>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</si>
  <si>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</si>
  <si>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</si>
  <si>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</si>
  <si>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</si>
  <si>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</si>
  <si>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</si>
  <si>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</si>
  <si>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</si>
  <si>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</si>
  <si>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</si>
  <si>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</si>
  <si>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</si>
  <si>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</si>
  <si>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</si>
  <si>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</si>
  <si>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</si>
  <si>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</si>
  <si>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</si>
  <si>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</si>
  <si>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</si>
  <si>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</si>
  <si>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</si>
  <si>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</si>
  <si>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</si>
  <si>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</si>
  <si>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</si>
  <si>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</si>
  <si>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</si>
  <si>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</si>
  <si>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</si>
  <si>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</si>
  <si>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</si>
  <si>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</si>
  <si>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</si>
  <si>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</si>
  <si>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</si>
  <si>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</si>
  <si>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</si>
  <si>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</si>
  <si>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</si>
  <si>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</si>
  <si>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</si>
  <si>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</si>
  <si>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</si>
  <si>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</si>
  <si>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</si>
  <si>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</si>
  <si>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</si>
  <si>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</si>
  <si>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</si>
  <si>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</si>
  <si>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</si>
  <si>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</si>
  <si>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</si>
  <si>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</si>
  <si>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</si>
  <si>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</si>
  <si>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</si>
  <si>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</si>
  <si>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</si>
  <si>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</si>
  <si>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</si>
  <si>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</si>
  <si>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</si>
  <si>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</si>
  <si>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</si>
  <si>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</si>
  <si>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</si>
  <si>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</si>
  <si>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</si>
  <si>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</si>
  <si>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</si>
  <si>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</si>
  <si>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</si>
  <si>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</si>
  <si>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</si>
  <si>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</si>
  <si>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</si>
  <si>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</si>
  <si>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</si>
  <si>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</si>
  <si>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</si>
  <si>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</si>
  <si>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</si>
  <si>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</si>
  <si>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</si>
  <si>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</si>
  <si>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</si>
  <si>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</si>
  <si>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</si>
  <si>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</si>
  <si>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</si>
  <si>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</si>
  <si>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</si>
  <si>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</si>
  <si>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</si>
  <si>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</si>
  <si>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</si>
  <si>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</si>
  <si>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</si>
  <si>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</si>
  <si>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</si>
  <si>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</si>
  <si>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</si>
  <si>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</si>
  <si>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</si>
  <si>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</si>
  <si>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</si>
  <si>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</si>
  <si>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</si>
  <si>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</si>
  <si>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</si>
  <si>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</si>
  <si>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</si>
  <si>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</si>
  <si>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</si>
  <si>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</si>
  <si>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</si>
  <si>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</si>
  <si>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</si>
  <si>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</si>
  <si>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</si>
  <si>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</si>
  <si>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</si>
  <si>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</si>
  <si>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</si>
  <si>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</si>
  <si>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</si>
  <si>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</si>
  <si>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</si>
  <si>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</si>
  <si>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</si>
  <si>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</si>
  <si>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</si>
  <si>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</si>
  <si>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</si>
  <si>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</si>
  <si>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</si>
  <si>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</si>
  <si>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</si>
  <si>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</si>
  <si>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</si>
  <si>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</si>
  <si>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</si>
  <si>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</si>
  <si>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</si>
  <si>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</si>
  <si>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</si>
  <si>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</si>
  <si>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</si>
  <si>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</si>
  <si>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</si>
  <si>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</si>
  <si>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</si>
  <si>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</si>
  <si>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</si>
  <si>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</si>
  <si>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</si>
  <si>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</si>
  <si>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</si>
  <si>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</si>
  <si>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</si>
  <si>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</si>
  <si>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</si>
  <si>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</si>
  <si>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</si>
  <si>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</si>
  <si>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</si>
  <si>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</si>
  <si>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</si>
  <si>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</si>
  <si>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</si>
  <si>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</si>
  <si>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</si>
  <si>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</si>
  <si>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</si>
  <si>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</si>
  <si>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</si>
  <si>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</si>
  <si>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</si>
  <si>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</si>
  <si>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</si>
  <si>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</si>
  <si>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</si>
  <si>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</si>
  <si>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</si>
  <si>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</si>
  <si>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</si>
  <si>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</si>
  <si>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</si>
  <si>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</si>
  <si>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</si>
  <si>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</si>
  <si>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</si>
  <si>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</si>
  <si>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</si>
  <si>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</si>
  <si>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</si>
  <si>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</si>
  <si>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</si>
  <si>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</si>
  <si>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</si>
  <si>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</si>
  <si>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</si>
  <si>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</si>
  <si>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</si>
  <si>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</si>
  <si>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</si>
  <si>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</si>
  <si>
    <t>2023/24</t>
  </si>
  <si>
    <t>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</si>
</sst>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2">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3" fontId="50" fillId="0" borderId="0" xfId="0" applyNumberFormat="1" applyFont="1" applyAlignment="1" applyProtection="1">
      <alignment horizontal="center"/>
      <protection hidden="1"/>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c1842c5e9cb94d63"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Manningham</c:v>
                </c:pt>
                <c:pt idx="1">
                  <c:v>Monash</c:v>
                </c:pt>
                <c:pt idx="2">
                  <c:v>Boroondara</c:v>
                </c:pt>
                <c:pt idx="3">
                  <c:v>Stonnington</c:v>
                </c:pt>
                <c:pt idx="4">
                  <c:v>Port Phillip</c:v>
                </c:pt>
                <c:pt idx="5">
                  <c:v>Nillumbik</c:v>
                </c:pt>
                <c:pt idx="6">
                  <c:v>Melbourne</c:v>
                </c:pt>
                <c:pt idx="7">
                  <c:v>Whitehorse</c:v>
                </c:pt>
                <c:pt idx="8">
                  <c:v>Bayside</c:v>
                </c:pt>
                <c:pt idx="9">
                  <c:v>Knox</c:v>
                </c:pt>
                <c:pt idx="10">
                  <c:v>Glen Eira</c:v>
                </c:pt>
                <c:pt idx="11">
                  <c:v>Moonee Valley</c:v>
                </c:pt>
                <c:pt idx="12">
                  <c:v>Melton</c:v>
                </c:pt>
                <c:pt idx="13">
                  <c:v>Darebin</c:v>
                </c:pt>
                <c:pt idx="14">
                  <c:v>Kingston</c:v>
                </c:pt>
                <c:pt idx="15">
                  <c:v>Brimbank</c:v>
                </c:pt>
                <c:pt idx="16">
                  <c:v>Maroondah</c:v>
                </c:pt>
                <c:pt idx="17">
                  <c:v>Cardinia</c:v>
                </c:pt>
                <c:pt idx="18">
                  <c:v>Banyule</c:v>
                </c:pt>
                <c:pt idx="19">
                  <c:v>Yarra</c:v>
                </c:pt>
                <c:pt idx="20">
                  <c:v>Whittlesea</c:v>
                </c:pt>
                <c:pt idx="21">
                  <c:v>Yarra Ranges</c:v>
                </c:pt>
                <c:pt idx="22">
                  <c:v>Wyndham</c:v>
                </c:pt>
                <c:pt idx="23">
                  <c:v>Mornington Peninsula</c:v>
                </c:pt>
                <c:pt idx="24">
                  <c:v>Casey</c:v>
                </c:pt>
                <c:pt idx="25">
                  <c:v>Maribyrnong</c:v>
                </c:pt>
                <c:pt idx="26">
                  <c:v>Frankston</c:v>
                </c:pt>
                <c:pt idx="27">
                  <c:v>Greater Dandenong</c:v>
                </c:pt>
                <c:pt idx="28">
                  <c:v>Hobsons Bay</c:v>
                </c:pt>
                <c:pt idx="29">
                  <c:v>Hume</c:v>
                </c:pt>
                <c:pt idx="30">
                  <c:v>Moreland</c:v>
                </c:pt>
              </c:strCache>
            </c:strRef>
          </c:cat>
          <c:val>
            <c:numRef>
              <c:f>'Compare change by municipality'!$G$11:$G$41</c:f>
              <c:numCache>
                <c:formatCode>0.0</c:formatCode>
                <c:ptCount val="31"/>
                <c:pt idx="0">
                  <c:v>-1.2451365630452929</c:v>
                </c:pt>
                <c:pt idx="1">
                  <c:v>-2.0068965692306464</c:v>
                </c:pt>
                <c:pt idx="2">
                  <c:v>-2.1777470718570018</c:v>
                </c:pt>
                <c:pt idx="3">
                  <c:v>-2.5350621735201302</c:v>
                </c:pt>
                <c:pt idx="4">
                  <c:v>-2.5836217424173897</c:v>
                </c:pt>
                <c:pt idx="5">
                  <c:v>-2.6088284676803899</c:v>
                </c:pt>
                <c:pt idx="6">
                  <c:v>-3.646210165249022</c:v>
                </c:pt>
                <c:pt idx="7">
                  <c:v>-4.0393462864242196</c:v>
                </c:pt>
                <c:pt idx="8">
                  <c:v>-4.0703052728954674</c:v>
                </c:pt>
                <c:pt idx="9">
                  <c:v>-4.5104668133974357</c:v>
                </c:pt>
                <c:pt idx="10">
                  <c:v>-4.6707606149393142</c:v>
                </c:pt>
                <c:pt idx="11">
                  <c:v>-5.0354051927616048</c:v>
                </c:pt>
                <c:pt idx="12">
                  <c:v>-6.4395522655009074</c:v>
                </c:pt>
                <c:pt idx="13">
                  <c:v>-7.5535344724955369</c:v>
                </c:pt>
                <c:pt idx="14">
                  <c:v>-7.577274485911512</c:v>
                </c:pt>
                <c:pt idx="15">
                  <c:v>-7.6771774976530214</c:v>
                </c:pt>
                <c:pt idx="16">
                  <c:v>-7.8490260456567205</c:v>
                </c:pt>
                <c:pt idx="17">
                  <c:v>-7.8517829183434902</c:v>
                </c:pt>
                <c:pt idx="18">
                  <c:v>-8.0722688155307551</c:v>
                </c:pt>
                <c:pt idx="19">
                  <c:v>-8.2975507153409929</c:v>
                </c:pt>
                <c:pt idx="20">
                  <c:v>-8.824229019506987</c:v>
                </c:pt>
                <c:pt idx="21">
                  <c:v>-9.8534749432664412</c:v>
                </c:pt>
                <c:pt idx="22">
                  <c:v>-11.65613157886008</c:v>
                </c:pt>
                <c:pt idx="23">
                  <c:v>-12.371018144983697</c:v>
                </c:pt>
                <c:pt idx="24">
                  <c:v>-12.985106701724414</c:v>
                </c:pt>
                <c:pt idx="25">
                  <c:v>-13.066143280877707</c:v>
                </c:pt>
                <c:pt idx="26">
                  <c:v>-13.218127510060288</c:v>
                </c:pt>
                <c:pt idx="27">
                  <c:v>-14.483536916603336</c:v>
                </c:pt>
                <c:pt idx="28">
                  <c:v>-14.8169252953677</c:v>
                </c:pt>
                <c:pt idx="29">
                  <c:v>-15.228756229537119</c:v>
                </c:pt>
                <c:pt idx="30">
                  <c:v>-16.050972284076462</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Casey</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c:f>
              <c:numCache>
                <c:formatCode>0</c:formatCode>
                <c:ptCount val="23"/>
                <c:pt idx="0">
                  <c:v>69.238037969246633</c:v>
                </c:pt>
                <c:pt idx="1">
                  <c:v>62.284857475281122</c:v>
                </c:pt>
                <c:pt idx="2">
                  <c:v>68.510631915055086</c:v>
                </c:pt>
                <c:pt idx="3">
                  <c:v>70.467234525367871</c:v>
                </c:pt>
                <c:pt idx="4">
                  <c:v>61.698066156790141</c:v>
                </c:pt>
                <c:pt idx="5">
                  <c:v>63.809753480516569</c:v>
                </c:pt>
                <c:pt idx="6">
                  <c:v>66.924265126115557</c:v>
                </c:pt>
                <c:pt idx="7">
                  <c:v>70.248996857072626</c:v>
                </c:pt>
                <c:pt idx="8">
                  <c:v>62.324373199092776</c:v>
                </c:pt>
                <c:pt idx="9">
                  <c:v>69.982055883106895</c:v>
                </c:pt>
                <c:pt idx="10">
                  <c:v>53.022098784711226</c:v>
                </c:pt>
                <c:pt idx="11">
                  <c:v>53.155086593145185</c:v>
                </c:pt>
                <c:pt idx="12">
                  <c:v>65.171172889892873</c:v>
                </c:pt>
                <c:pt idx="13">
                  <c:v>51.243953228307177</c:v>
                </c:pt>
                <c:pt idx="14">
                  <c:v>54.180439150890841</c:v>
                </c:pt>
                <c:pt idx="15">
                  <c:v>56.9443904703515</c:v>
                </c:pt>
                <c:pt idx="16">
                  <c:v>58.114264774722706</c:v>
                </c:pt>
                <c:pt idx="17">
                  <c:v>51.105399075714026</c:v>
                </c:pt>
                <c:pt idx="18">
                  <c:v>43.996195752765118</c:v>
                </c:pt>
                <c:pt idx="19">
                  <c:v>40.197532640354396</c:v>
                </c:pt>
                <c:pt idx="20">
                  <c:v>37.454981992797123</c:v>
                </c:pt>
                <c:pt idx="21">
                  <c:v>36.185285921274854</c:v>
                </c:pt>
                <c:pt idx="22">
                  <c:v>24.130492276123526</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Brimbank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[0]!Data2</c:f>
              <c:numCache>
                <c:formatCode>0</c:formatCode>
                <c:ptCount val="23"/>
                <c:pt idx="0">
                  <c:v>54.817401867739726</c:v>
                </c:pt>
                <c:pt idx="1">
                  <c:v>52.731086807968943</c:v>
                </c:pt>
                <c:pt idx="2">
                  <c:v>52.615297477509188</c:v>
                </c:pt>
                <c:pt idx="3">
                  <c:v>53.450302682549967</c:v>
                </c:pt>
                <c:pt idx="4">
                  <c:v>51.564297722319019</c:v>
                </c:pt>
                <c:pt idx="5">
                  <c:v>51.587983944696809</c:v>
                </c:pt>
                <c:pt idx="6">
                  <c:v>65.788625138816172</c:v>
                </c:pt>
                <c:pt idx="7">
                  <c:v>62.518106186344511</c:v>
                </c:pt>
                <c:pt idx="8">
                  <c:v>53.9408905668801</c:v>
                </c:pt>
                <c:pt idx="9">
                  <c:v>54.198198198198199</c:v>
                </c:pt>
                <c:pt idx="10">
                  <c:v>48.502649257306359</c:v>
                </c:pt>
                <c:pt idx="11">
                  <c:v>49.146453666816882</c:v>
                </c:pt>
                <c:pt idx="12">
                  <c:v>49.4720782209383</c:v>
                </c:pt>
                <c:pt idx="13">
                  <c:v>43.989876369920225</c:v>
                </c:pt>
                <c:pt idx="14">
                  <c:v>47.326192467996336</c:v>
                </c:pt>
                <c:pt idx="15">
                  <c:v>50.730568431273426</c:v>
                </c:pt>
                <c:pt idx="16">
                  <c:v>47.441549959210469</c:v>
                </c:pt>
                <c:pt idx="17">
                  <c:v>37.220047341382994</c:v>
                </c:pt>
                <c:pt idx="18">
                  <c:v>34.01756961956638</c:v>
                </c:pt>
                <c:pt idx="19">
                  <c:v>27.420301751508788</c:v>
                </c:pt>
                <c:pt idx="20">
                  <c:v>23.621476704586623</c:v>
                </c:pt>
                <c:pt idx="21">
                  <c:v>21.411381680703613</c:v>
                </c:pt>
                <c:pt idx="22">
                  <c:v>13.566185385123244</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91" val="75"/>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92" val="77"/>
</file>

<file path=xl/ctrlProps/ctrlProp4.xml><?xml version="1.0" encoding="utf-8"?>
<formControlPr xmlns="http://schemas.microsoft.com/office/spreadsheetml/2009/9/main" objectType="Drop" dropLines="33" dropStyle="combo" dx="16" fmlaLink="$B$8" fmlaRange="$V$4:$V$35" sel="6" val="0"/>
</file>

<file path=xl/ctrlProps/ctrlProp5.xml><?xml version="1.0" encoding="utf-8"?>
<formControlPr xmlns="http://schemas.microsoft.com/office/spreadsheetml/2009/9/main" objectType="Drop" dropLines="33" dropStyle="combo" dx="16" fmlaLink="$E$8" fmlaRange="$V$4:$V$35" sel="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393700</xdr:colOff>
          <xdr:row>4</xdr:row>
          <xdr:rowOff>0</xdr:rowOff>
        </xdr:from>
        <xdr:to>
          <xdr:col>8</xdr:col>
          <xdr:colOff>165100</xdr:colOff>
          <xdr:row>5</xdr:row>
          <xdr:rowOff>25400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127000</xdr:colOff>
          <xdr:row>7</xdr:row>
          <xdr:rowOff>12700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107950</xdr:colOff>
          <xdr:row>3</xdr:row>
          <xdr:rowOff>63500</xdr:rowOff>
        </xdr:from>
        <xdr:to>
          <xdr:col>7</xdr:col>
          <xdr:colOff>0</xdr:colOff>
          <xdr:row>4</xdr:row>
          <xdr:rowOff>177800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184150</xdr:rowOff>
        </xdr:from>
        <xdr:to>
          <xdr:col>3</xdr:col>
          <xdr:colOff>101600</xdr:colOff>
          <xdr:row>8</xdr:row>
          <xdr:rowOff>25400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xdr:row>
          <xdr:rowOff>177800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08984375" defaultRowHeight="14.5" x14ac:dyDescent="0.35"/>
  <cols>
    <col min="1" max="1" width="2.81640625" style="27" customWidth="1"/>
    <col min="2" max="2" width="14.81640625" style="27" customWidth="1"/>
    <col min="3" max="15" width="9.08984375" style="27"/>
    <col min="16" max="16" width="9.08984375" style="28"/>
    <col min="17" max="17" width="33" style="27" customWidth="1"/>
    <col min="18" max="16384" width="9.08984375" style="27"/>
  </cols>
  <sheetData>
    <row r="1" spans="1:19" ht="25.5" customHeight="1" x14ac:dyDescent="0.35">
      <c r="B1" s="286" t="s">
        <v>440</v>
      </c>
      <c r="C1" s="286"/>
      <c r="D1" s="286"/>
      <c r="E1" s="286"/>
      <c r="F1" s="286"/>
      <c r="G1" s="286"/>
      <c r="H1" s="286"/>
      <c r="I1" s="286"/>
      <c r="J1" s="286"/>
      <c r="P1" s="27"/>
    </row>
    <row r="2" spans="1:19" ht="1.5" customHeight="1" x14ac:dyDescent="0.35">
      <c r="K2" s="28"/>
      <c r="L2" s="28"/>
      <c r="M2" s="28"/>
      <c r="N2" s="28"/>
      <c r="O2" s="28"/>
      <c r="Q2" s="28"/>
      <c r="R2" s="28"/>
    </row>
    <row r="3" spans="1:19" ht="1.5" customHeight="1" x14ac:dyDescent="0.35">
      <c r="K3" s="28"/>
      <c r="L3" s="28"/>
      <c r="M3" s="28"/>
      <c r="N3" s="28"/>
      <c r="O3" s="28"/>
      <c r="Q3" s="28"/>
      <c r="R3" s="28"/>
    </row>
    <row r="4" spans="1:19" ht="14.25" customHeight="1" x14ac:dyDescent="0.35">
      <c r="B4" s="217" t="s">
        <v>441</v>
      </c>
      <c r="K4" s="28"/>
      <c r="L4" s="28"/>
      <c r="M4" s="28"/>
      <c r="N4" s="28"/>
      <c r="O4" s="28"/>
      <c r="Q4" s="28"/>
      <c r="R4" s="28"/>
    </row>
    <row r="5" spans="1:19" x14ac:dyDescent="0.35">
      <c r="C5" s="218">
        <v>91</v>
      </c>
      <c r="K5" s="28"/>
      <c r="L5" s="28"/>
      <c r="M5" s="28"/>
      <c r="N5" s="28"/>
      <c r="O5" s="28"/>
      <c r="P5" s="206" t="s">
        <v>435</v>
      </c>
      <c r="Q5" s="206" t="s">
        <v>158</v>
      </c>
      <c r="R5" s="206"/>
      <c r="S5" s="201"/>
    </row>
    <row r="6" spans="1:19" ht="3.75" customHeight="1" x14ac:dyDescent="0.35">
      <c r="K6" s="28"/>
      <c r="L6" s="28"/>
      <c r="M6" s="28"/>
      <c r="N6" s="28"/>
      <c r="O6" s="28"/>
      <c r="P6" s="206" t="s">
        <v>169</v>
      </c>
      <c r="Q6" s="206" t="s">
        <v>0</v>
      </c>
      <c r="R6" s="206"/>
      <c r="S6" s="201"/>
    </row>
    <row r="7" spans="1:19" x14ac:dyDescent="0.35">
      <c r="C7" s="218">
        <v>1</v>
      </c>
      <c r="K7" s="28"/>
      <c r="L7" s="28"/>
      <c r="M7" s="28"/>
      <c r="N7" s="28"/>
      <c r="O7" s="28"/>
      <c r="Q7" s="206" t="s">
        <v>86</v>
      </c>
      <c r="R7" s="206"/>
      <c r="S7" s="201"/>
    </row>
    <row r="8" spans="1:19" ht="3" customHeight="1" x14ac:dyDescent="0.35">
      <c r="K8" s="28"/>
      <c r="L8" s="28"/>
      <c r="M8" s="28"/>
      <c r="N8" s="28"/>
      <c r="O8" s="28"/>
      <c r="Q8" s="206" t="s">
        <v>87</v>
      </c>
      <c r="R8" s="206"/>
      <c r="S8" s="201"/>
    </row>
    <row r="9" spans="1:19" ht="18" customHeight="1" x14ac:dyDescent="0.35">
      <c r="B9" s="287" t="str">
        <f ca="1">CONCATENATE(INDEX(Q5:Q124,C5),": ",INDEX(P5:P6,C7),", ",L13," to ",L14)</f>
        <v>Birth rate: 15-19 year-olds: Numeric change, 2001 to 2023</v>
      </c>
      <c r="C9" s="287"/>
      <c r="D9" s="287"/>
      <c r="E9" s="287"/>
      <c r="F9" s="287"/>
      <c r="G9" s="287"/>
      <c r="H9" s="287"/>
      <c r="I9" s="287"/>
      <c r="J9" s="287"/>
      <c r="K9" s="28"/>
      <c r="L9" s="28"/>
      <c r="M9" s="28"/>
      <c r="N9" s="28"/>
      <c r="O9" s="28"/>
      <c r="Q9" s="206" t="s">
        <v>88</v>
      </c>
      <c r="R9" s="206"/>
      <c r="S9" s="201"/>
    </row>
    <row r="10" spans="1:19" x14ac:dyDescent="0.35">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5">
      <c r="A11" s="227">
        <v>1</v>
      </c>
      <c r="B11" s="206" t="s">
        <v>41</v>
      </c>
      <c r="C11" s="228">
        <f ca="1">VLOOKUP(A11,Change!$A$6:$IG$36,2+$C$5*2-2+$C$7)</f>
        <v>-8.0722688155307551</v>
      </c>
      <c r="D11" s="228">
        <f ca="1">C11+A11*0.00001</f>
        <v>-8.0722588155307555</v>
      </c>
      <c r="E11" s="227">
        <f ca="1">RANK(D11,D$11:D$41)</f>
        <v>19</v>
      </c>
      <c r="F11" s="206" t="str">
        <f ca="1">VLOOKUP(MATCH(A11,E$11:E$41,0),$A$11:$D$41,2)</f>
        <v>Manningham</v>
      </c>
      <c r="G11" s="228">
        <f ca="1">VLOOKUP(MATCH(A11,E$11:E$41,0),$A$11:$D$41,3)</f>
        <v>-1.2451365630452929</v>
      </c>
      <c r="H11" s="28"/>
      <c r="K11" s="28"/>
      <c r="L11" s="28"/>
      <c r="M11" s="28"/>
      <c r="N11" s="28"/>
      <c r="O11" s="28"/>
      <c r="Q11" s="206" t="s">
        <v>90</v>
      </c>
      <c r="R11" s="206"/>
      <c r="S11" s="201"/>
    </row>
    <row r="12" spans="1:19" x14ac:dyDescent="0.35">
      <c r="A12" s="227">
        <v>2</v>
      </c>
      <c r="B12" s="206" t="s">
        <v>45</v>
      </c>
      <c r="C12" s="228">
        <f ca="1">VLOOKUP(A12,Change!$A$6:$IG$36,2+$C$5*2-2+$C$7)</f>
        <v>-4.0703052728954674</v>
      </c>
      <c r="D12" s="228">
        <f t="shared" ref="D12:D41" ca="1" si="0">C12+A12*0.00001</f>
        <v>-4.0702852728954673</v>
      </c>
      <c r="E12" s="227">
        <f t="shared" ref="E12:E41" ca="1" si="1">RANK(D12,D$11:D$41)</f>
        <v>9</v>
      </c>
      <c r="F12" s="206" t="str">
        <f t="shared" ref="F12:F41" ca="1" si="2">VLOOKUP(MATCH(A12,E$11:E$41,0),$A$11:$D$41,2)</f>
        <v>Monash</v>
      </c>
      <c r="G12" s="228">
        <f t="shared" ref="G12:G41" ca="1" si="3">VLOOKUP(MATCH(A12,E$11:E$41,0),$A$11:$D$41,3)</f>
        <v>-2.0068965692306464</v>
      </c>
      <c r="H12" s="28"/>
      <c r="K12" s="28"/>
      <c r="L12" s="28"/>
      <c r="M12" s="28"/>
      <c r="N12" s="28"/>
      <c r="O12" s="28"/>
      <c r="Q12" s="206" t="s">
        <v>91</v>
      </c>
      <c r="R12" s="206"/>
      <c r="S12" s="201"/>
    </row>
    <row r="13" spans="1:19" x14ac:dyDescent="0.35">
      <c r="A13" s="227">
        <v>3</v>
      </c>
      <c r="B13" s="206" t="s">
        <v>47</v>
      </c>
      <c r="C13" s="228">
        <f ca="1">VLOOKUP(A13,Change!$A$6:$IG$36,2+$C$5*2-2+$C$7)</f>
        <v>-2.1777470718570018</v>
      </c>
      <c r="D13" s="228">
        <f t="shared" ca="1" si="0"/>
        <v>-2.1777170718570016</v>
      </c>
      <c r="E13" s="227">
        <f t="shared" ca="1" si="1"/>
        <v>3</v>
      </c>
      <c r="F13" s="206" t="str">
        <f t="shared" ca="1" si="2"/>
        <v>Boroondara</v>
      </c>
      <c r="G13" s="228">
        <f t="shared" ca="1" si="3"/>
        <v>-2.1777470718570018</v>
      </c>
      <c r="H13" s="28"/>
      <c r="K13" s="28"/>
      <c r="L13" s="28">
        <f ca="1">OFFSET(Census!D4,1,C5*2-4,1,1)</f>
        <v>2001</v>
      </c>
      <c r="M13" s="28"/>
      <c r="N13" s="28"/>
      <c r="O13" s="28"/>
      <c r="Q13" s="206" t="s">
        <v>37</v>
      </c>
      <c r="R13" s="206"/>
      <c r="S13" s="201"/>
    </row>
    <row r="14" spans="1:19" x14ac:dyDescent="0.35">
      <c r="A14" s="227">
        <v>4</v>
      </c>
      <c r="B14" s="206" t="s">
        <v>85</v>
      </c>
      <c r="C14" s="228">
        <f ca="1">VLOOKUP(A14,Change!$A$6:$IG$36,2+$C$5*2-2+$C$7)</f>
        <v>-7.6771774976530214</v>
      </c>
      <c r="D14" s="228">
        <f t="shared" ca="1" si="0"/>
        <v>-7.6771374976530211</v>
      </c>
      <c r="E14" s="227">
        <f t="shared" ca="1" si="1"/>
        <v>16</v>
      </c>
      <c r="F14" s="206" t="str">
        <f t="shared" ca="1" si="2"/>
        <v>Stonnington</v>
      </c>
      <c r="G14" s="228">
        <f t="shared" ca="1" si="3"/>
        <v>-2.5350621735201302</v>
      </c>
      <c r="H14" s="28"/>
      <c r="K14" s="28"/>
      <c r="L14" s="28">
        <f ca="1">OFFSET(Census!D4,VLOOKUP(Census!A3,Census!A3:IL3,2+C5*2-1),C5*2-4,1,1)</f>
        <v>2023</v>
      </c>
      <c r="M14" s="28"/>
      <c r="N14" s="28"/>
      <c r="O14" s="28"/>
      <c r="Q14" s="206" t="s">
        <v>159</v>
      </c>
      <c r="R14" s="206"/>
      <c r="S14" s="201"/>
    </row>
    <row r="15" spans="1:19" x14ac:dyDescent="0.35">
      <c r="A15" s="227">
        <v>5</v>
      </c>
      <c r="B15" s="206" t="s">
        <v>50</v>
      </c>
      <c r="C15" s="228">
        <f ca="1">VLOOKUP(A15,Change!$A$6:$IG$36,2+$C$5*2-2+$C$7)</f>
        <v>-7.8517829183434902</v>
      </c>
      <c r="D15" s="228">
        <f t="shared" ca="1" si="0"/>
        <v>-7.8517329183434903</v>
      </c>
      <c r="E15" s="227">
        <f t="shared" ca="1" si="1"/>
        <v>18</v>
      </c>
      <c r="F15" s="206" t="str">
        <f t="shared" ca="1" si="2"/>
        <v>Port Phillip</v>
      </c>
      <c r="G15" s="228">
        <f t="shared" ca="1" si="3"/>
        <v>-2.5836217424173897</v>
      </c>
      <c r="H15" s="28"/>
      <c r="K15" s="28"/>
      <c r="L15" s="28"/>
      <c r="M15" s="28"/>
      <c r="N15" s="28"/>
      <c r="O15" s="28"/>
      <c r="Q15" s="206" t="s">
        <v>92</v>
      </c>
      <c r="R15" s="206"/>
      <c r="S15" s="201"/>
    </row>
    <row r="16" spans="1:19" x14ac:dyDescent="0.35">
      <c r="A16" s="227">
        <v>6</v>
      </c>
      <c r="B16" s="206" t="s">
        <v>53</v>
      </c>
      <c r="C16" s="228">
        <f ca="1">VLOOKUP(A16,Change!$A$6:$IG$36,2+$C$5*2-2+$C$7)</f>
        <v>-12.985106701724414</v>
      </c>
      <c r="D16" s="228">
        <f t="shared" ca="1" si="0"/>
        <v>-12.985046701724414</v>
      </c>
      <c r="E16" s="227">
        <f t="shared" ca="1" si="1"/>
        <v>25</v>
      </c>
      <c r="F16" s="206" t="str">
        <f t="shared" ca="1" si="2"/>
        <v>Nillumbik</v>
      </c>
      <c r="G16" s="228">
        <f t="shared" ca="1" si="3"/>
        <v>-2.6088284676803899</v>
      </c>
      <c r="H16" s="28"/>
      <c r="K16" s="28"/>
      <c r="L16" s="28"/>
      <c r="M16" s="28"/>
      <c r="N16" s="28"/>
      <c r="O16" s="28"/>
      <c r="Q16" s="206" t="s">
        <v>93</v>
      </c>
      <c r="R16" s="206"/>
      <c r="S16" s="201"/>
    </row>
    <row r="17" spans="1:19" x14ac:dyDescent="0.35">
      <c r="A17" s="227">
        <v>7</v>
      </c>
      <c r="B17" s="206" t="s">
        <v>55</v>
      </c>
      <c r="C17" s="228">
        <f ca="1">VLOOKUP(A17,Change!$A$6:$IG$36,2+$C$5*2-2+$C$7)</f>
        <v>-7.5535344724955369</v>
      </c>
      <c r="D17" s="228">
        <f t="shared" ca="1" si="0"/>
        <v>-7.5534644724955369</v>
      </c>
      <c r="E17" s="227">
        <f t="shared" ca="1" si="1"/>
        <v>14</v>
      </c>
      <c r="F17" s="206" t="str">
        <f t="shared" ca="1" si="2"/>
        <v>Melbourne</v>
      </c>
      <c r="G17" s="228">
        <f t="shared" ca="1" si="3"/>
        <v>-3.646210165249022</v>
      </c>
      <c r="H17" s="28"/>
      <c r="K17" s="28"/>
      <c r="L17" s="28"/>
      <c r="M17" s="28"/>
      <c r="N17" s="28"/>
      <c r="O17" s="28"/>
      <c r="Q17" s="206" t="s">
        <v>94</v>
      </c>
      <c r="R17" s="206"/>
      <c r="S17" s="201"/>
    </row>
    <row r="18" spans="1:19" x14ac:dyDescent="0.35">
      <c r="A18" s="227">
        <v>8</v>
      </c>
      <c r="B18" s="206" t="s">
        <v>57</v>
      </c>
      <c r="C18" s="228">
        <f ca="1">VLOOKUP(A18,Change!$A$6:$IG$36,2+$C$5*2-2+$C$7)</f>
        <v>-13.218127510060288</v>
      </c>
      <c r="D18" s="228">
        <f t="shared" ca="1" si="0"/>
        <v>-13.218047510060288</v>
      </c>
      <c r="E18" s="227">
        <f t="shared" ca="1" si="1"/>
        <v>27</v>
      </c>
      <c r="F18" s="206" t="str">
        <f t="shared" ca="1" si="2"/>
        <v>Whitehorse</v>
      </c>
      <c r="G18" s="228">
        <f t="shared" ca="1" si="3"/>
        <v>-4.0393462864242196</v>
      </c>
      <c r="H18" s="28"/>
      <c r="K18" s="28"/>
      <c r="L18" s="28"/>
      <c r="M18" s="28"/>
      <c r="N18" s="28"/>
      <c r="O18" s="28"/>
      <c r="Q18" s="206" t="s">
        <v>95</v>
      </c>
      <c r="R18" s="206"/>
      <c r="S18" s="201"/>
    </row>
    <row r="19" spans="1:19" x14ac:dyDescent="0.35">
      <c r="A19" s="227">
        <v>9</v>
      </c>
      <c r="B19" s="206" t="s">
        <v>58</v>
      </c>
      <c r="C19" s="228">
        <f ca="1">VLOOKUP(A19,Change!$A$6:$IG$36,2+$C$5*2-2+$C$7)</f>
        <v>-4.6707606149393142</v>
      </c>
      <c r="D19" s="228">
        <f t="shared" ca="1" si="0"/>
        <v>-4.670670614939314</v>
      </c>
      <c r="E19" s="227">
        <f t="shared" ca="1" si="1"/>
        <v>11</v>
      </c>
      <c r="F19" s="206" t="str">
        <f t="shared" ca="1" si="2"/>
        <v>Bayside</v>
      </c>
      <c r="G19" s="228">
        <f t="shared" ca="1" si="3"/>
        <v>-4.0703052728954674</v>
      </c>
      <c r="H19" s="28"/>
      <c r="K19" s="28"/>
      <c r="L19" s="28"/>
      <c r="M19" s="28"/>
      <c r="N19" s="28"/>
      <c r="O19" s="28"/>
      <c r="Q19" s="206" t="s">
        <v>96</v>
      </c>
      <c r="R19" s="206"/>
      <c r="S19" s="201"/>
    </row>
    <row r="20" spans="1:19" x14ac:dyDescent="0.35">
      <c r="A20" s="227">
        <v>10</v>
      </c>
      <c r="B20" s="206" t="s">
        <v>60</v>
      </c>
      <c r="C20" s="228">
        <f ca="1">VLOOKUP(A20,Change!$A$6:$IG$36,2+$C$5*2-2+$C$7)</f>
        <v>-14.483536916603336</v>
      </c>
      <c r="D20" s="228">
        <f t="shared" ca="1" si="0"/>
        <v>-14.483436916603337</v>
      </c>
      <c r="E20" s="227">
        <f t="shared" ca="1" si="1"/>
        <v>28</v>
      </c>
      <c r="F20" s="206" t="str">
        <f t="shared" ca="1" si="2"/>
        <v>Knox</v>
      </c>
      <c r="G20" s="228">
        <f t="shared" ca="1" si="3"/>
        <v>-4.5104668133974357</v>
      </c>
      <c r="H20" s="28"/>
      <c r="K20" s="28"/>
      <c r="L20" s="28"/>
      <c r="M20" s="28"/>
      <c r="N20" s="28"/>
      <c r="O20" s="28"/>
      <c r="Q20" s="206" t="s">
        <v>97</v>
      </c>
      <c r="R20" s="206"/>
      <c r="S20" s="201"/>
    </row>
    <row r="21" spans="1:19" x14ac:dyDescent="0.35">
      <c r="A21" s="227">
        <v>11</v>
      </c>
      <c r="B21" s="206" t="s">
        <v>59</v>
      </c>
      <c r="C21" s="228">
        <f ca="1">VLOOKUP(A21,Change!$A$6:$IG$36,2+$C$5*2-2+$C$7)</f>
        <v>-14.8169252953677</v>
      </c>
      <c r="D21" s="228">
        <f t="shared" ca="1" si="0"/>
        <v>-14.8168152953677</v>
      </c>
      <c r="E21" s="227">
        <f t="shared" ca="1" si="1"/>
        <v>29</v>
      </c>
      <c r="F21" s="206" t="str">
        <f t="shared" ca="1" si="2"/>
        <v>Glen Eira</v>
      </c>
      <c r="G21" s="228">
        <f t="shared" ca="1" si="3"/>
        <v>-4.6707606149393142</v>
      </c>
      <c r="H21" s="28"/>
      <c r="K21" s="28"/>
      <c r="L21" s="28"/>
      <c r="M21" s="28"/>
      <c r="N21" s="28"/>
      <c r="O21" s="28"/>
      <c r="Q21" s="206" t="s">
        <v>103</v>
      </c>
      <c r="R21" s="206"/>
      <c r="S21" s="201"/>
    </row>
    <row r="22" spans="1:19" x14ac:dyDescent="0.35">
      <c r="A22" s="227">
        <v>12</v>
      </c>
      <c r="B22" s="206" t="s">
        <v>62</v>
      </c>
      <c r="C22" s="228">
        <f ca="1">VLOOKUP(A22,Change!$A$6:$IG$36,2+$C$5*2-2+$C$7)</f>
        <v>-15.228756229537119</v>
      </c>
      <c r="D22" s="228">
        <f t="shared" ca="1" si="0"/>
        <v>-15.228636229537118</v>
      </c>
      <c r="E22" s="227">
        <f t="shared" ca="1" si="1"/>
        <v>30</v>
      </c>
      <c r="F22" s="206" t="str">
        <f t="shared" ca="1" si="2"/>
        <v>Moonee Valley</v>
      </c>
      <c r="G22" s="228">
        <f t="shared" ca="1" si="3"/>
        <v>-5.0354051927616048</v>
      </c>
      <c r="H22" s="28"/>
      <c r="K22" s="28"/>
      <c r="L22" s="28"/>
      <c r="M22" s="28"/>
      <c r="N22" s="28"/>
      <c r="O22" s="28"/>
      <c r="Q22" s="206" t="s">
        <v>104</v>
      </c>
      <c r="R22" s="206"/>
      <c r="S22" s="201"/>
    </row>
    <row r="23" spans="1:19" x14ac:dyDescent="0.35">
      <c r="A23" s="227">
        <v>13</v>
      </c>
      <c r="B23" s="206" t="s">
        <v>63</v>
      </c>
      <c r="C23" s="228">
        <f ca="1">VLOOKUP(A23,Change!$A$6:$IG$36,2+$C$5*2-2+$C$7)</f>
        <v>-7.577274485911512</v>
      </c>
      <c r="D23" s="228">
        <f t="shared" ca="1" si="0"/>
        <v>-7.5771444859115116</v>
      </c>
      <c r="E23" s="227">
        <f t="shared" ca="1" si="1"/>
        <v>15</v>
      </c>
      <c r="F23" s="206" t="str">
        <f t="shared" ca="1" si="2"/>
        <v>Melton</v>
      </c>
      <c r="G23" s="228">
        <f t="shared" ca="1" si="3"/>
        <v>-6.4395522655009074</v>
      </c>
      <c r="H23" s="28"/>
      <c r="K23" s="28"/>
      <c r="L23" s="28"/>
      <c r="M23" s="28"/>
      <c r="N23" s="28"/>
      <c r="O23" s="28"/>
      <c r="Q23" s="206" t="s">
        <v>105</v>
      </c>
      <c r="R23" s="206"/>
      <c r="S23" s="201"/>
    </row>
    <row r="24" spans="1:19" x14ac:dyDescent="0.35">
      <c r="A24" s="227">
        <v>14</v>
      </c>
      <c r="B24" s="206" t="s">
        <v>64</v>
      </c>
      <c r="C24" s="228">
        <f ca="1">VLOOKUP(A24,Change!$A$6:$IG$36,2+$C$5*2-2+$C$7)</f>
        <v>-4.5104668133974357</v>
      </c>
      <c r="D24" s="228">
        <f t="shared" ca="1" si="0"/>
        <v>-4.5103268133974357</v>
      </c>
      <c r="E24" s="227">
        <f t="shared" ca="1" si="1"/>
        <v>10</v>
      </c>
      <c r="F24" s="206" t="str">
        <f t="shared" ca="1" si="2"/>
        <v>Darebin</v>
      </c>
      <c r="G24" s="228">
        <f t="shared" ca="1" si="3"/>
        <v>-7.5535344724955369</v>
      </c>
      <c r="H24" s="28"/>
      <c r="K24" s="28"/>
      <c r="L24" s="28"/>
      <c r="M24" s="28"/>
      <c r="N24" s="28"/>
      <c r="O24" s="28"/>
      <c r="Q24" s="206" t="s">
        <v>106</v>
      </c>
      <c r="R24" s="206"/>
      <c r="S24" s="201"/>
    </row>
    <row r="25" spans="1:19" x14ac:dyDescent="0.35">
      <c r="A25" s="227">
        <v>15</v>
      </c>
      <c r="B25" s="206" t="s">
        <v>65</v>
      </c>
      <c r="C25" s="228">
        <f ca="1">VLOOKUP(A25,Change!$A$6:$IG$36,2+$C$5*2-2+$C$7)</f>
        <v>-1.2451365630452929</v>
      </c>
      <c r="D25" s="228">
        <f t="shared" ca="1" si="0"/>
        <v>-1.2449865630452928</v>
      </c>
      <c r="E25" s="227">
        <f t="shared" ca="1" si="1"/>
        <v>1</v>
      </c>
      <c r="F25" s="206" t="str">
        <f t="shared" ca="1" si="2"/>
        <v>Kingston</v>
      </c>
      <c r="G25" s="228">
        <f t="shared" ca="1" si="3"/>
        <v>-7.577274485911512</v>
      </c>
      <c r="H25" s="28"/>
      <c r="K25" s="28"/>
      <c r="L25" s="28"/>
      <c r="M25" s="28"/>
      <c r="N25" s="28"/>
      <c r="O25" s="28"/>
      <c r="Q25" s="206" t="s">
        <v>107</v>
      </c>
      <c r="R25" s="206"/>
      <c r="S25" s="201"/>
    </row>
    <row r="26" spans="1:19" x14ac:dyDescent="0.35">
      <c r="A26" s="227">
        <v>16</v>
      </c>
      <c r="B26" s="206" t="s">
        <v>66</v>
      </c>
      <c r="C26" s="228">
        <f ca="1">VLOOKUP(A26,Change!$A$6:$IG$36,2+$C$5*2-2+$C$7)</f>
        <v>-13.066143280877707</v>
      </c>
      <c r="D26" s="228">
        <f t="shared" ca="1" si="0"/>
        <v>-13.065983280877708</v>
      </c>
      <c r="E26" s="227">
        <f t="shared" ca="1" si="1"/>
        <v>26</v>
      </c>
      <c r="F26" s="206" t="str">
        <f t="shared" ca="1" si="2"/>
        <v>Brimbank</v>
      </c>
      <c r="G26" s="228">
        <f t="shared" ca="1" si="3"/>
        <v>-7.6771774976530214</v>
      </c>
      <c r="H26" s="28"/>
      <c r="K26" s="28"/>
      <c r="L26" s="28"/>
      <c r="M26" s="28"/>
      <c r="N26" s="28"/>
      <c r="O26" s="28"/>
      <c r="Q26" s="206" t="s">
        <v>110</v>
      </c>
      <c r="R26" s="206"/>
      <c r="S26" s="201"/>
    </row>
    <row r="27" spans="1:19" x14ac:dyDescent="0.35">
      <c r="A27" s="227">
        <v>17</v>
      </c>
      <c r="B27" s="206" t="s">
        <v>67</v>
      </c>
      <c r="C27" s="228">
        <f ca="1">VLOOKUP(A27,Change!$A$6:$IG$36,2+$C$5*2-2+$C$7)</f>
        <v>-7.8490260456567205</v>
      </c>
      <c r="D27" s="228">
        <f t="shared" ca="1" si="0"/>
        <v>-7.8488560456567207</v>
      </c>
      <c r="E27" s="227">
        <f t="shared" ca="1" si="1"/>
        <v>17</v>
      </c>
      <c r="F27" s="206" t="str">
        <f t="shared" ca="1" si="2"/>
        <v>Maroondah</v>
      </c>
      <c r="G27" s="228">
        <f t="shared" ca="1" si="3"/>
        <v>-7.8490260456567205</v>
      </c>
      <c r="H27" s="28"/>
      <c r="K27" s="28"/>
      <c r="L27" s="28"/>
      <c r="M27" s="28"/>
      <c r="N27" s="28"/>
      <c r="O27" s="28"/>
      <c r="Q27" s="206" t="s">
        <v>108</v>
      </c>
      <c r="R27" s="206"/>
      <c r="S27" s="201"/>
    </row>
    <row r="28" spans="1:19" x14ac:dyDescent="0.35">
      <c r="A28" s="227">
        <v>18</v>
      </c>
      <c r="B28" s="206" t="s">
        <v>68</v>
      </c>
      <c r="C28" s="228">
        <f ca="1">VLOOKUP(A28,Change!$A$6:$IG$36,2+$C$5*2-2+$C$7)</f>
        <v>-3.646210165249022</v>
      </c>
      <c r="D28" s="228">
        <f t="shared" ca="1" si="0"/>
        <v>-3.6460301652490221</v>
      </c>
      <c r="E28" s="227">
        <f t="shared" ca="1" si="1"/>
        <v>7</v>
      </c>
      <c r="F28" s="206" t="str">
        <f t="shared" ca="1" si="2"/>
        <v>Cardinia</v>
      </c>
      <c r="G28" s="228">
        <f t="shared" ca="1" si="3"/>
        <v>-7.8517829183434902</v>
      </c>
      <c r="H28" s="28"/>
      <c r="K28" s="28"/>
      <c r="L28" s="28"/>
      <c r="M28" s="28"/>
      <c r="N28" s="28"/>
      <c r="O28" s="28"/>
      <c r="Q28" s="206" t="s">
        <v>109</v>
      </c>
      <c r="R28" s="206"/>
      <c r="S28" s="201"/>
    </row>
    <row r="29" spans="1:19" x14ac:dyDescent="0.35">
      <c r="A29" s="227">
        <v>19</v>
      </c>
      <c r="B29" s="206" t="s">
        <v>70</v>
      </c>
      <c r="C29" s="228">
        <f ca="1">VLOOKUP(A29,Change!$A$6:$IG$36,2+$C$5*2-2+$C$7)</f>
        <v>-6.4395522655009074</v>
      </c>
      <c r="D29" s="228">
        <f t="shared" ca="1" si="0"/>
        <v>-6.4393622655009075</v>
      </c>
      <c r="E29" s="227">
        <f t="shared" ca="1" si="1"/>
        <v>13</v>
      </c>
      <c r="F29" s="206" t="str">
        <f t="shared" ca="1" si="2"/>
        <v>Banyule</v>
      </c>
      <c r="G29" s="228">
        <f t="shared" ca="1" si="3"/>
        <v>-8.0722688155307551</v>
      </c>
      <c r="H29" s="28"/>
      <c r="K29" s="28"/>
      <c r="L29" s="28"/>
      <c r="M29" s="28"/>
      <c r="N29" s="28"/>
      <c r="O29" s="28"/>
      <c r="Q29" s="206" t="s">
        <v>111</v>
      </c>
      <c r="R29" s="206"/>
      <c r="S29" s="201"/>
    </row>
    <row r="30" spans="1:19" x14ac:dyDescent="0.35">
      <c r="A30" s="227">
        <v>20</v>
      </c>
      <c r="B30" s="206" t="s">
        <v>71</v>
      </c>
      <c r="C30" s="228">
        <f ca="1">VLOOKUP(A30,Change!$A$6:$IG$36,2+$C$5*2-2+$C$7)</f>
        <v>-2.0068965692306464</v>
      </c>
      <c r="D30" s="228">
        <f t="shared" ca="1" si="0"/>
        <v>-2.0066965692306464</v>
      </c>
      <c r="E30" s="227">
        <f t="shared" ca="1" si="1"/>
        <v>2</v>
      </c>
      <c r="F30" s="206" t="str">
        <f t="shared" ca="1" si="2"/>
        <v>Yarra</v>
      </c>
      <c r="G30" s="228">
        <f t="shared" ca="1" si="3"/>
        <v>-8.2975507153409929</v>
      </c>
      <c r="H30" s="28"/>
      <c r="K30" s="28"/>
      <c r="L30" s="28"/>
      <c r="M30" s="28"/>
      <c r="N30" s="28"/>
      <c r="O30" s="28"/>
      <c r="Q30" s="206" t="s">
        <v>374</v>
      </c>
      <c r="R30" s="206"/>
      <c r="S30" s="201"/>
    </row>
    <row r="31" spans="1:19" x14ac:dyDescent="0.35">
      <c r="A31" s="227">
        <v>21</v>
      </c>
      <c r="B31" s="206" t="s">
        <v>72</v>
      </c>
      <c r="C31" s="228">
        <f ca="1">VLOOKUP(A31,Change!$A$6:$IG$36,2+$C$5*2-2+$C$7)</f>
        <v>-5.0354051927616048</v>
      </c>
      <c r="D31" s="228">
        <f t="shared" ca="1" si="0"/>
        <v>-5.0351951927616048</v>
      </c>
      <c r="E31" s="227">
        <f t="shared" ca="1" si="1"/>
        <v>12</v>
      </c>
      <c r="F31" s="206" t="str">
        <f t="shared" ca="1" si="2"/>
        <v>Whittlesea</v>
      </c>
      <c r="G31" s="228">
        <f t="shared" ca="1" si="3"/>
        <v>-8.824229019506987</v>
      </c>
      <c r="H31" s="28"/>
      <c r="K31" s="28"/>
      <c r="L31" s="28"/>
      <c r="M31" s="28"/>
      <c r="N31" s="28"/>
      <c r="O31" s="28"/>
      <c r="Q31" s="206" t="s">
        <v>431</v>
      </c>
      <c r="R31" s="206"/>
      <c r="S31" s="201"/>
    </row>
    <row r="32" spans="1:19" x14ac:dyDescent="0.35">
      <c r="A32" s="227">
        <v>22</v>
      </c>
      <c r="B32" s="206" t="s">
        <v>73</v>
      </c>
      <c r="C32" s="228">
        <f ca="1">VLOOKUP(A32,Change!$A$6:$IG$36,2+$C$5*2-2+$C$7)</f>
        <v>-16.050972284076462</v>
      </c>
      <c r="D32" s="228">
        <f t="shared" ca="1" si="0"/>
        <v>-16.050752284076463</v>
      </c>
      <c r="E32" s="227">
        <f t="shared" ca="1" si="1"/>
        <v>31</v>
      </c>
      <c r="F32" s="206" t="str">
        <f t="shared" ca="1" si="2"/>
        <v>Yarra Ranges</v>
      </c>
      <c r="G32" s="228">
        <f t="shared" ca="1" si="3"/>
        <v>-9.8534749432664412</v>
      </c>
      <c r="H32" s="28"/>
      <c r="K32" s="28"/>
      <c r="L32" s="28"/>
      <c r="M32" s="28"/>
      <c r="N32" s="28"/>
      <c r="O32" s="28"/>
      <c r="Q32" s="206" t="s">
        <v>432</v>
      </c>
      <c r="R32" s="206"/>
      <c r="S32" s="201"/>
    </row>
    <row r="33" spans="1:19" x14ac:dyDescent="0.35">
      <c r="A33" s="227">
        <v>23</v>
      </c>
      <c r="B33" s="206" t="s">
        <v>74</v>
      </c>
      <c r="C33" s="228">
        <f ca="1">VLOOKUP(A33,Change!$A$6:$IG$36,2+$C$5*2-2+$C$7)</f>
        <v>-12.371018144983697</v>
      </c>
      <c r="D33" s="228">
        <f t="shared" ca="1" si="0"/>
        <v>-12.370788144983697</v>
      </c>
      <c r="E33" s="227">
        <f t="shared" ca="1" si="1"/>
        <v>24</v>
      </c>
      <c r="F33" s="206" t="str">
        <f t="shared" ca="1" si="2"/>
        <v>Wyndham</v>
      </c>
      <c r="G33" s="228">
        <f t="shared" ca="1" si="3"/>
        <v>-11.65613157886008</v>
      </c>
      <c r="H33" s="28"/>
      <c r="K33" s="28"/>
      <c r="L33" s="28"/>
      <c r="M33" s="28"/>
      <c r="N33" s="28"/>
      <c r="O33" s="28"/>
      <c r="Q33" s="206" t="s">
        <v>433</v>
      </c>
      <c r="R33" s="206"/>
      <c r="S33" s="201"/>
    </row>
    <row r="34" spans="1:19" x14ac:dyDescent="0.35">
      <c r="A34" s="227">
        <v>24</v>
      </c>
      <c r="B34" s="206" t="s">
        <v>75</v>
      </c>
      <c r="C34" s="228">
        <f ca="1">VLOOKUP(A34,Change!$A$6:$IG$36,2+$C$5*2-2+$C$7)</f>
        <v>-2.6088284676803899</v>
      </c>
      <c r="D34" s="228">
        <f t="shared" ca="1" si="0"/>
        <v>-2.6085884676803901</v>
      </c>
      <c r="E34" s="227">
        <f t="shared" ca="1" si="1"/>
        <v>6</v>
      </c>
      <c r="F34" s="206" t="str">
        <f t="shared" ca="1" si="2"/>
        <v>Mornington Peninsula</v>
      </c>
      <c r="G34" s="228">
        <f t="shared" ca="1" si="3"/>
        <v>-12.371018144983697</v>
      </c>
      <c r="H34" s="28"/>
      <c r="K34" s="28"/>
      <c r="L34" s="28"/>
      <c r="M34" s="28"/>
      <c r="N34" s="28"/>
      <c r="O34" s="28"/>
      <c r="Q34" s="206" t="s">
        <v>434</v>
      </c>
      <c r="R34" s="206"/>
      <c r="S34" s="201"/>
    </row>
    <row r="35" spans="1:19" x14ac:dyDescent="0.35">
      <c r="A35" s="227">
        <v>25</v>
      </c>
      <c r="B35" s="206" t="s">
        <v>76</v>
      </c>
      <c r="C35" s="228">
        <f ca="1">VLOOKUP(A35,Change!$A$6:$IG$36,2+$C$5*2-2+$C$7)</f>
        <v>-2.5836217424173897</v>
      </c>
      <c r="D35" s="228">
        <f t="shared" ca="1" si="0"/>
        <v>-2.5833717424173899</v>
      </c>
      <c r="E35" s="227">
        <f t="shared" ca="1" si="1"/>
        <v>5</v>
      </c>
      <c r="F35" s="206" t="str">
        <f t="shared" ca="1" si="2"/>
        <v>Casey</v>
      </c>
      <c r="G35" s="228">
        <f t="shared" ca="1" si="3"/>
        <v>-12.985106701724414</v>
      </c>
      <c r="H35" s="28"/>
      <c r="K35" s="28"/>
      <c r="L35" s="28"/>
      <c r="M35" s="28"/>
      <c r="N35" s="28"/>
      <c r="O35" s="28"/>
      <c r="Q35" s="206" t="s">
        <v>160</v>
      </c>
      <c r="R35" s="206"/>
      <c r="S35" s="201"/>
    </row>
    <row r="36" spans="1:19" x14ac:dyDescent="0.35">
      <c r="A36" s="227">
        <v>26</v>
      </c>
      <c r="B36" s="206" t="s">
        <v>77</v>
      </c>
      <c r="C36" s="228">
        <f ca="1">VLOOKUP(A36,Change!$A$6:$IG$36,2+$C$5*2-2+$C$7)</f>
        <v>-2.5350621735201302</v>
      </c>
      <c r="D36" s="228">
        <f t="shared" ca="1" si="0"/>
        <v>-2.5348021735201303</v>
      </c>
      <c r="E36" s="227">
        <f t="shared" ca="1" si="1"/>
        <v>4</v>
      </c>
      <c r="F36" s="206" t="str">
        <f t="shared" ca="1" si="2"/>
        <v>Maribyrnong</v>
      </c>
      <c r="G36" s="228">
        <f t="shared" ca="1" si="3"/>
        <v>-13.066143280877707</v>
      </c>
      <c r="H36" s="28"/>
      <c r="K36" s="28"/>
      <c r="L36" s="28"/>
      <c r="M36" s="28"/>
      <c r="N36" s="28"/>
      <c r="O36" s="28"/>
      <c r="Q36" s="206" t="s">
        <v>112</v>
      </c>
      <c r="R36" s="206"/>
      <c r="S36" s="201"/>
    </row>
    <row r="37" spans="1:19" x14ac:dyDescent="0.35">
      <c r="A37" s="227">
        <v>27</v>
      </c>
      <c r="B37" s="206" t="s">
        <v>78</v>
      </c>
      <c r="C37" s="228">
        <f ca="1">VLOOKUP(A37,Change!$A$6:$IG$36,2+$C$5*2-2+$C$7)</f>
        <v>-4.0393462864242196</v>
      </c>
      <c r="D37" s="228">
        <f t="shared" ca="1" si="0"/>
        <v>-4.0390762864242191</v>
      </c>
      <c r="E37" s="227">
        <f t="shared" ca="1" si="1"/>
        <v>8</v>
      </c>
      <c r="F37" s="206" t="str">
        <f t="shared" ca="1" si="2"/>
        <v>Frankston</v>
      </c>
      <c r="G37" s="228">
        <f t="shared" ca="1" si="3"/>
        <v>-13.218127510060288</v>
      </c>
      <c r="H37" s="28"/>
      <c r="K37" s="28"/>
      <c r="L37" s="28"/>
      <c r="M37" s="28"/>
      <c r="N37" s="28"/>
      <c r="O37" s="28"/>
      <c r="Q37" s="206" t="s">
        <v>113</v>
      </c>
      <c r="R37" s="206"/>
      <c r="S37" s="201"/>
    </row>
    <row r="38" spans="1:19" x14ac:dyDescent="0.35">
      <c r="A38" s="227">
        <v>28</v>
      </c>
      <c r="B38" s="206" t="s">
        <v>79</v>
      </c>
      <c r="C38" s="228">
        <f ca="1">VLOOKUP(A38,Change!$A$6:$IG$36,2+$C$5*2-2+$C$7)</f>
        <v>-8.824229019506987</v>
      </c>
      <c r="D38" s="228">
        <f t="shared" ca="1" si="0"/>
        <v>-8.823949019506987</v>
      </c>
      <c r="E38" s="227">
        <f t="shared" ca="1" si="1"/>
        <v>21</v>
      </c>
      <c r="F38" s="206" t="str">
        <f t="shared" ca="1" si="2"/>
        <v>Greater Dandenong</v>
      </c>
      <c r="G38" s="228">
        <f t="shared" ca="1" si="3"/>
        <v>-14.483536916603336</v>
      </c>
      <c r="H38" s="28"/>
      <c r="K38" s="28"/>
      <c r="L38" s="28"/>
      <c r="M38" s="28"/>
      <c r="N38" s="28"/>
      <c r="O38" s="28"/>
      <c r="Q38" s="206" t="s">
        <v>114</v>
      </c>
      <c r="R38" s="206"/>
      <c r="S38" s="201"/>
    </row>
    <row r="39" spans="1:19" x14ac:dyDescent="0.35">
      <c r="A39" s="227">
        <v>29</v>
      </c>
      <c r="B39" s="206" t="s">
        <v>80</v>
      </c>
      <c r="C39" s="228">
        <f ca="1">VLOOKUP(A39,Change!$A$6:$IG$36,2+$C$5*2-2+$C$7)</f>
        <v>-11.65613157886008</v>
      </c>
      <c r="D39" s="228">
        <f t="shared" ca="1" si="0"/>
        <v>-11.65584157886008</v>
      </c>
      <c r="E39" s="227">
        <f t="shared" ca="1" si="1"/>
        <v>23</v>
      </c>
      <c r="F39" s="206" t="str">
        <f t="shared" ca="1" si="2"/>
        <v>Hobsons Bay</v>
      </c>
      <c r="G39" s="228">
        <f t="shared" ca="1" si="3"/>
        <v>-14.8169252953677</v>
      </c>
      <c r="H39" s="28"/>
      <c r="K39" s="28"/>
      <c r="L39" s="28"/>
      <c r="M39" s="28"/>
      <c r="N39" s="28"/>
      <c r="O39" s="28"/>
      <c r="Q39" s="206" t="s">
        <v>115</v>
      </c>
      <c r="R39" s="206"/>
      <c r="S39" s="201"/>
    </row>
    <row r="40" spans="1:19" x14ac:dyDescent="0.35">
      <c r="A40" s="227">
        <v>30</v>
      </c>
      <c r="B40" s="206" t="s">
        <v>82</v>
      </c>
      <c r="C40" s="228">
        <f ca="1">VLOOKUP(A40,Change!$A$6:$IG$36,2+$C$5*2-2+$C$7)</f>
        <v>-8.2975507153409929</v>
      </c>
      <c r="D40" s="228">
        <f t="shared" ca="1" si="0"/>
        <v>-8.2972507153409936</v>
      </c>
      <c r="E40" s="227">
        <f t="shared" ca="1" si="1"/>
        <v>20</v>
      </c>
      <c r="F40" s="206" t="str">
        <f t="shared" ca="1" si="2"/>
        <v>Hume</v>
      </c>
      <c r="G40" s="228">
        <f t="shared" ca="1" si="3"/>
        <v>-15.228756229537119</v>
      </c>
      <c r="H40" s="28"/>
      <c r="K40" s="28"/>
      <c r="L40" s="28"/>
      <c r="M40" s="28"/>
      <c r="N40" s="28"/>
      <c r="O40" s="28"/>
      <c r="Q40" s="206" t="s">
        <v>116</v>
      </c>
      <c r="R40" s="206"/>
      <c r="S40" s="201"/>
    </row>
    <row r="41" spans="1:19" x14ac:dyDescent="0.35">
      <c r="A41" s="227">
        <v>31</v>
      </c>
      <c r="B41" s="206" t="s">
        <v>81</v>
      </c>
      <c r="C41" s="228">
        <f ca="1">VLOOKUP(A41,Change!$A$6:$IG$36,2+$C$5*2-2+$C$7)</f>
        <v>-9.8534749432664412</v>
      </c>
      <c r="D41" s="228">
        <f t="shared" ca="1" si="0"/>
        <v>-9.8531649432664405</v>
      </c>
      <c r="E41" s="227">
        <f t="shared" ca="1" si="1"/>
        <v>22</v>
      </c>
      <c r="F41" s="206" t="str">
        <f t="shared" ca="1" si="2"/>
        <v>Moreland</v>
      </c>
      <c r="G41" s="228">
        <f t="shared" ca="1" si="3"/>
        <v>-16.050972284076462</v>
      </c>
      <c r="H41" s="28"/>
      <c r="K41" s="28"/>
      <c r="L41" s="28"/>
      <c r="M41" s="28"/>
      <c r="N41" s="28"/>
      <c r="O41" s="28"/>
      <c r="Q41" s="206" t="s">
        <v>162</v>
      </c>
      <c r="R41" s="206"/>
      <c r="S41" s="201"/>
    </row>
    <row r="42" spans="1:19" x14ac:dyDescent="0.35">
      <c r="A42" s="28"/>
      <c r="B42" s="28"/>
      <c r="C42" s="28"/>
      <c r="D42" s="28"/>
      <c r="E42" s="28"/>
      <c r="F42" s="28"/>
      <c r="G42" s="28"/>
      <c r="H42" s="28"/>
      <c r="K42" s="28"/>
      <c r="L42" s="28"/>
      <c r="M42" s="28"/>
      <c r="N42" s="28"/>
      <c r="O42" s="28"/>
      <c r="Q42" s="206" t="s">
        <v>452</v>
      </c>
      <c r="R42" s="206"/>
      <c r="S42" s="201"/>
    </row>
    <row r="43" spans="1:19" x14ac:dyDescent="0.35">
      <c r="A43" s="28"/>
      <c r="B43" s="28"/>
      <c r="C43" s="28"/>
      <c r="D43" s="28"/>
      <c r="E43" s="28"/>
      <c r="F43" s="28"/>
      <c r="G43" s="28"/>
      <c r="H43" s="28"/>
      <c r="K43" s="28"/>
      <c r="L43" s="28"/>
      <c r="M43" s="28"/>
      <c r="N43" s="28"/>
      <c r="O43" s="28"/>
      <c r="Q43" s="206" t="s">
        <v>118</v>
      </c>
      <c r="R43" s="206"/>
      <c r="S43" s="201"/>
    </row>
    <row r="44" spans="1:19" x14ac:dyDescent="0.35">
      <c r="A44" s="28"/>
      <c r="B44" s="28"/>
      <c r="C44" s="28"/>
      <c r="D44" s="28"/>
      <c r="E44" s="28"/>
      <c r="F44" s="28"/>
      <c r="G44" s="28"/>
      <c r="H44" s="28"/>
      <c r="K44" s="28"/>
      <c r="L44" s="28"/>
      <c r="M44" s="28"/>
      <c r="N44" s="28"/>
      <c r="O44" s="28"/>
      <c r="Q44" s="206" t="s">
        <v>119</v>
      </c>
      <c r="R44" s="206"/>
      <c r="S44" s="201"/>
    </row>
    <row r="45" spans="1:19" x14ac:dyDescent="0.35">
      <c r="K45" s="28"/>
      <c r="L45" s="28"/>
      <c r="M45" s="28"/>
      <c r="N45" s="28"/>
      <c r="O45" s="28"/>
      <c r="Q45" s="206" t="s">
        <v>161</v>
      </c>
      <c r="R45" s="206"/>
      <c r="S45" s="201"/>
    </row>
    <row r="46" spans="1:19" x14ac:dyDescent="0.35">
      <c r="K46" s="28"/>
      <c r="L46" s="28"/>
      <c r="M46" s="28"/>
      <c r="N46" s="28"/>
      <c r="O46" s="28"/>
      <c r="Q46" s="206" t="s">
        <v>98</v>
      </c>
      <c r="R46" s="206"/>
      <c r="S46" s="201"/>
    </row>
    <row r="47" spans="1:19" x14ac:dyDescent="0.35">
      <c r="K47" s="28"/>
      <c r="L47" s="28"/>
      <c r="M47" s="28"/>
      <c r="N47" s="28"/>
      <c r="O47" s="28"/>
      <c r="Q47" s="206" t="s">
        <v>99</v>
      </c>
      <c r="R47" s="206"/>
      <c r="S47" s="201"/>
    </row>
    <row r="48" spans="1:19" x14ac:dyDescent="0.35">
      <c r="K48" s="28"/>
      <c r="L48" s="28"/>
      <c r="M48" s="28"/>
      <c r="N48" s="28"/>
      <c r="O48" s="28"/>
      <c r="Q48" s="206" t="s">
        <v>100</v>
      </c>
      <c r="R48" s="206"/>
      <c r="S48" s="201"/>
    </row>
    <row r="49" spans="11:19" x14ac:dyDescent="0.35">
      <c r="K49" s="28"/>
      <c r="L49" s="28"/>
      <c r="M49" s="28"/>
      <c r="N49" s="28"/>
      <c r="O49" s="28"/>
      <c r="Q49" s="206" t="s">
        <v>372</v>
      </c>
      <c r="R49" s="206"/>
      <c r="S49" s="201"/>
    </row>
    <row r="50" spans="11:19" x14ac:dyDescent="0.35">
      <c r="K50" s="28"/>
      <c r="L50" s="28"/>
      <c r="M50" s="28"/>
      <c r="N50" s="28"/>
      <c r="O50" s="28"/>
      <c r="Q50" s="206" t="s">
        <v>373</v>
      </c>
      <c r="R50" s="206"/>
      <c r="S50" s="201"/>
    </row>
    <row r="51" spans="11:19" x14ac:dyDescent="0.35">
      <c r="K51" s="28"/>
      <c r="L51" s="28"/>
      <c r="M51" s="28"/>
      <c r="N51" s="28"/>
      <c r="O51" s="28"/>
      <c r="Q51" s="206" t="s">
        <v>102</v>
      </c>
      <c r="R51" s="206"/>
      <c r="S51" s="201"/>
    </row>
    <row r="52" spans="11:19" x14ac:dyDescent="0.35">
      <c r="K52" s="28"/>
      <c r="L52" s="28"/>
      <c r="M52" s="28"/>
      <c r="N52" s="28"/>
      <c r="O52" s="28"/>
      <c r="Q52" s="206" t="s">
        <v>120</v>
      </c>
      <c r="R52" s="206"/>
      <c r="S52" s="201"/>
    </row>
    <row r="53" spans="11:19" x14ac:dyDescent="0.35">
      <c r="K53" s="28"/>
      <c r="L53" s="28"/>
      <c r="M53" s="28"/>
      <c r="N53" s="28"/>
      <c r="O53" s="28"/>
      <c r="Q53" s="206" t="s">
        <v>121</v>
      </c>
      <c r="R53" s="206"/>
      <c r="S53" s="201"/>
    </row>
    <row r="54" spans="11:19" x14ac:dyDescent="0.35">
      <c r="K54" s="28"/>
      <c r="L54" s="28"/>
      <c r="M54" s="28"/>
      <c r="N54" s="28"/>
      <c r="O54" s="28"/>
      <c r="Q54" s="206" t="s">
        <v>122</v>
      </c>
      <c r="R54" s="206"/>
      <c r="S54" s="201"/>
    </row>
    <row r="55" spans="11:19" x14ac:dyDescent="0.35">
      <c r="K55" s="28"/>
      <c r="L55" s="28"/>
      <c r="M55" s="28"/>
      <c r="N55" s="28"/>
      <c r="O55" s="28"/>
      <c r="Q55" s="206" t="s">
        <v>123</v>
      </c>
      <c r="R55" s="206"/>
      <c r="S55" s="201"/>
    </row>
    <row r="56" spans="11:19" x14ac:dyDescent="0.35">
      <c r="K56" s="28"/>
      <c r="L56" s="28"/>
      <c r="M56" s="28"/>
      <c r="N56" s="28"/>
      <c r="O56" s="28"/>
      <c r="Q56" s="206" t="s">
        <v>124</v>
      </c>
      <c r="R56" s="206"/>
      <c r="S56" s="201"/>
    </row>
    <row r="57" spans="11:19" x14ac:dyDescent="0.35">
      <c r="K57" s="28"/>
      <c r="L57" s="28"/>
      <c r="M57" s="28"/>
      <c r="N57" s="28"/>
      <c r="O57" s="28"/>
      <c r="Q57" s="206" t="s">
        <v>163</v>
      </c>
      <c r="R57" s="206"/>
      <c r="S57" s="201"/>
    </row>
    <row r="58" spans="11:19" x14ac:dyDescent="0.35">
      <c r="K58" s="28"/>
      <c r="L58" s="28"/>
      <c r="M58" s="28"/>
      <c r="N58" s="28"/>
      <c r="O58" s="28"/>
      <c r="Q58" s="206" t="s">
        <v>125</v>
      </c>
      <c r="R58" s="206"/>
      <c r="S58" s="201"/>
    </row>
    <row r="59" spans="11:19" x14ac:dyDescent="0.35">
      <c r="K59" s="28"/>
      <c r="L59" s="28"/>
      <c r="M59" s="28"/>
      <c r="N59" s="28"/>
      <c r="O59" s="28"/>
      <c r="Q59" s="206" t="s">
        <v>126</v>
      </c>
      <c r="R59" s="206"/>
      <c r="S59" s="201"/>
    </row>
    <row r="60" spans="11:19" x14ac:dyDescent="0.35">
      <c r="K60" s="28"/>
      <c r="L60" s="28"/>
      <c r="M60" s="28"/>
      <c r="N60" s="28"/>
      <c r="O60" s="28"/>
      <c r="Q60" s="206" t="s">
        <v>127</v>
      </c>
      <c r="R60" s="206"/>
      <c r="S60" s="201"/>
    </row>
    <row r="61" spans="11:19" x14ac:dyDescent="0.35">
      <c r="K61" s="28"/>
      <c r="L61" s="28"/>
      <c r="M61" s="28"/>
      <c r="N61" s="28"/>
      <c r="O61" s="28"/>
      <c r="Q61" s="206" t="s">
        <v>128</v>
      </c>
      <c r="R61" s="206"/>
      <c r="S61" s="201"/>
    </row>
    <row r="62" spans="11:19" x14ac:dyDescent="0.35">
      <c r="K62" s="28"/>
      <c r="L62" s="28"/>
      <c r="M62" s="28"/>
      <c r="N62" s="28"/>
      <c r="O62" s="28"/>
      <c r="Q62" s="206" t="s">
        <v>129</v>
      </c>
      <c r="R62" s="206"/>
      <c r="S62" s="201"/>
    </row>
    <row r="63" spans="11:19" x14ac:dyDescent="0.35">
      <c r="K63" s="28"/>
      <c r="L63" s="28"/>
      <c r="M63" s="28"/>
      <c r="N63" s="28"/>
      <c r="O63" s="28"/>
      <c r="Q63" s="206" t="s">
        <v>130</v>
      </c>
      <c r="R63" s="206"/>
      <c r="S63" s="201"/>
    </row>
    <row r="64" spans="11:19" x14ac:dyDescent="0.35">
      <c r="K64" s="28"/>
      <c r="L64" s="28"/>
      <c r="M64" s="28"/>
      <c r="N64" s="28"/>
      <c r="O64" s="28"/>
      <c r="Q64" s="206" t="s">
        <v>131</v>
      </c>
      <c r="R64" s="206"/>
      <c r="S64" s="201"/>
    </row>
    <row r="65" spans="11:19" x14ac:dyDescent="0.35">
      <c r="K65" s="28"/>
      <c r="L65" s="28"/>
      <c r="M65" s="28"/>
      <c r="N65" s="28"/>
      <c r="O65" s="28"/>
      <c r="Q65" s="206" t="s">
        <v>133</v>
      </c>
      <c r="R65" s="206"/>
      <c r="S65" s="201"/>
    </row>
    <row r="66" spans="11:19" x14ac:dyDescent="0.35">
      <c r="K66" s="28"/>
      <c r="L66" s="28"/>
      <c r="M66" s="28"/>
      <c r="N66" s="28"/>
      <c r="O66" s="28"/>
      <c r="Q66" s="206" t="s">
        <v>134</v>
      </c>
      <c r="R66" s="206"/>
      <c r="S66" s="201"/>
    </row>
    <row r="67" spans="11:19" x14ac:dyDescent="0.35">
      <c r="K67" s="28"/>
      <c r="L67" s="28"/>
      <c r="M67" s="28"/>
      <c r="N67" s="28"/>
      <c r="O67" s="28"/>
      <c r="Q67" s="206" t="s">
        <v>132</v>
      </c>
      <c r="R67" s="206"/>
      <c r="S67" s="201"/>
    </row>
    <row r="68" spans="11:19" x14ac:dyDescent="0.35">
      <c r="K68" s="28"/>
      <c r="L68" s="28"/>
      <c r="M68" s="28"/>
      <c r="N68" s="28"/>
      <c r="O68" s="28"/>
      <c r="Q68" s="206" t="s">
        <v>135</v>
      </c>
      <c r="R68" s="206"/>
      <c r="S68" s="201"/>
    </row>
    <row r="69" spans="11:19" x14ac:dyDescent="0.35">
      <c r="K69" s="28"/>
      <c r="L69" s="28"/>
      <c r="M69" s="28"/>
      <c r="N69" s="28"/>
      <c r="O69" s="28"/>
      <c r="Q69" s="206" t="s">
        <v>136</v>
      </c>
      <c r="R69" s="206"/>
      <c r="S69" s="201"/>
    </row>
    <row r="70" spans="11:19" x14ac:dyDescent="0.35">
      <c r="K70" s="28"/>
      <c r="L70" s="28"/>
      <c r="M70" s="28"/>
      <c r="N70" s="28"/>
      <c r="O70" s="28"/>
      <c r="Q70" s="206" t="s">
        <v>366</v>
      </c>
      <c r="R70" s="206"/>
      <c r="S70" s="201"/>
    </row>
    <row r="71" spans="11:19" x14ac:dyDescent="0.35">
      <c r="K71" s="28"/>
      <c r="L71" s="28"/>
      <c r="M71" s="28"/>
      <c r="N71" s="28"/>
      <c r="O71" s="28"/>
      <c r="Q71" s="206" t="s">
        <v>367</v>
      </c>
      <c r="R71" s="206"/>
      <c r="S71" s="201"/>
    </row>
    <row r="72" spans="11:19" x14ac:dyDescent="0.35">
      <c r="K72" s="28"/>
      <c r="L72" s="28"/>
      <c r="M72" s="28"/>
      <c r="N72" s="28"/>
      <c r="O72" s="28"/>
      <c r="Q72" s="206" t="s">
        <v>443</v>
      </c>
      <c r="R72" s="206"/>
      <c r="S72" s="201"/>
    </row>
    <row r="73" spans="11:19" x14ac:dyDescent="0.35">
      <c r="K73" s="28"/>
      <c r="L73" s="28"/>
      <c r="M73" s="28"/>
      <c r="N73" s="28"/>
      <c r="O73" s="28"/>
      <c r="Q73" s="206" t="s">
        <v>444</v>
      </c>
      <c r="R73" s="206"/>
      <c r="S73" s="201"/>
    </row>
    <row r="74" spans="11:19" x14ac:dyDescent="0.35">
      <c r="K74" s="28"/>
      <c r="L74" s="28"/>
      <c r="M74" s="28"/>
      <c r="N74" s="28"/>
      <c r="O74" s="28"/>
      <c r="Q74" s="206" t="s">
        <v>446</v>
      </c>
      <c r="R74" s="206"/>
      <c r="S74" s="201"/>
    </row>
    <row r="75" spans="11:19" x14ac:dyDescent="0.35">
      <c r="K75" s="28"/>
      <c r="L75" s="28"/>
      <c r="M75" s="28"/>
      <c r="N75" s="28"/>
      <c r="O75" s="28"/>
      <c r="Q75" s="206" t="s">
        <v>164</v>
      </c>
      <c r="R75" s="206"/>
      <c r="S75" s="201"/>
    </row>
    <row r="76" spans="11:19" x14ac:dyDescent="0.35">
      <c r="K76" s="28"/>
      <c r="L76" s="28"/>
      <c r="M76" s="28"/>
      <c r="N76" s="28"/>
      <c r="O76" s="28"/>
      <c r="Q76" s="206" t="s">
        <v>165</v>
      </c>
      <c r="R76" s="206"/>
      <c r="S76" s="201"/>
    </row>
    <row r="77" spans="11:19" x14ac:dyDescent="0.35">
      <c r="K77" s="28"/>
      <c r="L77" s="28"/>
      <c r="M77" s="28"/>
      <c r="N77" s="28"/>
      <c r="O77" s="28"/>
      <c r="Q77" s="206" t="s">
        <v>137</v>
      </c>
      <c r="R77" s="206"/>
      <c r="S77" s="201"/>
    </row>
    <row r="78" spans="11:19" x14ac:dyDescent="0.35">
      <c r="K78" s="28"/>
      <c r="L78" s="28"/>
      <c r="M78" s="28"/>
      <c r="N78" s="28"/>
      <c r="O78" s="28"/>
      <c r="Q78" s="206" t="s">
        <v>138</v>
      </c>
      <c r="R78" s="206"/>
      <c r="S78" s="201"/>
    </row>
    <row r="79" spans="11:19" x14ac:dyDescent="0.35">
      <c r="K79" s="28"/>
      <c r="L79" s="28"/>
      <c r="M79" s="28"/>
      <c r="N79" s="28"/>
      <c r="O79" s="28"/>
      <c r="Q79" s="206" t="s">
        <v>139</v>
      </c>
      <c r="R79" s="206"/>
      <c r="S79" s="201"/>
    </row>
    <row r="80" spans="11:19" x14ac:dyDescent="0.35">
      <c r="K80" s="28"/>
      <c r="L80" s="28"/>
      <c r="M80" s="28"/>
      <c r="N80" s="28"/>
      <c r="O80" s="28"/>
      <c r="Q80" s="206" t="s">
        <v>140</v>
      </c>
      <c r="R80" s="206"/>
      <c r="S80" s="201"/>
    </row>
    <row r="81" spans="11:19" x14ac:dyDescent="0.35">
      <c r="K81" s="28"/>
      <c r="L81" s="28"/>
      <c r="M81" s="28"/>
      <c r="N81" s="28"/>
      <c r="O81" s="28"/>
      <c r="Q81" s="206" t="s">
        <v>141</v>
      </c>
      <c r="R81" s="206"/>
      <c r="S81" s="201"/>
    </row>
    <row r="82" spans="11:19" x14ac:dyDescent="0.35">
      <c r="K82" s="28"/>
      <c r="L82" s="28"/>
      <c r="M82" s="28"/>
      <c r="N82" s="28"/>
      <c r="O82" s="28"/>
      <c r="Q82" s="206" t="s">
        <v>142</v>
      </c>
      <c r="R82" s="206"/>
      <c r="S82" s="201"/>
    </row>
    <row r="83" spans="11:19" x14ac:dyDescent="0.35">
      <c r="K83" s="28"/>
      <c r="L83" s="28"/>
      <c r="M83" s="28"/>
      <c r="N83" s="28"/>
      <c r="O83" s="28"/>
      <c r="Q83" s="206" t="s">
        <v>143</v>
      </c>
      <c r="R83" s="206"/>
      <c r="S83" s="201"/>
    </row>
    <row r="84" spans="11:19" x14ac:dyDescent="0.35">
      <c r="K84" s="28"/>
      <c r="L84" s="28"/>
      <c r="M84" s="28"/>
      <c r="N84" s="28"/>
      <c r="O84" s="28"/>
      <c r="Q84" s="206" t="s">
        <v>144</v>
      </c>
      <c r="R84" s="206"/>
      <c r="S84" s="201"/>
    </row>
    <row r="85" spans="11:19" x14ac:dyDescent="0.35">
      <c r="K85" s="28"/>
      <c r="L85" s="28"/>
      <c r="M85" s="28"/>
      <c r="N85" s="28"/>
      <c r="O85" s="28"/>
      <c r="Q85" s="206" t="s">
        <v>132</v>
      </c>
      <c r="R85" s="206"/>
      <c r="S85" s="201"/>
    </row>
    <row r="86" spans="11:19" x14ac:dyDescent="0.35">
      <c r="K86" s="28"/>
      <c r="L86" s="28"/>
      <c r="M86" s="28"/>
      <c r="N86" s="28"/>
      <c r="O86" s="28"/>
      <c r="Q86" s="206" t="s">
        <v>145</v>
      </c>
      <c r="R86" s="206"/>
      <c r="S86" s="201"/>
    </row>
    <row r="87" spans="11:19" x14ac:dyDescent="0.35">
      <c r="K87" s="28"/>
      <c r="L87" s="28"/>
      <c r="M87" s="28"/>
      <c r="N87" s="28"/>
      <c r="O87" s="28"/>
      <c r="Q87" s="206" t="s">
        <v>146</v>
      </c>
      <c r="R87" s="206"/>
      <c r="S87" s="201"/>
    </row>
    <row r="88" spans="11:19" x14ac:dyDescent="0.35">
      <c r="K88" s="28"/>
      <c r="L88" s="28"/>
      <c r="M88" s="28"/>
      <c r="N88" s="28"/>
      <c r="O88" s="28"/>
      <c r="Q88" s="206" t="s">
        <v>147</v>
      </c>
      <c r="R88" s="206"/>
      <c r="S88" s="201"/>
    </row>
    <row r="89" spans="11:19" x14ac:dyDescent="0.35">
      <c r="K89" s="28"/>
      <c r="L89" s="28"/>
      <c r="M89" s="28"/>
      <c r="N89" s="28"/>
      <c r="O89" s="28"/>
      <c r="Q89" s="206" t="s">
        <v>148</v>
      </c>
      <c r="R89" s="206"/>
      <c r="S89" s="201"/>
    </row>
    <row r="90" spans="11:19" x14ac:dyDescent="0.35">
      <c r="K90" s="28"/>
      <c r="L90" s="28"/>
      <c r="M90" s="28"/>
      <c r="N90" s="28"/>
      <c r="O90" s="28"/>
      <c r="Q90" s="206" t="s">
        <v>149</v>
      </c>
      <c r="R90" s="206"/>
      <c r="S90" s="201"/>
    </row>
    <row r="91" spans="11:19" x14ac:dyDescent="0.35">
      <c r="K91" s="28"/>
      <c r="L91" s="28"/>
      <c r="M91" s="28"/>
      <c r="N91" s="28"/>
      <c r="O91" s="28"/>
      <c r="Q91" s="206" t="s">
        <v>150</v>
      </c>
      <c r="R91" s="206"/>
      <c r="S91" s="201"/>
    </row>
    <row r="92" spans="11:19" x14ac:dyDescent="0.35">
      <c r="K92" s="28"/>
      <c r="L92" s="28"/>
      <c r="M92" s="28"/>
      <c r="N92" s="28"/>
      <c r="O92" s="28"/>
      <c r="Q92" s="206" t="s">
        <v>151</v>
      </c>
      <c r="R92" s="206"/>
      <c r="S92" s="201"/>
    </row>
    <row r="93" spans="11:19" x14ac:dyDescent="0.35">
      <c r="K93" s="28"/>
      <c r="L93" s="28"/>
      <c r="M93" s="28"/>
      <c r="N93" s="28"/>
      <c r="O93" s="28"/>
      <c r="Q93" s="206" t="s">
        <v>152</v>
      </c>
      <c r="R93" s="206"/>
      <c r="S93" s="201"/>
    </row>
    <row r="94" spans="11:19" x14ac:dyDescent="0.35">
      <c r="K94" s="28"/>
      <c r="L94" s="28"/>
      <c r="M94" s="28"/>
      <c r="N94" s="28"/>
      <c r="O94" s="28"/>
      <c r="Q94" s="206" t="s">
        <v>375</v>
      </c>
      <c r="R94" s="206"/>
      <c r="S94" s="201"/>
    </row>
    <row r="95" spans="11:19" x14ac:dyDescent="0.35">
      <c r="K95" s="28"/>
      <c r="L95" s="28"/>
      <c r="M95" s="28"/>
      <c r="N95" s="28"/>
      <c r="O95" s="28"/>
      <c r="Q95" s="206" t="s">
        <v>416</v>
      </c>
      <c r="R95" s="206"/>
      <c r="S95" s="201"/>
    </row>
    <row r="96" spans="11:19" x14ac:dyDescent="0.35">
      <c r="K96" s="28"/>
      <c r="L96" s="28"/>
      <c r="M96" s="28"/>
      <c r="N96" s="28"/>
      <c r="O96" s="28"/>
      <c r="Q96" s="206" t="s">
        <v>417</v>
      </c>
      <c r="R96" s="206"/>
      <c r="S96" s="201"/>
    </row>
    <row r="97" spans="11:19" x14ac:dyDescent="0.35">
      <c r="K97" s="28"/>
      <c r="L97" s="28"/>
      <c r="M97" s="28"/>
      <c r="N97" s="28"/>
      <c r="O97" s="28"/>
      <c r="Q97" s="206" t="s">
        <v>418</v>
      </c>
      <c r="R97" s="206"/>
      <c r="S97" s="201"/>
    </row>
    <row r="98" spans="11:19" x14ac:dyDescent="0.35">
      <c r="K98" s="28"/>
      <c r="L98" s="28"/>
      <c r="M98" s="28"/>
      <c r="N98" s="28"/>
      <c r="O98" s="28"/>
      <c r="Q98" s="206" t="s">
        <v>419</v>
      </c>
      <c r="R98" s="206"/>
      <c r="S98" s="201"/>
    </row>
    <row r="99" spans="11:19" x14ac:dyDescent="0.35">
      <c r="K99" s="28"/>
      <c r="L99" s="28"/>
      <c r="M99" s="28"/>
      <c r="N99" s="28"/>
      <c r="O99" s="28"/>
      <c r="Q99" s="206" t="s">
        <v>420</v>
      </c>
      <c r="R99" s="206"/>
      <c r="S99" s="201"/>
    </row>
    <row r="100" spans="11:19" x14ac:dyDescent="0.35">
      <c r="K100" s="28"/>
      <c r="L100" s="28"/>
      <c r="M100" s="28"/>
      <c r="N100" s="28"/>
      <c r="O100" s="28"/>
      <c r="Q100" s="206" t="s">
        <v>421</v>
      </c>
      <c r="R100" s="206"/>
      <c r="S100" s="201"/>
    </row>
    <row r="101" spans="11:19" x14ac:dyDescent="0.35">
      <c r="K101" s="28"/>
      <c r="L101" s="28"/>
      <c r="M101" s="28"/>
      <c r="N101" s="28"/>
      <c r="O101" s="28"/>
      <c r="Q101" s="206" t="s">
        <v>422</v>
      </c>
      <c r="R101" s="206"/>
      <c r="S101" s="201"/>
    </row>
    <row r="102" spans="11:19" x14ac:dyDescent="0.35">
      <c r="K102" s="28"/>
      <c r="L102" s="28"/>
      <c r="M102" s="28"/>
      <c r="N102" s="28"/>
      <c r="O102" s="28"/>
      <c r="Q102" s="206" t="s">
        <v>423</v>
      </c>
      <c r="R102" s="206"/>
      <c r="S102" s="201"/>
    </row>
    <row r="103" spans="11:19" x14ac:dyDescent="0.35">
      <c r="K103" s="28"/>
      <c r="L103" s="28"/>
      <c r="M103" s="28"/>
      <c r="N103" s="28"/>
      <c r="O103" s="28"/>
      <c r="Q103" s="206" t="s">
        <v>300</v>
      </c>
      <c r="R103" s="206"/>
      <c r="S103" s="201"/>
    </row>
    <row r="104" spans="11:19" x14ac:dyDescent="0.35">
      <c r="K104" s="28"/>
      <c r="L104" s="28"/>
      <c r="M104" s="28"/>
      <c r="N104" s="28"/>
      <c r="O104" s="28"/>
      <c r="Q104" s="206" t="s">
        <v>424</v>
      </c>
      <c r="R104" s="206"/>
      <c r="S104" s="201"/>
    </row>
    <row r="105" spans="11:19" x14ac:dyDescent="0.35">
      <c r="K105" s="28"/>
      <c r="L105" s="28"/>
      <c r="M105" s="28"/>
      <c r="N105" s="28"/>
      <c r="O105" s="28"/>
      <c r="Q105" s="206" t="s">
        <v>425</v>
      </c>
      <c r="R105" s="206"/>
      <c r="S105" s="201"/>
    </row>
    <row r="106" spans="11:19" x14ac:dyDescent="0.35">
      <c r="K106" s="28"/>
      <c r="L106" s="28"/>
      <c r="M106" s="28"/>
      <c r="N106" s="28"/>
      <c r="O106" s="28"/>
      <c r="Q106" s="206" t="s">
        <v>409</v>
      </c>
      <c r="R106" s="206"/>
      <c r="S106" s="201"/>
    </row>
    <row r="107" spans="11:19" x14ac:dyDescent="0.35">
      <c r="K107" s="28"/>
      <c r="L107" s="28"/>
      <c r="M107" s="28"/>
      <c r="N107" s="28"/>
      <c r="O107" s="28"/>
      <c r="Q107" s="206" t="s">
        <v>410</v>
      </c>
      <c r="R107" s="206"/>
      <c r="S107" s="201"/>
    </row>
    <row r="108" spans="11:19" x14ac:dyDescent="0.35">
      <c r="K108" s="28"/>
      <c r="L108" s="28"/>
      <c r="M108" s="28"/>
      <c r="N108" s="28"/>
      <c r="O108" s="28"/>
      <c r="Q108" s="206" t="s">
        <v>454</v>
      </c>
      <c r="R108" s="206"/>
      <c r="S108" s="201"/>
    </row>
    <row r="109" spans="11:19" x14ac:dyDescent="0.35">
      <c r="K109" s="28"/>
      <c r="L109" s="28"/>
      <c r="M109" s="28"/>
      <c r="N109" s="28"/>
      <c r="O109" s="28"/>
      <c r="Q109" s="206" t="s">
        <v>455</v>
      </c>
      <c r="R109" s="206"/>
      <c r="S109" s="201"/>
    </row>
    <row r="110" spans="11:19" x14ac:dyDescent="0.35">
      <c r="K110" s="28"/>
      <c r="L110" s="28"/>
      <c r="M110" s="28"/>
      <c r="N110" s="28"/>
      <c r="O110" s="28"/>
      <c r="Q110" s="206" t="s">
        <v>376</v>
      </c>
      <c r="R110" s="206"/>
      <c r="S110" s="201"/>
    </row>
    <row r="111" spans="11:19" x14ac:dyDescent="0.35">
      <c r="K111" s="28"/>
      <c r="L111" s="28"/>
      <c r="M111" s="28"/>
      <c r="N111" s="28"/>
      <c r="O111" s="28"/>
      <c r="Q111" s="206" t="s">
        <v>426</v>
      </c>
      <c r="R111" s="206"/>
      <c r="S111" s="201"/>
    </row>
    <row r="112" spans="11:19" x14ac:dyDescent="0.35">
      <c r="K112" s="28"/>
      <c r="L112" s="28"/>
      <c r="M112" s="28"/>
      <c r="N112" s="28"/>
      <c r="O112" s="28"/>
      <c r="Q112" s="206" t="s">
        <v>427</v>
      </c>
      <c r="R112" s="206"/>
      <c r="S112" s="201"/>
    </row>
    <row r="113" spans="11:19" x14ac:dyDescent="0.35">
      <c r="K113" s="28"/>
      <c r="L113" s="28"/>
      <c r="M113" s="28"/>
      <c r="N113" s="28"/>
      <c r="O113" s="28"/>
      <c r="Q113" s="206" t="s">
        <v>428</v>
      </c>
      <c r="R113" s="206"/>
      <c r="S113" s="201"/>
    </row>
    <row r="114" spans="11:19" x14ac:dyDescent="0.35">
      <c r="K114" s="28"/>
      <c r="L114" s="28"/>
      <c r="M114" s="28"/>
      <c r="N114" s="28"/>
      <c r="O114" s="28"/>
      <c r="Q114" s="206" t="s">
        <v>429</v>
      </c>
      <c r="R114" s="206"/>
      <c r="S114" s="201"/>
    </row>
    <row r="115" spans="11:19" x14ac:dyDescent="0.35">
      <c r="K115" s="28"/>
      <c r="L115" s="28"/>
      <c r="M115" s="28"/>
      <c r="N115" s="28"/>
      <c r="O115" s="28"/>
      <c r="Q115" s="206" t="s">
        <v>450</v>
      </c>
      <c r="R115" s="206"/>
      <c r="S115" s="201"/>
    </row>
    <row r="116" spans="11:19" x14ac:dyDescent="0.35">
      <c r="K116" s="28"/>
      <c r="L116" s="28"/>
      <c r="M116" s="28"/>
      <c r="N116" s="28"/>
      <c r="O116" s="28"/>
      <c r="Q116" s="206" t="s">
        <v>377</v>
      </c>
      <c r="R116" s="206"/>
      <c r="S116" s="201"/>
    </row>
    <row r="117" spans="11:19" x14ac:dyDescent="0.35">
      <c r="K117" s="28"/>
      <c r="L117" s="28"/>
      <c r="M117" s="28"/>
      <c r="N117" s="28"/>
      <c r="O117" s="28"/>
      <c r="Q117" s="206" t="s">
        <v>360</v>
      </c>
      <c r="R117" s="206"/>
      <c r="S117" s="201"/>
    </row>
    <row r="118" spans="11:19" x14ac:dyDescent="0.35">
      <c r="K118" s="28"/>
      <c r="L118" s="28"/>
      <c r="M118" s="28"/>
      <c r="N118" s="28"/>
      <c r="O118" s="28"/>
      <c r="Q118" s="206" t="s">
        <v>361</v>
      </c>
      <c r="R118" s="206"/>
      <c r="S118" s="201"/>
    </row>
    <row r="119" spans="11:19" x14ac:dyDescent="0.35">
      <c r="K119" s="28"/>
      <c r="L119" s="28"/>
      <c r="M119" s="28"/>
      <c r="N119" s="28"/>
      <c r="O119" s="28"/>
      <c r="Q119" s="206" t="s">
        <v>430</v>
      </c>
      <c r="R119" s="206"/>
      <c r="S119" s="201"/>
    </row>
    <row r="120" spans="11:19" x14ac:dyDescent="0.35">
      <c r="K120" s="28"/>
      <c r="L120" s="28"/>
      <c r="M120" s="28"/>
      <c r="N120" s="28"/>
      <c r="O120" s="28"/>
      <c r="Q120" s="206" t="s">
        <v>378</v>
      </c>
      <c r="R120" s="206"/>
      <c r="S120" s="201"/>
    </row>
    <row r="121" spans="11:19" x14ac:dyDescent="0.35">
      <c r="K121" s="28"/>
      <c r="L121" s="28"/>
      <c r="M121" s="28"/>
      <c r="N121" s="28"/>
      <c r="O121" s="28"/>
      <c r="Q121" s="206" t="s">
        <v>315</v>
      </c>
      <c r="R121" s="206"/>
      <c r="S121" s="201"/>
    </row>
    <row r="122" spans="11:19" x14ac:dyDescent="0.35">
      <c r="K122" s="28"/>
      <c r="L122" s="28"/>
      <c r="M122" s="28"/>
      <c r="N122" s="28"/>
      <c r="O122" s="28"/>
      <c r="Q122" s="206" t="s">
        <v>316</v>
      </c>
      <c r="R122" s="206"/>
      <c r="S122" s="201"/>
    </row>
    <row r="123" spans="11:19" x14ac:dyDescent="0.35">
      <c r="K123" s="28"/>
      <c r="L123" s="28"/>
      <c r="M123" s="28"/>
      <c r="N123" s="28"/>
      <c r="O123" s="28"/>
      <c r="Q123" s="206" t="s">
        <v>368</v>
      </c>
      <c r="R123" s="206"/>
      <c r="S123" s="201"/>
    </row>
    <row r="124" spans="11:19" x14ac:dyDescent="0.35">
      <c r="K124" s="28"/>
      <c r="L124" s="28"/>
      <c r="M124" s="28"/>
      <c r="N124" s="28"/>
      <c r="O124" s="28"/>
      <c r="Q124" s="206" t="s">
        <v>369</v>
      </c>
      <c r="R124" s="206"/>
      <c r="S124" s="201"/>
    </row>
    <row r="125" spans="11:19" x14ac:dyDescent="0.35">
      <c r="K125" s="28"/>
      <c r="L125" s="28"/>
      <c r="M125" s="28"/>
      <c r="N125" s="28"/>
      <c r="O125" s="28"/>
      <c r="Q125" s="28"/>
      <c r="R125" s="206"/>
      <c r="S125" s="201"/>
    </row>
    <row r="126" spans="11:19" x14ac:dyDescent="0.35">
      <c r="K126" s="28"/>
      <c r="L126" s="28"/>
      <c r="M126" s="28"/>
      <c r="N126" s="28"/>
      <c r="O126" s="28"/>
      <c r="Q126" s="28"/>
      <c r="R126" s="206"/>
      <c r="S126" s="201"/>
    </row>
    <row r="127" spans="11:19" x14ac:dyDescent="0.35">
      <c r="K127" s="28"/>
      <c r="L127" s="28"/>
      <c r="M127" s="28"/>
      <c r="N127" s="28"/>
      <c r="O127" s="28"/>
      <c r="Q127" s="28"/>
      <c r="R127" s="206"/>
      <c r="S127" s="201"/>
    </row>
    <row r="128" spans="11:19" x14ac:dyDescent="0.35">
      <c r="K128" s="28"/>
      <c r="L128" s="28"/>
      <c r="M128" s="28"/>
      <c r="N128" s="28"/>
      <c r="O128" s="28"/>
      <c r="Q128" s="28"/>
      <c r="R128" s="206"/>
      <c r="S128" s="201"/>
    </row>
    <row r="129" spans="11:19" x14ac:dyDescent="0.35">
      <c r="K129" s="28"/>
      <c r="L129" s="28"/>
      <c r="M129" s="28"/>
      <c r="N129" s="28"/>
      <c r="O129" s="28"/>
      <c r="Q129" s="28"/>
      <c r="R129" s="206"/>
      <c r="S129" s="201"/>
    </row>
    <row r="130" spans="11:19" x14ac:dyDescent="0.35">
      <c r="K130" s="28"/>
      <c r="L130" s="28"/>
      <c r="M130" s="28"/>
      <c r="N130" s="28"/>
      <c r="O130" s="28"/>
      <c r="Q130" s="28"/>
      <c r="R130" s="206"/>
      <c r="S130" s="201"/>
    </row>
    <row r="131" spans="11:19" x14ac:dyDescent="0.35">
      <c r="K131" s="28"/>
      <c r="L131" s="28"/>
      <c r="M131" s="28"/>
      <c r="N131" s="28"/>
      <c r="O131" s="28"/>
      <c r="Q131" s="28"/>
      <c r="R131" s="206"/>
      <c r="S131" s="201"/>
    </row>
    <row r="132" spans="11:19" x14ac:dyDescent="0.35">
      <c r="K132" s="28"/>
      <c r="L132" s="28"/>
      <c r="M132" s="28"/>
      <c r="N132" s="28"/>
      <c r="O132" s="28"/>
      <c r="Q132" s="28"/>
      <c r="R132" s="206"/>
      <c r="S132" s="201"/>
    </row>
    <row r="133" spans="11:19" x14ac:dyDescent="0.35">
      <c r="K133" s="28"/>
      <c r="L133" s="28"/>
      <c r="M133" s="28"/>
      <c r="N133" s="28"/>
      <c r="O133" s="28"/>
      <c r="Q133" s="28"/>
      <c r="R133" s="206"/>
      <c r="S133" s="201"/>
    </row>
    <row r="134" spans="11:19" x14ac:dyDescent="0.35">
      <c r="K134" s="28"/>
      <c r="L134" s="28"/>
      <c r="M134" s="28"/>
      <c r="N134" s="28"/>
      <c r="O134" s="28"/>
      <c r="Q134" s="28"/>
      <c r="R134" s="206"/>
      <c r="S134" s="201"/>
    </row>
    <row r="135" spans="11:19" x14ac:dyDescent="0.35">
      <c r="K135" s="28"/>
      <c r="L135" s="28"/>
      <c r="M135" s="28"/>
      <c r="N135" s="28"/>
      <c r="O135" s="28"/>
      <c r="Q135" s="28"/>
      <c r="R135" s="206"/>
      <c r="S135" s="201"/>
    </row>
    <row r="136" spans="11:19" x14ac:dyDescent="0.35">
      <c r="K136" s="28"/>
      <c r="L136" s="28"/>
      <c r="M136" s="28"/>
      <c r="N136" s="28"/>
      <c r="O136" s="28"/>
      <c r="Q136" s="28"/>
      <c r="R136" s="206"/>
      <c r="S136" s="201"/>
    </row>
    <row r="137" spans="11:19" x14ac:dyDescent="0.35">
      <c r="K137" s="28"/>
      <c r="L137" s="28"/>
      <c r="M137" s="28"/>
      <c r="N137" s="28"/>
      <c r="O137" s="28"/>
      <c r="Q137" s="28"/>
      <c r="R137" s="206"/>
      <c r="S137" s="201"/>
    </row>
    <row r="138" spans="11:19" x14ac:dyDescent="0.35">
      <c r="K138" s="28"/>
      <c r="L138" s="28"/>
      <c r="M138" s="28"/>
      <c r="N138" s="28"/>
      <c r="O138" s="28"/>
      <c r="Q138" s="28"/>
      <c r="R138" s="206"/>
      <c r="S138" s="201"/>
    </row>
    <row r="139" spans="11:19" x14ac:dyDescent="0.35">
      <c r="K139" s="28"/>
      <c r="L139" s="28"/>
      <c r="M139" s="28"/>
      <c r="N139" s="28"/>
      <c r="O139" s="28"/>
      <c r="Q139" s="28"/>
      <c r="R139" s="206"/>
      <c r="S139" s="201"/>
    </row>
    <row r="140" spans="11:19" x14ac:dyDescent="0.35">
      <c r="K140" s="28"/>
      <c r="L140" s="28"/>
      <c r="M140" s="28"/>
      <c r="N140" s="28"/>
      <c r="O140" s="28"/>
      <c r="Q140" s="28"/>
      <c r="R140" s="206"/>
      <c r="S140" s="201"/>
    </row>
    <row r="141" spans="11:19" x14ac:dyDescent="0.35">
      <c r="K141" s="28"/>
      <c r="L141" s="28"/>
      <c r="M141" s="28"/>
      <c r="N141" s="28"/>
      <c r="O141" s="28"/>
      <c r="Q141" s="28"/>
      <c r="R141" s="206"/>
      <c r="S141" s="201"/>
    </row>
    <row r="142" spans="11:19" x14ac:dyDescent="0.35">
      <c r="K142" s="28"/>
      <c r="L142" s="28"/>
      <c r="M142" s="28"/>
      <c r="N142" s="28"/>
      <c r="O142" s="28"/>
      <c r="Q142" s="28"/>
      <c r="R142" s="206"/>
      <c r="S142" s="201"/>
    </row>
    <row r="143" spans="11:19" x14ac:dyDescent="0.35">
      <c r="K143" s="28"/>
      <c r="L143" s="28"/>
      <c r="M143" s="28"/>
      <c r="N143" s="28"/>
      <c r="O143" s="28"/>
      <c r="Q143" s="28"/>
      <c r="R143" s="206"/>
      <c r="S143" s="201"/>
    </row>
    <row r="144" spans="11:19" x14ac:dyDescent="0.35">
      <c r="K144" s="28"/>
      <c r="L144" s="28"/>
      <c r="M144" s="28"/>
      <c r="N144" s="28"/>
      <c r="O144" s="28"/>
      <c r="Q144" s="28"/>
      <c r="R144" s="206"/>
      <c r="S144" s="201"/>
    </row>
    <row r="145" spans="11:19" x14ac:dyDescent="0.35">
      <c r="K145" s="28"/>
      <c r="L145" s="28"/>
      <c r="M145" s="28"/>
      <c r="N145" s="28"/>
      <c r="O145" s="28"/>
      <c r="Q145" s="28"/>
      <c r="R145" s="206"/>
      <c r="S145" s="201"/>
    </row>
    <row r="146" spans="11:19" x14ac:dyDescent="0.35">
      <c r="K146" s="28"/>
      <c r="L146" s="28"/>
      <c r="M146" s="28"/>
      <c r="N146" s="28"/>
      <c r="O146" s="28"/>
      <c r="Q146" s="28"/>
      <c r="R146" s="206"/>
      <c r="S146" s="201"/>
    </row>
    <row r="147" spans="11:19" x14ac:dyDescent="0.35">
      <c r="K147" s="28"/>
      <c r="L147" s="28"/>
      <c r="M147" s="28"/>
      <c r="N147" s="28"/>
      <c r="O147" s="28"/>
      <c r="Q147" s="28"/>
      <c r="R147" s="206"/>
      <c r="S147" s="201"/>
    </row>
    <row r="148" spans="11:19" x14ac:dyDescent="0.35">
      <c r="K148" s="28"/>
      <c r="L148" s="28"/>
      <c r="M148" s="28"/>
      <c r="N148" s="28"/>
      <c r="O148" s="28"/>
      <c r="Q148" s="28"/>
      <c r="R148" s="206"/>
      <c r="S148" s="201"/>
    </row>
    <row r="149" spans="11:19" x14ac:dyDescent="0.35">
      <c r="K149" s="28"/>
      <c r="L149" s="28"/>
      <c r="M149" s="28"/>
      <c r="N149" s="28"/>
      <c r="O149" s="28"/>
      <c r="Q149" s="28"/>
      <c r="R149" s="206"/>
      <c r="S149" s="201"/>
    </row>
    <row r="150" spans="11:19" x14ac:dyDescent="0.35">
      <c r="K150" s="28"/>
      <c r="L150" s="28"/>
      <c r="M150" s="28"/>
      <c r="N150" s="28"/>
      <c r="O150" s="28"/>
      <c r="Q150" s="28"/>
      <c r="R150" s="206"/>
      <c r="S150" s="201"/>
    </row>
    <row r="151" spans="11:19" x14ac:dyDescent="0.35">
      <c r="K151" s="28"/>
      <c r="L151" s="28"/>
      <c r="M151" s="28"/>
      <c r="N151" s="28"/>
      <c r="O151" s="28"/>
      <c r="Q151" s="28"/>
      <c r="R151" s="206"/>
      <c r="S151" s="201"/>
    </row>
    <row r="152" spans="11:19" x14ac:dyDescent="0.35">
      <c r="K152" s="28"/>
      <c r="L152" s="28"/>
      <c r="M152" s="28"/>
      <c r="N152" s="28"/>
      <c r="O152" s="28"/>
      <c r="Q152" s="28"/>
      <c r="R152" s="206"/>
      <c r="S152" s="201"/>
    </row>
    <row r="153" spans="11:19" x14ac:dyDescent="0.35">
      <c r="K153" s="28"/>
      <c r="L153" s="28"/>
      <c r="M153" s="28"/>
      <c r="N153" s="28"/>
      <c r="O153" s="28"/>
      <c r="Q153" s="28"/>
      <c r="R153" s="206"/>
      <c r="S153" s="201"/>
    </row>
    <row r="154" spans="11:19" x14ac:dyDescent="0.35">
      <c r="K154" s="28"/>
      <c r="L154" s="28"/>
      <c r="M154" s="28"/>
      <c r="N154" s="28"/>
      <c r="O154" s="28"/>
      <c r="Q154" s="28"/>
      <c r="R154" s="206"/>
      <c r="S154" s="201"/>
    </row>
    <row r="155" spans="11:19" x14ac:dyDescent="0.35">
      <c r="K155" s="28"/>
      <c r="L155" s="28"/>
      <c r="M155" s="28"/>
      <c r="N155" s="28"/>
      <c r="O155" s="28"/>
      <c r="Q155" s="28"/>
      <c r="R155" s="206"/>
      <c r="S155" s="201"/>
    </row>
    <row r="156" spans="11:19" x14ac:dyDescent="0.35">
      <c r="K156" s="28"/>
      <c r="L156" s="28"/>
      <c r="M156" s="28"/>
      <c r="N156" s="28"/>
      <c r="O156" s="28"/>
      <c r="Q156" s="28"/>
      <c r="R156" s="206"/>
      <c r="S156" s="201"/>
    </row>
    <row r="157" spans="11:19" x14ac:dyDescent="0.35">
      <c r="K157" s="28"/>
      <c r="L157" s="28"/>
      <c r="M157" s="28"/>
      <c r="N157" s="28"/>
      <c r="O157" s="28"/>
      <c r="Q157" s="28"/>
      <c r="R157" s="206"/>
      <c r="S157" s="201"/>
    </row>
    <row r="158" spans="11:19" x14ac:dyDescent="0.35">
      <c r="K158" s="28"/>
      <c r="L158" s="28"/>
      <c r="M158" s="28"/>
      <c r="N158" s="28"/>
      <c r="O158" s="28"/>
      <c r="Q158" s="28"/>
      <c r="R158" s="206"/>
      <c r="S158" s="201"/>
    </row>
    <row r="159" spans="11:19" x14ac:dyDescent="0.35">
      <c r="K159" s="28"/>
      <c r="L159" s="28"/>
      <c r="M159" s="28"/>
      <c r="N159" s="28"/>
      <c r="O159" s="28"/>
      <c r="Q159" s="28"/>
      <c r="R159" s="206"/>
      <c r="S159" s="201"/>
    </row>
    <row r="160" spans="11:19" x14ac:dyDescent="0.35">
      <c r="K160" s="28"/>
      <c r="L160" s="28"/>
      <c r="M160" s="28"/>
      <c r="N160" s="28"/>
      <c r="O160" s="28"/>
      <c r="Q160" s="28"/>
      <c r="R160" s="206"/>
      <c r="S160" s="201"/>
    </row>
    <row r="161" spans="11:19" x14ac:dyDescent="0.35">
      <c r="K161" s="28"/>
      <c r="L161" s="28"/>
      <c r="M161" s="28"/>
      <c r="N161" s="28"/>
      <c r="O161" s="28"/>
      <c r="Q161" s="28"/>
      <c r="R161" s="206"/>
      <c r="S161" s="201"/>
    </row>
    <row r="162" spans="11:19" x14ac:dyDescent="0.35">
      <c r="K162" s="28"/>
      <c r="L162" s="28"/>
      <c r="M162" s="28"/>
      <c r="N162" s="28"/>
      <c r="O162" s="28"/>
      <c r="Q162" s="28"/>
      <c r="R162" s="206"/>
      <c r="S162" s="201"/>
    </row>
    <row r="163" spans="11:19" x14ac:dyDescent="0.35">
      <c r="K163" s="28"/>
      <c r="L163" s="28"/>
      <c r="M163" s="28"/>
      <c r="N163" s="28"/>
      <c r="O163" s="28"/>
      <c r="Q163" s="28"/>
      <c r="R163" s="206"/>
      <c r="S163" s="201"/>
    </row>
    <row r="164" spans="11:19" x14ac:dyDescent="0.35">
      <c r="K164" s="28"/>
      <c r="L164" s="28"/>
      <c r="M164" s="28"/>
      <c r="N164" s="28"/>
      <c r="O164" s="28"/>
      <c r="Q164" s="28"/>
      <c r="R164" s="206"/>
      <c r="S164" s="201"/>
    </row>
    <row r="165" spans="11:19" x14ac:dyDescent="0.35">
      <c r="K165" s="28"/>
      <c r="L165" s="28"/>
      <c r="M165" s="28"/>
      <c r="N165" s="28"/>
      <c r="O165" s="28"/>
      <c r="Q165" s="28"/>
      <c r="R165" s="206"/>
      <c r="S165" s="201"/>
    </row>
    <row r="166" spans="11:19" x14ac:dyDescent="0.35">
      <c r="K166" s="28"/>
      <c r="L166" s="28"/>
      <c r="M166" s="28"/>
      <c r="N166" s="28"/>
      <c r="O166" s="28"/>
      <c r="Q166" s="28"/>
      <c r="R166" s="206"/>
      <c r="S166" s="201"/>
    </row>
    <row r="167" spans="11:19" x14ac:dyDescent="0.35">
      <c r="K167" s="28"/>
      <c r="L167" s="28"/>
      <c r="M167" s="28"/>
      <c r="N167" s="28"/>
      <c r="O167" s="28"/>
      <c r="Q167" s="28"/>
      <c r="R167" s="206"/>
      <c r="S167" s="201"/>
    </row>
    <row r="168" spans="11:19" x14ac:dyDescent="0.35">
      <c r="K168" s="28"/>
      <c r="L168" s="28"/>
      <c r="M168" s="28"/>
      <c r="N168" s="28"/>
      <c r="O168" s="28"/>
      <c r="Q168" s="28"/>
      <c r="R168" s="206"/>
      <c r="S168" s="201"/>
    </row>
    <row r="169" spans="11:19" x14ac:dyDescent="0.35">
      <c r="K169" s="28"/>
      <c r="L169" s="28"/>
      <c r="M169" s="28"/>
      <c r="N169" s="28"/>
      <c r="O169" s="28"/>
      <c r="Q169" s="28"/>
      <c r="R169" s="206"/>
      <c r="S169" s="201"/>
    </row>
    <row r="170" spans="11:19" x14ac:dyDescent="0.35">
      <c r="K170" s="28"/>
      <c r="L170" s="28"/>
      <c r="M170" s="28"/>
      <c r="N170" s="28"/>
      <c r="O170" s="28"/>
      <c r="Q170" s="28"/>
      <c r="R170" s="206"/>
      <c r="S170" s="201"/>
    </row>
    <row r="171" spans="11:19" x14ac:dyDescent="0.35">
      <c r="K171" s="28"/>
      <c r="L171" s="28"/>
      <c r="M171" s="28"/>
      <c r="N171" s="28"/>
      <c r="O171" s="28"/>
      <c r="Q171" s="28"/>
      <c r="R171" s="206"/>
      <c r="S171" s="201"/>
    </row>
    <row r="172" spans="11:19" x14ac:dyDescent="0.35">
      <c r="K172" s="28"/>
      <c r="L172" s="28"/>
      <c r="M172" s="28"/>
      <c r="N172" s="28"/>
      <c r="O172" s="28"/>
      <c r="Q172" s="28"/>
      <c r="R172" s="206"/>
      <c r="S172" s="201"/>
    </row>
    <row r="173" spans="11:19" x14ac:dyDescent="0.35">
      <c r="K173" s="28"/>
      <c r="L173" s="28"/>
      <c r="M173" s="28"/>
      <c r="N173" s="28"/>
      <c r="O173" s="28"/>
      <c r="Q173" s="28"/>
      <c r="R173" s="206"/>
      <c r="S173" s="201"/>
    </row>
    <row r="174" spans="11:19" x14ac:dyDescent="0.35">
      <c r="K174" s="28"/>
      <c r="L174" s="28"/>
      <c r="M174" s="28"/>
      <c r="N174" s="28"/>
      <c r="O174" s="28"/>
      <c r="Q174" s="28"/>
      <c r="R174" s="206"/>
      <c r="S174" s="201"/>
    </row>
    <row r="175" spans="11:19" x14ac:dyDescent="0.35">
      <c r="K175" s="28"/>
      <c r="L175" s="28"/>
      <c r="M175" s="28"/>
      <c r="N175" s="28"/>
      <c r="O175" s="28"/>
      <c r="Q175" s="28"/>
      <c r="R175" s="206"/>
      <c r="S175" s="201"/>
    </row>
    <row r="176" spans="11:19" x14ac:dyDescent="0.35">
      <c r="K176" s="28"/>
      <c r="L176" s="28"/>
      <c r="M176" s="28"/>
      <c r="N176" s="28"/>
      <c r="O176" s="28"/>
      <c r="Q176" s="28"/>
      <c r="R176" s="206"/>
      <c r="S176" s="201"/>
    </row>
    <row r="177" spans="11:19" x14ac:dyDescent="0.35">
      <c r="K177" s="28"/>
      <c r="L177" s="28"/>
      <c r="M177" s="28"/>
      <c r="N177" s="28"/>
      <c r="O177" s="28"/>
      <c r="Q177" s="28"/>
      <c r="R177" s="206"/>
      <c r="S177" s="201"/>
    </row>
    <row r="178" spans="11:19" x14ac:dyDescent="0.35">
      <c r="K178" s="28"/>
      <c r="L178" s="28"/>
      <c r="M178" s="28"/>
      <c r="N178" s="28"/>
      <c r="O178" s="28"/>
      <c r="Q178" s="28"/>
      <c r="R178" s="206"/>
      <c r="S178" s="201"/>
    </row>
    <row r="179" spans="11:19" x14ac:dyDescent="0.35">
      <c r="K179" s="28"/>
      <c r="L179" s="28"/>
      <c r="M179" s="28"/>
      <c r="N179" s="28"/>
      <c r="O179" s="28"/>
      <c r="Q179" s="28"/>
      <c r="R179" s="206"/>
      <c r="S179" s="201"/>
    </row>
    <row r="180" spans="11:19" x14ac:dyDescent="0.35">
      <c r="K180" s="28"/>
      <c r="L180" s="28"/>
      <c r="M180" s="28"/>
      <c r="N180" s="28"/>
      <c r="O180" s="28"/>
      <c r="Q180" s="28"/>
      <c r="R180" s="206"/>
      <c r="S180" s="201"/>
    </row>
    <row r="181" spans="11:19" x14ac:dyDescent="0.35">
      <c r="K181" s="28"/>
      <c r="L181" s="28"/>
      <c r="M181" s="28"/>
      <c r="N181" s="28"/>
      <c r="O181" s="28"/>
      <c r="Q181" s="28"/>
      <c r="R181" s="206"/>
      <c r="S181" s="201"/>
    </row>
    <row r="182" spans="11:19" x14ac:dyDescent="0.35">
      <c r="K182" s="28"/>
      <c r="L182" s="28"/>
      <c r="M182" s="28"/>
      <c r="N182" s="28"/>
      <c r="O182" s="28"/>
      <c r="Q182" s="28"/>
      <c r="R182" s="206"/>
      <c r="S182" s="201"/>
    </row>
    <row r="183" spans="11:19" x14ac:dyDescent="0.35">
      <c r="K183" s="28"/>
      <c r="L183" s="28"/>
      <c r="M183" s="28"/>
      <c r="N183" s="28"/>
      <c r="O183" s="28"/>
      <c r="Q183" s="28"/>
      <c r="R183" s="206"/>
      <c r="S183" s="201"/>
    </row>
    <row r="184" spans="11:19" x14ac:dyDescent="0.35">
      <c r="K184" s="28"/>
      <c r="L184" s="28"/>
      <c r="M184" s="28"/>
      <c r="N184" s="28"/>
      <c r="O184" s="28"/>
      <c r="Q184" s="28"/>
      <c r="R184" s="206"/>
      <c r="S184" s="201"/>
    </row>
    <row r="185" spans="11:19" x14ac:dyDescent="0.35">
      <c r="K185" s="28"/>
      <c r="L185" s="28"/>
      <c r="M185" s="28"/>
      <c r="N185" s="28"/>
      <c r="O185" s="28"/>
      <c r="Q185" s="28"/>
      <c r="R185" s="206"/>
      <c r="S185" s="201"/>
    </row>
    <row r="186" spans="11:19" x14ac:dyDescent="0.35">
      <c r="K186" s="28"/>
      <c r="L186" s="28"/>
      <c r="M186" s="28"/>
      <c r="N186" s="28"/>
      <c r="O186" s="28"/>
      <c r="Q186" s="28"/>
      <c r="R186" s="206"/>
      <c r="S186" s="201"/>
    </row>
    <row r="187" spans="11:19" x14ac:dyDescent="0.35">
      <c r="K187" s="28"/>
      <c r="L187" s="28"/>
      <c r="M187" s="28"/>
      <c r="N187" s="28"/>
      <c r="O187" s="28"/>
      <c r="Q187" s="28"/>
      <c r="R187" s="206"/>
      <c r="S187" s="201"/>
    </row>
    <row r="188" spans="11:19" x14ac:dyDescent="0.35">
      <c r="K188" s="28"/>
      <c r="L188" s="28"/>
      <c r="M188" s="28"/>
      <c r="N188" s="28"/>
      <c r="O188" s="28"/>
      <c r="Q188" s="28"/>
      <c r="R188" s="206"/>
      <c r="S188" s="201"/>
    </row>
    <row r="189" spans="11:19" x14ac:dyDescent="0.35">
      <c r="K189" s="28"/>
      <c r="L189" s="28"/>
      <c r="M189" s="28"/>
      <c r="N189" s="28"/>
      <c r="O189" s="28"/>
      <c r="Q189" s="28"/>
      <c r="R189" s="206"/>
      <c r="S189" s="201"/>
    </row>
    <row r="190" spans="11:19" x14ac:dyDescent="0.35">
      <c r="K190" s="28"/>
      <c r="L190" s="28"/>
      <c r="M190" s="28"/>
      <c r="N190" s="28"/>
      <c r="O190" s="28"/>
      <c r="Q190" s="28"/>
      <c r="R190" s="206"/>
      <c r="S190" s="201"/>
    </row>
    <row r="191" spans="11:19" x14ac:dyDescent="0.35">
      <c r="K191" s="28"/>
      <c r="L191" s="28"/>
      <c r="M191" s="28"/>
      <c r="N191" s="28"/>
      <c r="O191" s="28"/>
      <c r="Q191" s="28"/>
      <c r="R191" s="206"/>
      <c r="S191" s="201"/>
    </row>
    <row r="192" spans="11:19" x14ac:dyDescent="0.35">
      <c r="K192" s="28"/>
      <c r="L192" s="28"/>
      <c r="M192" s="28"/>
      <c r="N192" s="28"/>
      <c r="O192" s="28"/>
      <c r="Q192" s="28"/>
      <c r="R192" s="206"/>
      <c r="S192" s="201"/>
    </row>
    <row r="193" spans="11:19" x14ac:dyDescent="0.35">
      <c r="K193" s="28"/>
      <c r="L193" s="28"/>
      <c r="M193" s="28"/>
      <c r="N193" s="28"/>
      <c r="O193" s="28"/>
      <c r="Q193" s="28"/>
      <c r="R193" s="206"/>
      <c r="S193" s="201"/>
    </row>
    <row r="194" spans="11:19" x14ac:dyDescent="0.35">
      <c r="K194" s="28"/>
      <c r="L194" s="28"/>
      <c r="M194" s="28"/>
      <c r="N194" s="28"/>
      <c r="O194" s="28"/>
      <c r="Q194" s="28"/>
      <c r="R194" s="206"/>
      <c r="S194" s="201"/>
    </row>
    <row r="195" spans="11:19" x14ac:dyDescent="0.35">
      <c r="K195" s="28"/>
      <c r="L195" s="28"/>
      <c r="M195" s="28"/>
      <c r="N195" s="28"/>
      <c r="O195" s="28"/>
      <c r="Q195" s="28"/>
      <c r="R195" s="206"/>
      <c r="S195" s="201"/>
    </row>
    <row r="196" spans="11:19" x14ac:dyDescent="0.35">
      <c r="K196" s="28"/>
      <c r="L196" s="28"/>
      <c r="M196" s="28"/>
      <c r="N196" s="28"/>
      <c r="O196" s="28"/>
      <c r="Q196" s="28"/>
      <c r="R196" s="206"/>
      <c r="S196" s="201"/>
    </row>
    <row r="197" spans="11:19" x14ac:dyDescent="0.35">
      <c r="K197" s="28"/>
      <c r="L197" s="28"/>
      <c r="M197" s="28"/>
      <c r="N197" s="28"/>
      <c r="O197" s="28"/>
      <c r="Q197" s="28"/>
      <c r="R197" s="206"/>
      <c r="S197" s="201"/>
    </row>
    <row r="198" spans="11:19" x14ac:dyDescent="0.35">
      <c r="K198" s="28"/>
      <c r="L198" s="28"/>
      <c r="M198" s="28"/>
      <c r="N198" s="28"/>
      <c r="O198" s="28"/>
      <c r="Q198" s="28"/>
      <c r="R198" s="206"/>
      <c r="S198" s="201"/>
    </row>
    <row r="199" spans="11:19" x14ac:dyDescent="0.35">
      <c r="K199" s="28"/>
      <c r="L199" s="28"/>
      <c r="M199" s="28"/>
      <c r="N199" s="28"/>
      <c r="O199" s="28"/>
      <c r="Q199" s="28"/>
      <c r="R199" s="206"/>
      <c r="S199" s="201"/>
    </row>
    <row r="200" spans="11:19" x14ac:dyDescent="0.35">
      <c r="K200" s="28"/>
      <c r="L200" s="28"/>
      <c r="M200" s="28"/>
      <c r="N200" s="28"/>
      <c r="O200" s="28"/>
      <c r="Q200" s="28"/>
      <c r="R200" s="206"/>
      <c r="S200" s="201"/>
    </row>
    <row r="201" spans="11:19" x14ac:dyDescent="0.35">
      <c r="K201" s="28"/>
      <c r="L201" s="28"/>
      <c r="M201" s="28"/>
      <c r="N201" s="28"/>
      <c r="O201" s="28"/>
      <c r="Q201" s="28"/>
      <c r="R201" s="206"/>
      <c r="S201" s="201"/>
    </row>
    <row r="202" spans="11:19" x14ac:dyDescent="0.35">
      <c r="K202" s="28"/>
      <c r="L202" s="28"/>
      <c r="M202" s="28"/>
      <c r="N202" s="28"/>
      <c r="O202" s="28"/>
      <c r="Q202" s="28"/>
      <c r="R202" s="206"/>
      <c r="S202" s="201"/>
    </row>
    <row r="203" spans="11:19" x14ac:dyDescent="0.35">
      <c r="K203" s="28"/>
      <c r="L203" s="28"/>
      <c r="M203" s="28"/>
      <c r="N203" s="28"/>
      <c r="O203" s="28"/>
      <c r="Q203" s="28"/>
      <c r="R203" s="206"/>
      <c r="S203" s="201"/>
    </row>
    <row r="204" spans="11:19" x14ac:dyDescent="0.35">
      <c r="K204" s="28"/>
      <c r="L204" s="28"/>
      <c r="M204" s="28"/>
      <c r="N204" s="28"/>
      <c r="O204" s="28"/>
      <c r="Q204" s="28"/>
      <c r="R204" s="206"/>
      <c r="S204" s="201"/>
    </row>
    <row r="205" spans="11:19" x14ac:dyDescent="0.35">
      <c r="K205" s="28"/>
      <c r="L205" s="28"/>
      <c r="M205" s="28"/>
      <c r="N205" s="28"/>
      <c r="O205" s="28"/>
      <c r="Q205" s="28"/>
      <c r="R205" s="206"/>
      <c r="S205" s="201"/>
    </row>
    <row r="206" spans="11:19" x14ac:dyDescent="0.35">
      <c r="K206" s="28"/>
      <c r="L206" s="28"/>
      <c r="M206" s="28"/>
      <c r="N206" s="28"/>
      <c r="O206" s="28"/>
      <c r="Q206" s="28"/>
      <c r="R206" s="206"/>
      <c r="S206" s="201"/>
    </row>
    <row r="207" spans="11:19" x14ac:dyDescent="0.35">
      <c r="K207" s="28"/>
      <c r="L207" s="28"/>
      <c r="M207" s="28"/>
      <c r="N207" s="28"/>
      <c r="O207" s="28"/>
      <c r="Q207" s="28"/>
      <c r="R207" s="206"/>
      <c r="S207" s="201"/>
    </row>
    <row r="208" spans="11:19" x14ac:dyDescent="0.35">
      <c r="K208" s="28"/>
      <c r="L208" s="28"/>
      <c r="M208" s="28"/>
      <c r="N208" s="28"/>
      <c r="O208" s="28"/>
      <c r="Q208" s="28"/>
      <c r="R208" s="206"/>
      <c r="S208" s="201"/>
    </row>
    <row r="209" spans="11:19" x14ac:dyDescent="0.35">
      <c r="K209" s="28"/>
      <c r="L209" s="28"/>
      <c r="M209" s="28"/>
      <c r="N209" s="28"/>
      <c r="O209" s="28"/>
      <c r="Q209" s="28"/>
      <c r="R209" s="206"/>
      <c r="S209" s="201"/>
    </row>
    <row r="210" spans="11:19" x14ac:dyDescent="0.35">
      <c r="K210" s="28"/>
      <c r="L210" s="28"/>
      <c r="M210" s="28"/>
      <c r="N210" s="28"/>
      <c r="O210" s="28"/>
      <c r="Q210" s="28"/>
      <c r="R210" s="206"/>
      <c r="S210" s="201"/>
    </row>
    <row r="211" spans="11:19" x14ac:dyDescent="0.35">
      <c r="K211" s="28"/>
      <c r="L211" s="28"/>
      <c r="M211" s="28"/>
      <c r="N211" s="28"/>
      <c r="O211" s="28"/>
      <c r="Q211" s="28"/>
      <c r="R211" s="206"/>
      <c r="S211" s="201"/>
    </row>
    <row r="212" spans="11:19" x14ac:dyDescent="0.35">
      <c r="K212" s="28"/>
      <c r="L212" s="28"/>
      <c r="M212" s="28"/>
      <c r="N212" s="28"/>
      <c r="O212" s="28"/>
      <c r="Q212" s="28"/>
      <c r="R212" s="206"/>
      <c r="S212" s="201"/>
    </row>
    <row r="213" spans="11:19" x14ac:dyDescent="0.35">
      <c r="K213" s="28"/>
      <c r="L213" s="28"/>
      <c r="M213" s="28"/>
      <c r="N213" s="28"/>
      <c r="O213" s="28"/>
      <c r="Q213" s="28"/>
      <c r="R213" s="206"/>
      <c r="S213" s="201"/>
    </row>
    <row r="214" spans="11:19" x14ac:dyDescent="0.35">
      <c r="K214" s="28"/>
      <c r="L214" s="28"/>
      <c r="M214" s="28"/>
      <c r="N214" s="28"/>
      <c r="O214" s="28"/>
      <c r="Q214" s="28"/>
      <c r="R214" s="206"/>
      <c r="S214" s="201"/>
    </row>
    <row r="215" spans="11:19" x14ac:dyDescent="0.35">
      <c r="K215" s="28"/>
      <c r="L215" s="28"/>
      <c r="M215" s="28"/>
      <c r="N215" s="28"/>
      <c r="O215" s="28"/>
      <c r="Q215" s="28"/>
      <c r="R215" s="206"/>
      <c r="S215" s="201"/>
    </row>
    <row r="216" spans="11:19" x14ac:dyDescent="0.35">
      <c r="K216" s="28"/>
      <c r="L216" s="28"/>
      <c r="M216" s="28"/>
      <c r="N216" s="28"/>
      <c r="O216" s="28"/>
      <c r="Q216" s="28"/>
      <c r="R216" s="206"/>
      <c r="S216" s="201"/>
    </row>
    <row r="217" spans="11:19" x14ac:dyDescent="0.35">
      <c r="K217" s="28"/>
      <c r="L217" s="28"/>
      <c r="M217" s="28"/>
      <c r="N217" s="28"/>
      <c r="O217" s="28"/>
      <c r="Q217" s="28"/>
      <c r="R217" s="206"/>
      <c r="S217" s="201"/>
    </row>
    <row r="218" spans="11:19" x14ac:dyDescent="0.35">
      <c r="K218" s="28"/>
      <c r="L218" s="28"/>
      <c r="M218" s="28"/>
      <c r="N218" s="28"/>
      <c r="O218" s="28"/>
      <c r="Q218" s="28"/>
      <c r="R218" s="206"/>
      <c r="S218" s="201"/>
    </row>
    <row r="219" spans="11:19" x14ac:dyDescent="0.35">
      <c r="K219" s="28"/>
      <c r="L219" s="28"/>
      <c r="M219" s="28"/>
      <c r="N219" s="28"/>
      <c r="O219" s="28"/>
      <c r="Q219" s="28"/>
      <c r="R219" s="206"/>
      <c r="S219" s="201"/>
    </row>
    <row r="220" spans="11:19" x14ac:dyDescent="0.35">
      <c r="K220" s="28"/>
      <c r="L220" s="28"/>
      <c r="M220" s="28"/>
      <c r="N220" s="28"/>
      <c r="O220" s="28"/>
      <c r="Q220" s="28"/>
      <c r="R220" s="206"/>
      <c r="S220" s="201"/>
    </row>
    <row r="221" spans="11:19" x14ac:dyDescent="0.35">
      <c r="K221" s="28"/>
      <c r="L221" s="28"/>
      <c r="M221" s="28"/>
      <c r="N221" s="28"/>
      <c r="O221" s="28"/>
      <c r="Q221" s="28"/>
      <c r="R221" s="206"/>
      <c r="S221" s="201"/>
    </row>
    <row r="222" spans="11:19" x14ac:dyDescent="0.35">
      <c r="K222" s="28"/>
      <c r="L222" s="28"/>
      <c r="M222" s="28"/>
      <c r="N222" s="28"/>
      <c r="O222" s="28"/>
      <c r="Q222" s="28"/>
      <c r="R222" s="206"/>
      <c r="S222" s="201"/>
    </row>
    <row r="223" spans="11:19" x14ac:dyDescent="0.35">
      <c r="K223" s="28"/>
      <c r="L223" s="28"/>
      <c r="M223" s="28"/>
      <c r="N223" s="28"/>
      <c r="O223" s="28"/>
      <c r="Q223" s="28"/>
      <c r="R223" s="206"/>
      <c r="S223" s="201"/>
    </row>
    <row r="224" spans="11:19" x14ac:dyDescent="0.35">
      <c r="R224" s="201"/>
      <c r="S224" s="201"/>
    </row>
    <row r="225" spans="18:19" x14ac:dyDescent="0.35">
      <c r="R225" s="201"/>
      <c r="S225" s="201"/>
    </row>
    <row r="226" spans="18:19" x14ac:dyDescent="0.35">
      <c r="R226" s="201"/>
      <c r="S226" s="201"/>
    </row>
    <row r="227" spans="18:19" x14ac:dyDescent="0.35">
      <c r="R227" s="201"/>
      <c r="S227" s="201"/>
    </row>
    <row r="228" spans="18:19" x14ac:dyDescent="0.35">
      <c r="R228" s="201"/>
      <c r="S228" s="201"/>
    </row>
    <row r="229" spans="18:19" x14ac:dyDescent="0.35">
      <c r="R229" s="201"/>
      <c r="S229" s="201"/>
    </row>
    <row r="230" spans="18:19" x14ac:dyDescent="0.35">
      <c r="R230" s="201"/>
      <c r="S230" s="201"/>
    </row>
    <row r="231" spans="18:19" x14ac:dyDescent="0.35">
      <c r="R231" s="201"/>
      <c r="S231" s="201"/>
    </row>
    <row r="232" spans="18:19" x14ac:dyDescent="0.35">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393700</xdr:colOff>
                    <xdr:row>4</xdr:row>
                    <xdr:rowOff>0</xdr:rowOff>
                  </from>
                  <to>
                    <xdr:col>8</xdr:col>
                    <xdr:colOff>165100</xdr:colOff>
                    <xdr:row>5</xdr:row>
                    <xdr:rowOff>25400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127000</xdr:colOff>
                    <xdr:row>7</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328125" defaultRowHeight="15" customHeight="1" x14ac:dyDescent="0.35"/>
  <cols>
    <col min="1" max="1" width="4.1796875" style="92" customWidth="1"/>
    <col min="2" max="2" width="18.6328125" style="113" customWidth="1"/>
    <col min="3" max="11" width="7.81640625" style="112" customWidth="1"/>
    <col min="12" max="14" width="7.81640625" style="111" customWidth="1"/>
    <col min="15" max="22" width="7.81640625" style="114" customWidth="1"/>
    <col min="23" max="23" width="7.81640625" style="115" customWidth="1"/>
    <col min="24" max="34" width="7.81640625" style="114" customWidth="1"/>
    <col min="35" max="35" width="7.81640625" style="115" customWidth="1"/>
    <col min="36" max="58" width="7.81640625" style="114" customWidth="1"/>
    <col min="59" max="62" width="7.81640625" style="111" customWidth="1"/>
    <col min="63" max="256" width="8.6328125" style="111"/>
    <col min="257" max="257" width="4.1796875" style="111" customWidth="1"/>
    <col min="258" max="258" width="18.6328125" style="111" customWidth="1"/>
    <col min="259" max="318" width="7.81640625" style="111" customWidth="1"/>
    <col min="319" max="512" width="8.6328125" style="111"/>
    <col min="513" max="513" width="4.1796875" style="111" customWidth="1"/>
    <col min="514" max="514" width="18.6328125" style="111" customWidth="1"/>
    <col min="515" max="574" width="7.81640625" style="111" customWidth="1"/>
    <col min="575" max="768" width="8.6328125" style="111"/>
    <col min="769" max="769" width="4.1796875" style="111" customWidth="1"/>
    <col min="770" max="770" width="18.6328125" style="111" customWidth="1"/>
    <col min="771" max="830" width="7.81640625" style="111" customWidth="1"/>
    <col min="831" max="1024" width="8.6328125" style="111"/>
    <col min="1025" max="1025" width="4.1796875" style="111" customWidth="1"/>
    <col min="1026" max="1026" width="18.6328125" style="111" customWidth="1"/>
    <col min="1027" max="1086" width="7.81640625" style="111" customWidth="1"/>
    <col min="1087" max="1280" width="8.6328125" style="111"/>
    <col min="1281" max="1281" width="4.1796875" style="111" customWidth="1"/>
    <col min="1282" max="1282" width="18.6328125" style="111" customWidth="1"/>
    <col min="1283" max="1342" width="7.81640625" style="111" customWidth="1"/>
    <col min="1343" max="1536" width="8.6328125" style="111"/>
    <col min="1537" max="1537" width="4.1796875" style="111" customWidth="1"/>
    <col min="1538" max="1538" width="18.6328125" style="111" customWidth="1"/>
    <col min="1539" max="1598" width="7.81640625" style="111" customWidth="1"/>
    <col min="1599" max="1792" width="8.6328125" style="111"/>
    <col min="1793" max="1793" width="4.1796875" style="111" customWidth="1"/>
    <col min="1794" max="1794" width="18.6328125" style="111" customWidth="1"/>
    <col min="1795" max="1854" width="7.81640625" style="111" customWidth="1"/>
    <col min="1855" max="2048" width="8.6328125" style="111"/>
    <col min="2049" max="2049" width="4.1796875" style="111" customWidth="1"/>
    <col min="2050" max="2050" width="18.6328125" style="111" customWidth="1"/>
    <col min="2051" max="2110" width="7.81640625" style="111" customWidth="1"/>
    <col min="2111" max="2304" width="8.6328125" style="111"/>
    <col min="2305" max="2305" width="4.1796875" style="111" customWidth="1"/>
    <col min="2306" max="2306" width="18.6328125" style="111" customWidth="1"/>
    <col min="2307" max="2366" width="7.81640625" style="111" customWidth="1"/>
    <col min="2367" max="2560" width="8.6328125" style="111"/>
    <col min="2561" max="2561" width="4.1796875" style="111" customWidth="1"/>
    <col min="2562" max="2562" width="18.6328125" style="111" customWidth="1"/>
    <col min="2563" max="2622" width="7.81640625" style="111" customWidth="1"/>
    <col min="2623" max="2816" width="8.6328125" style="111"/>
    <col min="2817" max="2817" width="4.1796875" style="111" customWidth="1"/>
    <col min="2818" max="2818" width="18.6328125" style="111" customWidth="1"/>
    <col min="2819" max="2878" width="7.81640625" style="111" customWidth="1"/>
    <col min="2879" max="3072" width="8.6328125" style="111"/>
    <col min="3073" max="3073" width="4.1796875" style="111" customWidth="1"/>
    <col min="3074" max="3074" width="18.6328125" style="111" customWidth="1"/>
    <col min="3075" max="3134" width="7.81640625" style="111" customWidth="1"/>
    <col min="3135" max="3328" width="8.6328125" style="111"/>
    <col min="3329" max="3329" width="4.1796875" style="111" customWidth="1"/>
    <col min="3330" max="3330" width="18.6328125" style="111" customWidth="1"/>
    <col min="3331" max="3390" width="7.81640625" style="111" customWidth="1"/>
    <col min="3391" max="3584" width="8.6328125" style="111"/>
    <col min="3585" max="3585" width="4.1796875" style="111" customWidth="1"/>
    <col min="3586" max="3586" width="18.6328125" style="111" customWidth="1"/>
    <col min="3587" max="3646" width="7.81640625" style="111" customWidth="1"/>
    <col min="3647" max="3840" width="8.6328125" style="111"/>
    <col min="3841" max="3841" width="4.1796875" style="111" customWidth="1"/>
    <col min="3842" max="3842" width="18.6328125" style="111" customWidth="1"/>
    <col min="3843" max="3902" width="7.81640625" style="111" customWidth="1"/>
    <col min="3903" max="4096" width="8.6328125" style="111"/>
    <col min="4097" max="4097" width="4.1796875" style="111" customWidth="1"/>
    <col min="4098" max="4098" width="18.6328125" style="111" customWidth="1"/>
    <col min="4099" max="4158" width="7.81640625" style="111" customWidth="1"/>
    <col min="4159" max="4352" width="8.6328125" style="111"/>
    <col min="4353" max="4353" width="4.1796875" style="111" customWidth="1"/>
    <col min="4354" max="4354" width="18.6328125" style="111" customWidth="1"/>
    <col min="4355" max="4414" width="7.81640625" style="111" customWidth="1"/>
    <col min="4415" max="4608" width="8.6328125" style="111"/>
    <col min="4609" max="4609" width="4.1796875" style="111" customWidth="1"/>
    <col min="4610" max="4610" width="18.6328125" style="111" customWidth="1"/>
    <col min="4611" max="4670" width="7.81640625" style="111" customWidth="1"/>
    <col min="4671" max="4864" width="8.6328125" style="111"/>
    <col min="4865" max="4865" width="4.1796875" style="111" customWidth="1"/>
    <col min="4866" max="4866" width="18.6328125" style="111" customWidth="1"/>
    <col min="4867" max="4926" width="7.81640625" style="111" customWidth="1"/>
    <col min="4927" max="5120" width="8.6328125" style="111"/>
    <col min="5121" max="5121" width="4.1796875" style="111" customWidth="1"/>
    <col min="5122" max="5122" width="18.6328125" style="111" customWidth="1"/>
    <col min="5123" max="5182" width="7.81640625" style="111" customWidth="1"/>
    <col min="5183" max="5376" width="8.6328125" style="111"/>
    <col min="5377" max="5377" width="4.1796875" style="111" customWidth="1"/>
    <col min="5378" max="5378" width="18.6328125" style="111" customWidth="1"/>
    <col min="5379" max="5438" width="7.81640625" style="111" customWidth="1"/>
    <col min="5439" max="5632" width="8.6328125" style="111"/>
    <col min="5633" max="5633" width="4.1796875" style="111" customWidth="1"/>
    <col min="5634" max="5634" width="18.6328125" style="111" customWidth="1"/>
    <col min="5635" max="5694" width="7.81640625" style="111" customWidth="1"/>
    <col min="5695" max="5888" width="8.6328125" style="111"/>
    <col min="5889" max="5889" width="4.1796875" style="111" customWidth="1"/>
    <col min="5890" max="5890" width="18.6328125" style="111" customWidth="1"/>
    <col min="5891" max="5950" width="7.81640625" style="111" customWidth="1"/>
    <col min="5951" max="6144" width="8.6328125" style="111"/>
    <col min="6145" max="6145" width="4.1796875" style="111" customWidth="1"/>
    <col min="6146" max="6146" width="18.6328125" style="111" customWidth="1"/>
    <col min="6147" max="6206" width="7.81640625" style="111" customWidth="1"/>
    <col min="6207" max="6400" width="8.6328125" style="111"/>
    <col min="6401" max="6401" width="4.1796875" style="111" customWidth="1"/>
    <col min="6402" max="6402" width="18.6328125" style="111" customWidth="1"/>
    <col min="6403" max="6462" width="7.81640625" style="111" customWidth="1"/>
    <col min="6463" max="6656" width="8.6328125" style="111"/>
    <col min="6657" max="6657" width="4.1796875" style="111" customWidth="1"/>
    <col min="6658" max="6658" width="18.6328125" style="111" customWidth="1"/>
    <col min="6659" max="6718" width="7.81640625" style="111" customWidth="1"/>
    <col min="6719" max="6912" width="8.6328125" style="111"/>
    <col min="6913" max="6913" width="4.1796875" style="111" customWidth="1"/>
    <col min="6914" max="6914" width="18.6328125" style="111" customWidth="1"/>
    <col min="6915" max="6974" width="7.81640625" style="111" customWidth="1"/>
    <col min="6975" max="7168" width="8.6328125" style="111"/>
    <col min="7169" max="7169" width="4.1796875" style="111" customWidth="1"/>
    <col min="7170" max="7170" width="18.6328125" style="111" customWidth="1"/>
    <col min="7171" max="7230" width="7.81640625" style="111" customWidth="1"/>
    <col min="7231" max="7424" width="8.6328125" style="111"/>
    <col min="7425" max="7425" width="4.1796875" style="111" customWidth="1"/>
    <col min="7426" max="7426" width="18.6328125" style="111" customWidth="1"/>
    <col min="7427" max="7486" width="7.81640625" style="111" customWidth="1"/>
    <col min="7487" max="7680" width="8.6328125" style="111"/>
    <col min="7681" max="7681" width="4.1796875" style="111" customWidth="1"/>
    <col min="7682" max="7682" width="18.6328125" style="111" customWidth="1"/>
    <col min="7683" max="7742" width="7.81640625" style="111" customWidth="1"/>
    <col min="7743" max="7936" width="8.6328125" style="111"/>
    <col min="7937" max="7937" width="4.1796875" style="111" customWidth="1"/>
    <col min="7938" max="7938" width="18.6328125" style="111" customWidth="1"/>
    <col min="7939" max="7998" width="7.81640625" style="111" customWidth="1"/>
    <col min="7999" max="8192" width="8.6328125" style="111"/>
    <col min="8193" max="8193" width="4.1796875" style="111" customWidth="1"/>
    <col min="8194" max="8194" width="18.6328125" style="111" customWidth="1"/>
    <col min="8195" max="8254" width="7.81640625" style="111" customWidth="1"/>
    <col min="8255" max="8448" width="8.6328125" style="111"/>
    <col min="8449" max="8449" width="4.1796875" style="111" customWidth="1"/>
    <col min="8450" max="8450" width="18.6328125" style="111" customWidth="1"/>
    <col min="8451" max="8510" width="7.81640625" style="111" customWidth="1"/>
    <col min="8511" max="8704" width="8.6328125" style="111"/>
    <col min="8705" max="8705" width="4.1796875" style="111" customWidth="1"/>
    <col min="8706" max="8706" width="18.6328125" style="111" customWidth="1"/>
    <col min="8707" max="8766" width="7.81640625" style="111" customWidth="1"/>
    <col min="8767" max="8960" width="8.6328125" style="111"/>
    <col min="8961" max="8961" width="4.1796875" style="111" customWidth="1"/>
    <col min="8962" max="8962" width="18.6328125" style="111" customWidth="1"/>
    <col min="8963" max="9022" width="7.81640625" style="111" customWidth="1"/>
    <col min="9023" max="9216" width="8.6328125" style="111"/>
    <col min="9217" max="9217" width="4.1796875" style="111" customWidth="1"/>
    <col min="9218" max="9218" width="18.6328125" style="111" customWidth="1"/>
    <col min="9219" max="9278" width="7.81640625" style="111" customWidth="1"/>
    <col min="9279" max="9472" width="8.6328125" style="111"/>
    <col min="9473" max="9473" width="4.1796875" style="111" customWidth="1"/>
    <col min="9474" max="9474" width="18.6328125" style="111" customWidth="1"/>
    <col min="9475" max="9534" width="7.81640625" style="111" customWidth="1"/>
    <col min="9535" max="9728" width="8.6328125" style="111"/>
    <col min="9729" max="9729" width="4.1796875" style="111" customWidth="1"/>
    <col min="9730" max="9730" width="18.6328125" style="111" customWidth="1"/>
    <col min="9731" max="9790" width="7.81640625" style="111" customWidth="1"/>
    <col min="9791" max="9984" width="8.6328125" style="111"/>
    <col min="9985" max="9985" width="4.1796875" style="111" customWidth="1"/>
    <col min="9986" max="9986" width="18.6328125" style="111" customWidth="1"/>
    <col min="9987" max="10046" width="7.81640625" style="111" customWidth="1"/>
    <col min="10047" max="10240" width="8.6328125" style="111"/>
    <col min="10241" max="10241" width="4.1796875" style="111" customWidth="1"/>
    <col min="10242" max="10242" width="18.6328125" style="111" customWidth="1"/>
    <col min="10243" max="10302" width="7.81640625" style="111" customWidth="1"/>
    <col min="10303" max="10496" width="8.6328125" style="111"/>
    <col min="10497" max="10497" width="4.1796875" style="111" customWidth="1"/>
    <col min="10498" max="10498" width="18.6328125" style="111" customWidth="1"/>
    <col min="10499" max="10558" width="7.81640625" style="111" customWidth="1"/>
    <col min="10559" max="10752" width="8.6328125" style="111"/>
    <col min="10753" max="10753" width="4.1796875" style="111" customWidth="1"/>
    <col min="10754" max="10754" width="18.6328125" style="111" customWidth="1"/>
    <col min="10755" max="10814" width="7.81640625" style="111" customWidth="1"/>
    <col min="10815" max="11008" width="8.6328125" style="111"/>
    <col min="11009" max="11009" width="4.1796875" style="111" customWidth="1"/>
    <col min="11010" max="11010" width="18.6328125" style="111" customWidth="1"/>
    <col min="11011" max="11070" width="7.81640625" style="111" customWidth="1"/>
    <col min="11071" max="11264" width="8.6328125" style="111"/>
    <col min="11265" max="11265" width="4.1796875" style="111" customWidth="1"/>
    <col min="11266" max="11266" width="18.6328125" style="111" customWidth="1"/>
    <col min="11267" max="11326" width="7.81640625" style="111" customWidth="1"/>
    <col min="11327" max="11520" width="8.6328125" style="111"/>
    <col min="11521" max="11521" width="4.1796875" style="111" customWidth="1"/>
    <col min="11522" max="11522" width="18.6328125" style="111" customWidth="1"/>
    <col min="11523" max="11582" width="7.81640625" style="111" customWidth="1"/>
    <col min="11583" max="11776" width="8.6328125" style="111"/>
    <col min="11777" max="11777" width="4.1796875" style="111" customWidth="1"/>
    <col min="11778" max="11778" width="18.6328125" style="111" customWidth="1"/>
    <col min="11779" max="11838" width="7.81640625" style="111" customWidth="1"/>
    <col min="11839" max="12032" width="8.6328125" style="111"/>
    <col min="12033" max="12033" width="4.1796875" style="111" customWidth="1"/>
    <col min="12034" max="12034" width="18.6328125" style="111" customWidth="1"/>
    <col min="12035" max="12094" width="7.81640625" style="111" customWidth="1"/>
    <col min="12095" max="12288" width="8.6328125" style="111"/>
    <col min="12289" max="12289" width="4.1796875" style="111" customWidth="1"/>
    <col min="12290" max="12290" width="18.6328125" style="111" customWidth="1"/>
    <col min="12291" max="12350" width="7.81640625" style="111" customWidth="1"/>
    <col min="12351" max="12544" width="8.6328125" style="111"/>
    <col min="12545" max="12545" width="4.1796875" style="111" customWidth="1"/>
    <col min="12546" max="12546" width="18.6328125" style="111" customWidth="1"/>
    <col min="12547" max="12606" width="7.81640625" style="111" customWidth="1"/>
    <col min="12607" max="12800" width="8.6328125" style="111"/>
    <col min="12801" max="12801" width="4.1796875" style="111" customWidth="1"/>
    <col min="12802" max="12802" width="18.6328125" style="111" customWidth="1"/>
    <col min="12803" max="12862" width="7.81640625" style="111" customWidth="1"/>
    <col min="12863" max="13056" width="8.6328125" style="111"/>
    <col min="13057" max="13057" width="4.1796875" style="111" customWidth="1"/>
    <col min="13058" max="13058" width="18.6328125" style="111" customWidth="1"/>
    <col min="13059" max="13118" width="7.81640625" style="111" customWidth="1"/>
    <col min="13119" max="13312" width="8.6328125" style="111"/>
    <col min="13313" max="13313" width="4.1796875" style="111" customWidth="1"/>
    <col min="13314" max="13314" width="18.6328125" style="111" customWidth="1"/>
    <col min="13315" max="13374" width="7.81640625" style="111" customWidth="1"/>
    <col min="13375" max="13568" width="8.6328125" style="111"/>
    <col min="13569" max="13569" width="4.1796875" style="111" customWidth="1"/>
    <col min="13570" max="13570" width="18.6328125" style="111" customWidth="1"/>
    <col min="13571" max="13630" width="7.81640625" style="111" customWidth="1"/>
    <col min="13631" max="13824" width="8.6328125" style="111"/>
    <col min="13825" max="13825" width="4.1796875" style="111" customWidth="1"/>
    <col min="13826" max="13826" width="18.6328125" style="111" customWidth="1"/>
    <col min="13827" max="13886" width="7.81640625" style="111" customWidth="1"/>
    <col min="13887" max="14080" width="8.6328125" style="111"/>
    <col min="14081" max="14081" width="4.1796875" style="111" customWidth="1"/>
    <col min="14082" max="14082" width="18.6328125" style="111" customWidth="1"/>
    <col min="14083" max="14142" width="7.81640625" style="111" customWidth="1"/>
    <col min="14143" max="14336" width="8.6328125" style="111"/>
    <col min="14337" max="14337" width="4.1796875" style="111" customWidth="1"/>
    <col min="14338" max="14338" width="18.6328125" style="111" customWidth="1"/>
    <col min="14339" max="14398" width="7.81640625" style="111" customWidth="1"/>
    <col min="14399" max="14592" width="8.6328125" style="111"/>
    <col min="14593" max="14593" width="4.1796875" style="111" customWidth="1"/>
    <col min="14594" max="14594" width="18.6328125" style="111" customWidth="1"/>
    <col min="14595" max="14654" width="7.81640625" style="111" customWidth="1"/>
    <col min="14655" max="14848" width="8.6328125" style="111"/>
    <col min="14849" max="14849" width="4.1796875" style="111" customWidth="1"/>
    <col min="14850" max="14850" width="18.6328125" style="111" customWidth="1"/>
    <col min="14851" max="14910" width="7.81640625" style="111" customWidth="1"/>
    <col min="14911" max="15104" width="8.6328125" style="111"/>
    <col min="15105" max="15105" width="4.1796875" style="111" customWidth="1"/>
    <col min="15106" max="15106" width="18.6328125" style="111" customWidth="1"/>
    <col min="15107" max="15166" width="7.81640625" style="111" customWidth="1"/>
    <col min="15167" max="15360" width="8.6328125" style="111"/>
    <col min="15361" max="15361" width="4.1796875" style="111" customWidth="1"/>
    <col min="15362" max="15362" width="18.6328125" style="111" customWidth="1"/>
    <col min="15363" max="15422" width="7.81640625" style="111" customWidth="1"/>
    <col min="15423" max="15616" width="8.6328125" style="111"/>
    <col min="15617" max="15617" width="4.1796875" style="111" customWidth="1"/>
    <col min="15618" max="15618" width="18.6328125" style="111" customWidth="1"/>
    <col min="15619" max="15678" width="7.81640625" style="111" customWidth="1"/>
    <col min="15679" max="15872" width="8.6328125" style="111"/>
    <col min="15873" max="15873" width="4.1796875" style="111" customWidth="1"/>
    <col min="15874" max="15874" width="18.6328125" style="111" customWidth="1"/>
    <col min="15875" max="15934" width="7.81640625" style="111" customWidth="1"/>
    <col min="15935" max="16128" width="8.6328125" style="111"/>
    <col min="16129" max="16129" width="4.1796875" style="111" customWidth="1"/>
    <col min="16130" max="16130" width="18.6328125" style="111" customWidth="1"/>
    <col min="16131" max="16190" width="7.81640625" style="111" customWidth="1"/>
    <col min="16191" max="16384" width="8.6328125" style="111"/>
  </cols>
  <sheetData>
    <row r="1" spans="1:62" s="92" customFormat="1" ht="27" customHeight="1" x14ac:dyDescent="0.35">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5">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5">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5">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5">
      <c r="B38" s="173"/>
      <c r="C38" s="112">
        <v>12</v>
      </c>
      <c r="D38" s="112">
        <v>24</v>
      </c>
      <c r="E38" s="112">
        <v>36</v>
      </c>
      <c r="F38" s="112">
        <v>48</v>
      </c>
    </row>
    <row r="39" spans="1:62" ht="15" customHeight="1" x14ac:dyDescent="0.35">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5">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5">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5">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5">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5">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5">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5">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5">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5">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5">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5">
      <c r="A50" s="175">
        <v>12</v>
      </c>
      <c r="B50" s="173"/>
    </row>
    <row r="51" spans="1:7" ht="15" customHeight="1" x14ac:dyDescent="0.35">
      <c r="A51" s="175">
        <v>13</v>
      </c>
    </row>
    <row r="52" spans="1:7" ht="15" customHeight="1" x14ac:dyDescent="0.35">
      <c r="A52" s="175">
        <v>14</v>
      </c>
    </row>
    <row r="53" spans="1:7" ht="15" customHeight="1" x14ac:dyDescent="0.35">
      <c r="A53" s="175">
        <v>15</v>
      </c>
    </row>
    <row r="54" spans="1:7" ht="15" customHeight="1" x14ac:dyDescent="0.35">
      <c r="A54" s="175">
        <v>16</v>
      </c>
    </row>
    <row r="55" spans="1:7" ht="15" customHeight="1" x14ac:dyDescent="0.35">
      <c r="A55" s="175">
        <v>17</v>
      </c>
    </row>
    <row r="56" spans="1:7" ht="15" customHeight="1" x14ac:dyDescent="0.35">
      <c r="A56" s="175">
        <v>18</v>
      </c>
    </row>
    <row r="57" spans="1:7" ht="15" customHeight="1" x14ac:dyDescent="0.35">
      <c r="A57" s="175">
        <v>19</v>
      </c>
    </row>
    <row r="58" spans="1:7" ht="15" customHeight="1" x14ac:dyDescent="0.35">
      <c r="A58" s="175">
        <v>20</v>
      </c>
    </row>
    <row r="59" spans="1:7" ht="15" customHeight="1" x14ac:dyDescent="0.35">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5">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5">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5">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5">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5">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5">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5">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5">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5">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5">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5">
      <c r="A70" s="175">
        <v>12</v>
      </c>
      <c r="B70" s="173"/>
    </row>
    <row r="71" spans="1:7" ht="15" customHeight="1" x14ac:dyDescent="0.35">
      <c r="A71" s="175">
        <v>13</v>
      </c>
    </row>
    <row r="72" spans="1:7" ht="15" customHeight="1" x14ac:dyDescent="0.35">
      <c r="A72" s="175">
        <v>14</v>
      </c>
    </row>
    <row r="73" spans="1:7" ht="15" customHeight="1" x14ac:dyDescent="0.35">
      <c r="A73" s="175">
        <v>15</v>
      </c>
    </row>
    <row r="74" spans="1:7" ht="15" customHeight="1" x14ac:dyDescent="0.35">
      <c r="A74" s="175">
        <v>16</v>
      </c>
    </row>
    <row r="75" spans="1:7" ht="15" customHeight="1" x14ac:dyDescent="0.35">
      <c r="A75" s="175">
        <v>17</v>
      </c>
    </row>
    <row r="76" spans="1:7" ht="15" customHeight="1" x14ac:dyDescent="0.35">
      <c r="A76" s="175">
        <v>18</v>
      </c>
    </row>
    <row r="77" spans="1:7" ht="15" customHeight="1" x14ac:dyDescent="0.35">
      <c r="A77" s="175">
        <v>19</v>
      </c>
    </row>
    <row r="78" spans="1:7" ht="15" customHeight="1" x14ac:dyDescent="0.35">
      <c r="A78" s="175">
        <v>20</v>
      </c>
    </row>
    <row r="79" spans="1:7" ht="15" customHeight="1" x14ac:dyDescent="0.35">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5">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5">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5">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5">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5">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5">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5">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5">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5">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5">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5">
      <c r="A90" s="175">
        <v>12</v>
      </c>
      <c r="B90" s="173"/>
    </row>
    <row r="91" spans="1:6" ht="15" customHeight="1" x14ac:dyDescent="0.35">
      <c r="A91" s="175">
        <v>13</v>
      </c>
    </row>
    <row r="92" spans="1:6" ht="15" customHeight="1" x14ac:dyDescent="0.35">
      <c r="A92" s="175">
        <v>14</v>
      </c>
    </row>
    <row r="93" spans="1:6" ht="15" customHeight="1" x14ac:dyDescent="0.35">
      <c r="A93" s="175">
        <v>15</v>
      </c>
    </row>
    <row r="94" spans="1:6" ht="15" customHeight="1" x14ac:dyDescent="0.35">
      <c r="A94" s="175">
        <v>16</v>
      </c>
    </row>
    <row r="95" spans="1:6" ht="15" customHeight="1" x14ac:dyDescent="0.35">
      <c r="A95" s="175">
        <v>17</v>
      </c>
    </row>
    <row r="96" spans="1:6" ht="15" customHeight="1" x14ac:dyDescent="0.35">
      <c r="A96" s="175">
        <v>18</v>
      </c>
    </row>
    <row r="97" spans="1:7" ht="15" customHeight="1" x14ac:dyDescent="0.35">
      <c r="A97" s="175">
        <v>19</v>
      </c>
    </row>
    <row r="98" spans="1:7" ht="15" customHeight="1" x14ac:dyDescent="0.35">
      <c r="A98" s="175">
        <v>20</v>
      </c>
    </row>
    <row r="99" spans="1:7" ht="15" customHeight="1" x14ac:dyDescent="0.35">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5">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5">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5">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5">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5">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5">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5">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5">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5">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5">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5">
      <c r="A110" s="175">
        <v>12</v>
      </c>
      <c r="B110" s="173"/>
    </row>
    <row r="111" spans="1:7" ht="15" customHeight="1" x14ac:dyDescent="0.35">
      <c r="A111" s="175">
        <v>13</v>
      </c>
    </row>
    <row r="112" spans="1:7" ht="15" customHeight="1" x14ac:dyDescent="0.35">
      <c r="A112" s="175">
        <v>14</v>
      </c>
    </row>
    <row r="113" spans="1:7" ht="15" customHeight="1" x14ac:dyDescent="0.35">
      <c r="A113" s="175">
        <v>15</v>
      </c>
    </row>
    <row r="114" spans="1:7" ht="15" customHeight="1" x14ac:dyDescent="0.35">
      <c r="A114" s="175">
        <v>16</v>
      </c>
    </row>
    <row r="115" spans="1:7" ht="15" customHeight="1" x14ac:dyDescent="0.35">
      <c r="A115" s="175">
        <v>17</v>
      </c>
    </row>
    <row r="116" spans="1:7" ht="15" customHeight="1" x14ac:dyDescent="0.35">
      <c r="A116" s="175">
        <v>18</v>
      </c>
    </row>
    <row r="117" spans="1:7" ht="15" customHeight="1" x14ac:dyDescent="0.35">
      <c r="A117" s="175">
        <v>19</v>
      </c>
    </row>
    <row r="118" spans="1:7" ht="15" customHeight="1" x14ac:dyDescent="0.35">
      <c r="A118" s="175">
        <v>20</v>
      </c>
    </row>
    <row r="119" spans="1:7" ht="15" customHeight="1" x14ac:dyDescent="0.35">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5">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5">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5">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5">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5">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5">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5">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5">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5">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5">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5">
      <c r="A130" s="175">
        <v>12</v>
      </c>
      <c r="B130" s="173"/>
    </row>
    <row r="131" spans="1:7" ht="15" customHeight="1" x14ac:dyDescent="0.35">
      <c r="A131" s="175">
        <v>13</v>
      </c>
    </row>
    <row r="132" spans="1:7" ht="15" customHeight="1" x14ac:dyDescent="0.35">
      <c r="A132" s="175">
        <v>14</v>
      </c>
    </row>
    <row r="133" spans="1:7" ht="15" customHeight="1" x14ac:dyDescent="0.35">
      <c r="A133" s="175">
        <v>15</v>
      </c>
    </row>
    <row r="134" spans="1:7" ht="15" customHeight="1" x14ac:dyDescent="0.35">
      <c r="A134" s="175">
        <v>16</v>
      </c>
    </row>
    <row r="135" spans="1:7" ht="15" customHeight="1" x14ac:dyDescent="0.35">
      <c r="A135" s="175">
        <v>17</v>
      </c>
    </row>
    <row r="136" spans="1:7" ht="15" customHeight="1" x14ac:dyDescent="0.35">
      <c r="A136" s="175">
        <v>18</v>
      </c>
    </row>
    <row r="137" spans="1:7" ht="15" customHeight="1" x14ac:dyDescent="0.35">
      <c r="A137" s="175">
        <v>19</v>
      </c>
    </row>
    <row r="138" spans="1:7" ht="15" customHeight="1" x14ac:dyDescent="0.35">
      <c r="A138" s="175">
        <v>20</v>
      </c>
    </row>
    <row r="139" spans="1:7" ht="15" customHeight="1" x14ac:dyDescent="0.35">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5">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5">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5">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5">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5">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5">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5">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5">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5">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5">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5">
      <c r="A150" s="175">
        <v>12</v>
      </c>
      <c r="B150" s="173"/>
    </row>
    <row r="151" spans="1:7" ht="15" customHeight="1" x14ac:dyDescent="0.35">
      <c r="A151" s="175">
        <v>13</v>
      </c>
    </row>
    <row r="152" spans="1:7" ht="15" customHeight="1" x14ac:dyDescent="0.35">
      <c r="A152" s="175">
        <v>14</v>
      </c>
    </row>
    <row r="153" spans="1:7" ht="15" customHeight="1" x14ac:dyDescent="0.35">
      <c r="A153" s="175">
        <v>15</v>
      </c>
    </row>
    <row r="154" spans="1:7" ht="15" customHeight="1" x14ac:dyDescent="0.35">
      <c r="A154" s="175">
        <v>16</v>
      </c>
    </row>
    <row r="155" spans="1:7" ht="15" customHeight="1" x14ac:dyDescent="0.35">
      <c r="A155" s="175">
        <v>17</v>
      </c>
    </row>
    <row r="156" spans="1:7" ht="15" customHeight="1" x14ac:dyDescent="0.35">
      <c r="A156" s="175">
        <v>18</v>
      </c>
    </row>
    <row r="157" spans="1:7" ht="15" customHeight="1" x14ac:dyDescent="0.35">
      <c r="A157" s="175">
        <v>19</v>
      </c>
    </row>
    <row r="158" spans="1:7" ht="15" customHeight="1" x14ac:dyDescent="0.35">
      <c r="A158" s="175">
        <v>20</v>
      </c>
    </row>
    <row r="159" spans="1:7" ht="15" customHeight="1" x14ac:dyDescent="0.35">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5">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5">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5">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5">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5">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5">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5">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5">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5">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5">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5">
      <c r="A170" s="175">
        <v>12</v>
      </c>
      <c r="B170" s="173"/>
    </row>
    <row r="171" spans="1:6" ht="15" customHeight="1" x14ac:dyDescent="0.35">
      <c r="A171" s="175">
        <v>13</v>
      </c>
    </row>
    <row r="172" spans="1:6" ht="15" customHeight="1" x14ac:dyDescent="0.35">
      <c r="A172" s="175">
        <v>14</v>
      </c>
    </row>
    <row r="173" spans="1:6" ht="15" customHeight="1" x14ac:dyDescent="0.35">
      <c r="A173" s="175">
        <v>15</v>
      </c>
    </row>
    <row r="174" spans="1:6" ht="15" customHeight="1" x14ac:dyDescent="0.35">
      <c r="A174" s="175">
        <v>16</v>
      </c>
    </row>
    <row r="175" spans="1:6" ht="15" customHeight="1" x14ac:dyDescent="0.35">
      <c r="A175" s="175">
        <v>17</v>
      </c>
    </row>
    <row r="176" spans="1:6" ht="15" customHeight="1" x14ac:dyDescent="0.35">
      <c r="A176" s="175">
        <v>18</v>
      </c>
    </row>
    <row r="177" spans="1:7" ht="15" customHeight="1" x14ac:dyDescent="0.35">
      <c r="A177" s="175">
        <v>19</v>
      </c>
    </row>
    <row r="178" spans="1:7" ht="15" customHeight="1" x14ac:dyDescent="0.35">
      <c r="A178" s="175">
        <v>20</v>
      </c>
    </row>
    <row r="179" spans="1:7" ht="15" customHeight="1" x14ac:dyDescent="0.35">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5">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5">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5">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5">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5">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5">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5">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5">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5">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5">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5">
      <c r="A190" s="175">
        <v>12</v>
      </c>
      <c r="B190" s="173"/>
    </row>
    <row r="191" spans="1:7" ht="15" customHeight="1" x14ac:dyDescent="0.35">
      <c r="A191" s="175">
        <v>13</v>
      </c>
    </row>
    <row r="192" spans="1:7" ht="15" customHeight="1" x14ac:dyDescent="0.35">
      <c r="A192" s="175">
        <v>14</v>
      </c>
    </row>
    <row r="193" spans="1:7" ht="15" customHeight="1" x14ac:dyDescent="0.35">
      <c r="A193" s="175">
        <v>15</v>
      </c>
    </row>
    <row r="194" spans="1:7" ht="15" customHeight="1" x14ac:dyDescent="0.35">
      <c r="A194" s="175">
        <v>16</v>
      </c>
    </row>
    <row r="195" spans="1:7" ht="15" customHeight="1" x14ac:dyDescent="0.35">
      <c r="A195" s="175">
        <v>17</v>
      </c>
    </row>
    <row r="196" spans="1:7" ht="15" customHeight="1" x14ac:dyDescent="0.35">
      <c r="A196" s="175">
        <v>18</v>
      </c>
    </row>
    <row r="197" spans="1:7" ht="15" customHeight="1" x14ac:dyDescent="0.35">
      <c r="A197" s="175">
        <v>19</v>
      </c>
    </row>
    <row r="198" spans="1:7" ht="15" customHeight="1" x14ac:dyDescent="0.35">
      <c r="A198" s="175">
        <v>20</v>
      </c>
    </row>
    <row r="199" spans="1:7" ht="15" customHeight="1" x14ac:dyDescent="0.35">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5">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5">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5">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5">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5">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5">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5">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5">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5">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5">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5">
      <c r="A210" s="175">
        <v>12</v>
      </c>
      <c r="B210" s="173"/>
    </row>
    <row r="211" spans="1:7" ht="15" customHeight="1" x14ac:dyDescent="0.35">
      <c r="A211" s="175">
        <v>13</v>
      </c>
    </row>
    <row r="212" spans="1:7" ht="15" customHeight="1" x14ac:dyDescent="0.35">
      <c r="A212" s="175">
        <v>14</v>
      </c>
    </row>
    <row r="213" spans="1:7" ht="15" customHeight="1" x14ac:dyDescent="0.35">
      <c r="A213" s="175">
        <v>15</v>
      </c>
    </row>
    <row r="214" spans="1:7" ht="15" customHeight="1" x14ac:dyDescent="0.35">
      <c r="A214" s="175">
        <v>16</v>
      </c>
    </row>
    <row r="215" spans="1:7" ht="15" customHeight="1" x14ac:dyDescent="0.35">
      <c r="A215" s="175">
        <v>17</v>
      </c>
    </row>
    <row r="216" spans="1:7" ht="15" customHeight="1" x14ac:dyDescent="0.35">
      <c r="A216" s="175">
        <v>18</v>
      </c>
    </row>
    <row r="217" spans="1:7" ht="15" customHeight="1" x14ac:dyDescent="0.35">
      <c r="A217" s="175">
        <v>19</v>
      </c>
    </row>
    <row r="218" spans="1:7" ht="15" customHeight="1" x14ac:dyDescent="0.35">
      <c r="A218" s="175">
        <v>20</v>
      </c>
    </row>
    <row r="219" spans="1:7" ht="15" customHeight="1" x14ac:dyDescent="0.35">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5">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5">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5">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5">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5">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5">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5">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5">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5">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5">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5">
      <c r="A230" s="175">
        <v>12</v>
      </c>
      <c r="B230" s="173"/>
    </row>
    <row r="231" spans="1:7" ht="15" customHeight="1" x14ac:dyDescent="0.35">
      <c r="A231" s="175">
        <v>13</v>
      </c>
    </row>
    <row r="232" spans="1:7" ht="15" customHeight="1" x14ac:dyDescent="0.35">
      <c r="A232" s="175">
        <v>14</v>
      </c>
    </row>
    <row r="233" spans="1:7" ht="15" customHeight="1" x14ac:dyDescent="0.35">
      <c r="A233" s="175">
        <v>15</v>
      </c>
    </row>
    <row r="234" spans="1:7" ht="15" customHeight="1" x14ac:dyDescent="0.35">
      <c r="A234" s="175">
        <v>16</v>
      </c>
    </row>
    <row r="235" spans="1:7" ht="15" customHeight="1" x14ac:dyDescent="0.35">
      <c r="A235" s="175">
        <v>17</v>
      </c>
    </row>
    <row r="236" spans="1:7" ht="15" customHeight="1" x14ac:dyDescent="0.35">
      <c r="A236" s="175">
        <v>18</v>
      </c>
    </row>
    <row r="237" spans="1:7" ht="15" customHeight="1" x14ac:dyDescent="0.35">
      <c r="A237" s="175">
        <v>19</v>
      </c>
    </row>
    <row r="238" spans="1:7" ht="15" customHeight="1" x14ac:dyDescent="0.35">
      <c r="A238" s="175">
        <v>20</v>
      </c>
    </row>
    <row r="239" spans="1:7" ht="15" customHeight="1" x14ac:dyDescent="0.35">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5">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5">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5">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5">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5">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5">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5">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5">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5">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5">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5">
      <c r="A250" s="175">
        <v>12</v>
      </c>
      <c r="B250" s="173"/>
    </row>
    <row r="251" spans="1:6" ht="15" customHeight="1" x14ac:dyDescent="0.35">
      <c r="A251" s="175">
        <v>13</v>
      </c>
    </row>
    <row r="252" spans="1:6" ht="15" customHeight="1" x14ac:dyDescent="0.35">
      <c r="A252" s="175">
        <v>14</v>
      </c>
    </row>
    <row r="253" spans="1:6" ht="15" customHeight="1" x14ac:dyDescent="0.35">
      <c r="A253" s="175">
        <v>15</v>
      </c>
    </row>
    <row r="254" spans="1:6" ht="15" customHeight="1" x14ac:dyDescent="0.35">
      <c r="A254" s="175">
        <v>16</v>
      </c>
    </row>
    <row r="255" spans="1:6" ht="15" customHeight="1" x14ac:dyDescent="0.35">
      <c r="A255" s="175">
        <v>17</v>
      </c>
    </row>
    <row r="256" spans="1:6" ht="15" customHeight="1" x14ac:dyDescent="0.35">
      <c r="A256" s="175">
        <v>18</v>
      </c>
    </row>
    <row r="257" spans="1:7" ht="15" customHeight="1" x14ac:dyDescent="0.35">
      <c r="A257" s="175">
        <v>19</v>
      </c>
    </row>
    <row r="258" spans="1:7" ht="15" customHeight="1" x14ac:dyDescent="0.35">
      <c r="A258" s="175">
        <v>20</v>
      </c>
    </row>
    <row r="259" spans="1:7" ht="15" customHeight="1" x14ac:dyDescent="0.35">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5">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5">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5">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5">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5">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5">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5">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5">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5">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5">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5">
      <c r="A270" s="175">
        <v>12</v>
      </c>
      <c r="B270" s="173"/>
    </row>
    <row r="271" spans="1:7" ht="15" customHeight="1" x14ac:dyDescent="0.35">
      <c r="A271" s="175">
        <v>13</v>
      </c>
    </row>
    <row r="272" spans="1:7" ht="15" customHeight="1" x14ac:dyDescent="0.35">
      <c r="A272" s="175">
        <v>14</v>
      </c>
    </row>
    <row r="273" spans="1:7" ht="15" customHeight="1" x14ac:dyDescent="0.35">
      <c r="A273" s="175">
        <v>15</v>
      </c>
    </row>
    <row r="274" spans="1:7" ht="15" customHeight="1" x14ac:dyDescent="0.35">
      <c r="A274" s="175">
        <v>16</v>
      </c>
    </row>
    <row r="275" spans="1:7" ht="15" customHeight="1" x14ac:dyDescent="0.35">
      <c r="A275" s="175">
        <v>17</v>
      </c>
    </row>
    <row r="276" spans="1:7" ht="15" customHeight="1" x14ac:dyDescent="0.35">
      <c r="A276" s="175">
        <v>18</v>
      </c>
    </row>
    <row r="277" spans="1:7" ht="15" customHeight="1" x14ac:dyDescent="0.35">
      <c r="A277" s="175">
        <v>19</v>
      </c>
    </row>
    <row r="278" spans="1:7" ht="15" customHeight="1" x14ac:dyDescent="0.35">
      <c r="A278" s="175">
        <v>20</v>
      </c>
    </row>
    <row r="279" spans="1:7" ht="15" customHeight="1" x14ac:dyDescent="0.35">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5">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5">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5">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5">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5">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5">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5">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5">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5">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5">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5">
      <c r="A290" s="175">
        <v>12</v>
      </c>
      <c r="B290" s="173"/>
    </row>
    <row r="291" spans="1:7" ht="15" customHeight="1" x14ac:dyDescent="0.35">
      <c r="A291" s="175">
        <v>13</v>
      </c>
    </row>
    <row r="292" spans="1:7" ht="15" customHeight="1" x14ac:dyDescent="0.35">
      <c r="A292" s="175">
        <v>14</v>
      </c>
    </row>
    <row r="293" spans="1:7" ht="15" customHeight="1" x14ac:dyDescent="0.35">
      <c r="A293" s="175">
        <v>15</v>
      </c>
    </row>
    <row r="294" spans="1:7" ht="15" customHeight="1" x14ac:dyDescent="0.35">
      <c r="A294" s="175">
        <v>16</v>
      </c>
    </row>
    <row r="295" spans="1:7" ht="15" customHeight="1" x14ac:dyDescent="0.35">
      <c r="A295" s="175">
        <v>17</v>
      </c>
    </row>
    <row r="296" spans="1:7" ht="15" customHeight="1" x14ac:dyDescent="0.35">
      <c r="A296" s="175">
        <v>18</v>
      </c>
    </row>
    <row r="297" spans="1:7" ht="15" customHeight="1" x14ac:dyDescent="0.35">
      <c r="A297" s="175">
        <v>19</v>
      </c>
    </row>
    <row r="298" spans="1:7" ht="15" customHeight="1" x14ac:dyDescent="0.35">
      <c r="A298" s="175">
        <v>20</v>
      </c>
    </row>
    <row r="299" spans="1:7" ht="15" customHeight="1" x14ac:dyDescent="0.35">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5">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5">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5">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5">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5">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5">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5">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5">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5">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5">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5">
      <c r="A310" s="175">
        <v>12</v>
      </c>
      <c r="B310" s="173"/>
    </row>
    <row r="311" spans="1:7" ht="15" customHeight="1" x14ac:dyDescent="0.35">
      <c r="A311" s="175">
        <v>13</v>
      </c>
    </row>
    <row r="312" spans="1:7" ht="15" customHeight="1" x14ac:dyDescent="0.35">
      <c r="A312" s="175">
        <v>14</v>
      </c>
    </row>
    <row r="313" spans="1:7" ht="15" customHeight="1" x14ac:dyDescent="0.35">
      <c r="A313" s="175">
        <v>15</v>
      </c>
    </row>
    <row r="314" spans="1:7" ht="15" customHeight="1" x14ac:dyDescent="0.35">
      <c r="A314" s="175">
        <v>16</v>
      </c>
    </row>
    <row r="315" spans="1:7" ht="15" customHeight="1" x14ac:dyDescent="0.35">
      <c r="A315" s="175">
        <v>17</v>
      </c>
    </row>
    <row r="316" spans="1:7" ht="15" customHeight="1" x14ac:dyDescent="0.35">
      <c r="A316" s="175">
        <v>18</v>
      </c>
    </row>
    <row r="317" spans="1:7" ht="15" customHeight="1" x14ac:dyDescent="0.35">
      <c r="A317" s="175">
        <v>19</v>
      </c>
    </row>
    <row r="318" spans="1:7" ht="15" customHeight="1" x14ac:dyDescent="0.35">
      <c r="A318" s="175">
        <v>20</v>
      </c>
    </row>
    <row r="319" spans="1:7" ht="15" customHeight="1" x14ac:dyDescent="0.35">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5">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5">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5">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5">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5">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5">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5">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5">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5">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5">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5">
      <c r="A330" s="175">
        <v>12</v>
      </c>
      <c r="B330" s="173"/>
    </row>
    <row r="331" spans="1:6" ht="15" customHeight="1" x14ac:dyDescent="0.35">
      <c r="A331" s="175">
        <v>13</v>
      </c>
    </row>
    <row r="332" spans="1:6" ht="15" customHeight="1" x14ac:dyDescent="0.35">
      <c r="A332" s="175">
        <v>14</v>
      </c>
    </row>
    <row r="333" spans="1:6" ht="15" customHeight="1" x14ac:dyDescent="0.35">
      <c r="A333" s="175">
        <v>15</v>
      </c>
    </row>
    <row r="334" spans="1:6" ht="15" customHeight="1" x14ac:dyDescent="0.35">
      <c r="A334" s="175">
        <v>16</v>
      </c>
    </row>
    <row r="335" spans="1:6" ht="15" customHeight="1" x14ac:dyDescent="0.35">
      <c r="A335" s="175">
        <v>17</v>
      </c>
    </row>
    <row r="336" spans="1:6" ht="15" customHeight="1" x14ac:dyDescent="0.35">
      <c r="A336" s="175">
        <v>18</v>
      </c>
    </row>
    <row r="337" spans="1:7" ht="15" customHeight="1" x14ac:dyDescent="0.35">
      <c r="A337" s="175">
        <v>19</v>
      </c>
    </row>
    <row r="338" spans="1:7" ht="15" customHeight="1" x14ac:dyDescent="0.35">
      <c r="A338" s="175">
        <v>20</v>
      </c>
    </row>
    <row r="339" spans="1:7" ht="15" customHeight="1" x14ac:dyDescent="0.35">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5">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5">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5">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5">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5">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5">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5">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5">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5">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5">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5">
      <c r="A350" s="175">
        <v>12</v>
      </c>
      <c r="B350" s="173"/>
    </row>
    <row r="351" spans="1:7" ht="15" customHeight="1" x14ac:dyDescent="0.35">
      <c r="A351" s="175">
        <v>13</v>
      </c>
    </row>
    <row r="352" spans="1:7" ht="15" customHeight="1" x14ac:dyDescent="0.35">
      <c r="A352" s="175">
        <v>14</v>
      </c>
    </row>
    <row r="353" spans="1:7" ht="15" customHeight="1" x14ac:dyDescent="0.35">
      <c r="A353" s="175">
        <v>15</v>
      </c>
    </row>
    <row r="354" spans="1:7" ht="15" customHeight="1" x14ac:dyDescent="0.35">
      <c r="A354" s="175">
        <v>16</v>
      </c>
    </row>
    <row r="355" spans="1:7" ht="15" customHeight="1" x14ac:dyDescent="0.35">
      <c r="A355" s="175">
        <v>17</v>
      </c>
    </row>
    <row r="356" spans="1:7" ht="15" customHeight="1" x14ac:dyDescent="0.35">
      <c r="A356" s="175">
        <v>18</v>
      </c>
    </row>
    <row r="357" spans="1:7" ht="15" customHeight="1" x14ac:dyDescent="0.35">
      <c r="A357" s="175">
        <v>19</v>
      </c>
    </row>
    <row r="358" spans="1:7" ht="15" customHeight="1" x14ac:dyDescent="0.35">
      <c r="A358" s="175">
        <v>20</v>
      </c>
    </row>
    <row r="359" spans="1:7" ht="15" customHeight="1" x14ac:dyDescent="0.35">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5">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5">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5">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5">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5">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5">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5">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5">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5">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5">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5">
      <c r="A370" s="175">
        <v>12</v>
      </c>
      <c r="B370" s="173"/>
    </row>
    <row r="371" spans="1:7" ht="15" customHeight="1" x14ac:dyDescent="0.35">
      <c r="A371" s="175">
        <v>13</v>
      </c>
    </row>
    <row r="372" spans="1:7" ht="15" customHeight="1" x14ac:dyDescent="0.35">
      <c r="A372" s="175">
        <v>14</v>
      </c>
    </row>
    <row r="373" spans="1:7" ht="15" customHeight="1" x14ac:dyDescent="0.35">
      <c r="A373" s="175">
        <v>15</v>
      </c>
    </row>
    <row r="374" spans="1:7" ht="15" customHeight="1" x14ac:dyDescent="0.35">
      <c r="A374" s="175">
        <v>16</v>
      </c>
    </row>
    <row r="375" spans="1:7" ht="15" customHeight="1" x14ac:dyDescent="0.35">
      <c r="A375" s="175">
        <v>17</v>
      </c>
    </row>
    <row r="376" spans="1:7" ht="15" customHeight="1" x14ac:dyDescent="0.35">
      <c r="A376" s="175">
        <v>18</v>
      </c>
    </row>
    <row r="377" spans="1:7" ht="15" customHeight="1" x14ac:dyDescent="0.35">
      <c r="A377" s="175">
        <v>19</v>
      </c>
    </row>
    <row r="378" spans="1:7" ht="15" customHeight="1" x14ac:dyDescent="0.35">
      <c r="A378" s="175">
        <v>20</v>
      </c>
    </row>
    <row r="379" spans="1:7" ht="15" customHeight="1" x14ac:dyDescent="0.35">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5">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5">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5">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5">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5">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5">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5">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5">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5">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5">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5">
      <c r="A390" s="175">
        <v>12</v>
      </c>
      <c r="B390" s="173"/>
    </row>
    <row r="391" spans="1:7" ht="15" customHeight="1" x14ac:dyDescent="0.35">
      <c r="A391" s="175">
        <v>13</v>
      </c>
    </row>
    <row r="392" spans="1:7" ht="15" customHeight="1" x14ac:dyDescent="0.35">
      <c r="A392" s="175">
        <v>14</v>
      </c>
    </row>
    <row r="393" spans="1:7" ht="15" customHeight="1" x14ac:dyDescent="0.35">
      <c r="A393" s="175">
        <v>15</v>
      </c>
    </row>
    <row r="394" spans="1:7" ht="15" customHeight="1" x14ac:dyDescent="0.35">
      <c r="A394" s="175">
        <v>16</v>
      </c>
    </row>
    <row r="395" spans="1:7" ht="15" customHeight="1" x14ac:dyDescent="0.35">
      <c r="A395" s="175">
        <v>17</v>
      </c>
    </row>
    <row r="396" spans="1:7" ht="15" customHeight="1" x14ac:dyDescent="0.35">
      <c r="A396" s="175">
        <v>18</v>
      </c>
    </row>
    <row r="397" spans="1:7" ht="15" customHeight="1" x14ac:dyDescent="0.35">
      <c r="A397" s="175">
        <v>19</v>
      </c>
    </row>
    <row r="398" spans="1:7" ht="15" customHeight="1" x14ac:dyDescent="0.35">
      <c r="A398" s="175">
        <v>20</v>
      </c>
    </row>
    <row r="399" spans="1:7" ht="15" customHeight="1" x14ac:dyDescent="0.35">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5">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5">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5">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5">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5">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5">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5">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5">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5">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5">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5">
      <c r="A410" s="175">
        <v>12</v>
      </c>
      <c r="B410" s="173"/>
    </row>
    <row r="411" spans="1:6" ht="15" customHeight="1" x14ac:dyDescent="0.35">
      <c r="A411" s="175">
        <v>13</v>
      </c>
    </row>
    <row r="412" spans="1:6" ht="15" customHeight="1" x14ac:dyDescent="0.35">
      <c r="A412" s="175">
        <v>14</v>
      </c>
    </row>
    <row r="413" spans="1:6" ht="15" customHeight="1" x14ac:dyDescent="0.35">
      <c r="A413" s="175">
        <v>15</v>
      </c>
    </row>
    <row r="414" spans="1:6" ht="15" customHeight="1" x14ac:dyDescent="0.35">
      <c r="A414" s="175">
        <v>16</v>
      </c>
    </row>
    <row r="415" spans="1:6" ht="15" customHeight="1" x14ac:dyDescent="0.35">
      <c r="A415" s="175">
        <v>17</v>
      </c>
    </row>
    <row r="416" spans="1:6" ht="15" customHeight="1" x14ac:dyDescent="0.35">
      <c r="A416" s="175">
        <v>18</v>
      </c>
    </row>
    <row r="417" spans="1:7" ht="15" customHeight="1" x14ac:dyDescent="0.35">
      <c r="A417" s="175">
        <v>19</v>
      </c>
    </row>
    <row r="418" spans="1:7" ht="15" customHeight="1" x14ac:dyDescent="0.35">
      <c r="A418" s="175">
        <v>20</v>
      </c>
    </row>
    <row r="419" spans="1:7" ht="15" customHeight="1" x14ac:dyDescent="0.35">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5">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5">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5">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5">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5">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5">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5">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5">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5">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5">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5">
      <c r="A430" s="175">
        <v>12</v>
      </c>
      <c r="B430" s="173"/>
    </row>
    <row r="431" spans="1:7" ht="15" customHeight="1" x14ac:dyDescent="0.35">
      <c r="A431" s="175">
        <v>13</v>
      </c>
    </row>
    <row r="432" spans="1:7" ht="15" customHeight="1" x14ac:dyDescent="0.35">
      <c r="A432" s="175">
        <v>14</v>
      </c>
    </row>
    <row r="433" spans="1:7" ht="15" customHeight="1" x14ac:dyDescent="0.35">
      <c r="A433" s="175">
        <v>15</v>
      </c>
    </row>
    <row r="434" spans="1:7" ht="15" customHeight="1" x14ac:dyDescent="0.35">
      <c r="A434" s="175">
        <v>16</v>
      </c>
    </row>
    <row r="435" spans="1:7" ht="15" customHeight="1" x14ac:dyDescent="0.35">
      <c r="A435" s="175">
        <v>17</v>
      </c>
    </row>
    <row r="436" spans="1:7" ht="15" customHeight="1" x14ac:dyDescent="0.35">
      <c r="A436" s="175">
        <v>18</v>
      </c>
    </row>
    <row r="437" spans="1:7" ht="15" customHeight="1" x14ac:dyDescent="0.35">
      <c r="A437" s="175">
        <v>19</v>
      </c>
    </row>
    <row r="438" spans="1:7" ht="15" customHeight="1" x14ac:dyDescent="0.35">
      <c r="A438" s="175">
        <v>20</v>
      </c>
    </row>
    <row r="439" spans="1:7" ht="15" customHeight="1" x14ac:dyDescent="0.35">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5">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5">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5">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5">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5">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5">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5">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5">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5">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5">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5">
      <c r="A450" s="175">
        <v>12</v>
      </c>
      <c r="B450" s="173"/>
    </row>
    <row r="451" spans="1:7" ht="15" customHeight="1" x14ac:dyDescent="0.35">
      <c r="A451" s="175">
        <v>13</v>
      </c>
    </row>
    <row r="452" spans="1:7" ht="15" customHeight="1" x14ac:dyDescent="0.35">
      <c r="A452" s="175">
        <v>14</v>
      </c>
    </row>
    <row r="453" spans="1:7" ht="15" customHeight="1" x14ac:dyDescent="0.35">
      <c r="A453" s="175">
        <v>15</v>
      </c>
    </row>
    <row r="454" spans="1:7" ht="15" customHeight="1" x14ac:dyDescent="0.35">
      <c r="A454" s="175">
        <v>16</v>
      </c>
    </row>
    <row r="455" spans="1:7" ht="15" customHeight="1" x14ac:dyDescent="0.35">
      <c r="A455" s="175">
        <v>17</v>
      </c>
    </row>
    <row r="456" spans="1:7" ht="15" customHeight="1" x14ac:dyDescent="0.35">
      <c r="A456" s="175">
        <v>18</v>
      </c>
    </row>
    <row r="457" spans="1:7" ht="15" customHeight="1" x14ac:dyDescent="0.35">
      <c r="A457" s="175">
        <v>19</v>
      </c>
    </row>
    <row r="458" spans="1:7" ht="15" customHeight="1" x14ac:dyDescent="0.35">
      <c r="A458" s="175">
        <v>20</v>
      </c>
    </row>
    <row r="459" spans="1:7" ht="15" customHeight="1" x14ac:dyDescent="0.35">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5">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5">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5">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5">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5">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5">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5">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5">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5">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5">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5">
      <c r="A470" s="175">
        <v>12</v>
      </c>
      <c r="B470" s="173"/>
    </row>
    <row r="471" spans="1:7" ht="15" customHeight="1" x14ac:dyDescent="0.35">
      <c r="A471" s="175">
        <v>13</v>
      </c>
    </row>
    <row r="472" spans="1:7" ht="15" customHeight="1" x14ac:dyDescent="0.35">
      <c r="A472" s="175">
        <v>14</v>
      </c>
    </row>
    <row r="473" spans="1:7" ht="15" customHeight="1" x14ac:dyDescent="0.35">
      <c r="A473" s="175">
        <v>15</v>
      </c>
    </row>
    <row r="474" spans="1:7" ht="15" customHeight="1" x14ac:dyDescent="0.35">
      <c r="A474" s="175">
        <v>16</v>
      </c>
    </row>
    <row r="475" spans="1:7" ht="15" customHeight="1" x14ac:dyDescent="0.35">
      <c r="A475" s="175">
        <v>17</v>
      </c>
    </row>
    <row r="476" spans="1:7" ht="15" customHeight="1" x14ac:dyDescent="0.35">
      <c r="A476" s="175">
        <v>18</v>
      </c>
    </row>
    <row r="477" spans="1:7" ht="15" customHeight="1" x14ac:dyDescent="0.35">
      <c r="A477" s="175">
        <v>19</v>
      </c>
    </row>
    <row r="478" spans="1:7" ht="15" customHeight="1" x14ac:dyDescent="0.35">
      <c r="A478" s="175">
        <v>20</v>
      </c>
    </row>
    <row r="479" spans="1:7" ht="15" customHeight="1" x14ac:dyDescent="0.35">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5">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5">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5">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5">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5">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5">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5">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5">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5">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5">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5">
      <c r="A490" s="175">
        <v>12</v>
      </c>
      <c r="B490" s="173"/>
    </row>
    <row r="491" spans="1:6" ht="15" customHeight="1" x14ac:dyDescent="0.35">
      <c r="A491" s="175">
        <v>13</v>
      </c>
    </row>
    <row r="492" spans="1:6" ht="15" customHeight="1" x14ac:dyDescent="0.35">
      <c r="A492" s="175">
        <v>14</v>
      </c>
    </row>
    <row r="493" spans="1:6" ht="15" customHeight="1" x14ac:dyDescent="0.35">
      <c r="A493" s="175">
        <v>15</v>
      </c>
    </row>
    <row r="494" spans="1:6" ht="15" customHeight="1" x14ac:dyDescent="0.35">
      <c r="A494" s="175">
        <v>16</v>
      </c>
    </row>
    <row r="495" spans="1:6" ht="15" customHeight="1" x14ac:dyDescent="0.35">
      <c r="A495" s="175">
        <v>17</v>
      </c>
    </row>
    <row r="496" spans="1:6" ht="15" customHeight="1" x14ac:dyDescent="0.35">
      <c r="A496" s="175">
        <v>18</v>
      </c>
    </row>
    <row r="497" spans="1:7" ht="15" customHeight="1" x14ac:dyDescent="0.35">
      <c r="A497" s="175">
        <v>19</v>
      </c>
    </row>
    <row r="498" spans="1:7" ht="15" customHeight="1" x14ac:dyDescent="0.35">
      <c r="A498" s="175">
        <v>20</v>
      </c>
    </row>
    <row r="499" spans="1:7" ht="15" customHeight="1" x14ac:dyDescent="0.35">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5">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5">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5">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5">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5">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5">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5">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5">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5">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5">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5">
      <c r="A510" s="175">
        <v>12</v>
      </c>
      <c r="B510" s="173"/>
    </row>
    <row r="511" spans="1:7" ht="15" customHeight="1" x14ac:dyDescent="0.35">
      <c r="A511" s="175">
        <v>13</v>
      </c>
    </row>
    <row r="512" spans="1:7" ht="15" customHeight="1" x14ac:dyDescent="0.35">
      <c r="A512" s="175">
        <v>14</v>
      </c>
    </row>
    <row r="513" spans="1:7" ht="15" customHeight="1" x14ac:dyDescent="0.35">
      <c r="A513" s="175">
        <v>15</v>
      </c>
    </row>
    <row r="514" spans="1:7" ht="15" customHeight="1" x14ac:dyDescent="0.35">
      <c r="A514" s="175">
        <v>16</v>
      </c>
    </row>
    <row r="515" spans="1:7" ht="15" customHeight="1" x14ac:dyDescent="0.35">
      <c r="A515" s="175">
        <v>17</v>
      </c>
    </row>
    <row r="516" spans="1:7" ht="15" customHeight="1" x14ac:dyDescent="0.35">
      <c r="A516" s="175">
        <v>18</v>
      </c>
    </row>
    <row r="517" spans="1:7" ht="15" customHeight="1" x14ac:dyDescent="0.35">
      <c r="A517" s="175">
        <v>19</v>
      </c>
    </row>
    <row r="518" spans="1:7" ht="15" customHeight="1" x14ac:dyDescent="0.35">
      <c r="A518" s="175">
        <v>20</v>
      </c>
    </row>
    <row r="519" spans="1:7" ht="15" customHeight="1" x14ac:dyDescent="0.35">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5">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5">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5">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5">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5">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5">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5">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5">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5">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5">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5">
      <c r="A530" s="175">
        <v>12</v>
      </c>
      <c r="B530" s="173"/>
    </row>
    <row r="531" spans="1:7" ht="15" customHeight="1" x14ac:dyDescent="0.35">
      <c r="A531" s="175">
        <v>13</v>
      </c>
    </row>
    <row r="532" spans="1:7" ht="15" customHeight="1" x14ac:dyDescent="0.35">
      <c r="A532" s="175">
        <v>14</v>
      </c>
    </row>
    <row r="533" spans="1:7" ht="15" customHeight="1" x14ac:dyDescent="0.35">
      <c r="A533" s="175">
        <v>15</v>
      </c>
    </row>
    <row r="534" spans="1:7" ht="15" customHeight="1" x14ac:dyDescent="0.35">
      <c r="A534" s="175">
        <v>16</v>
      </c>
    </row>
    <row r="535" spans="1:7" ht="15" customHeight="1" x14ac:dyDescent="0.35">
      <c r="A535" s="175">
        <v>17</v>
      </c>
    </row>
    <row r="536" spans="1:7" ht="15" customHeight="1" x14ac:dyDescent="0.35">
      <c r="A536" s="175">
        <v>18</v>
      </c>
    </row>
    <row r="537" spans="1:7" ht="15" customHeight="1" x14ac:dyDescent="0.35">
      <c r="A537" s="175">
        <v>19</v>
      </c>
    </row>
    <row r="538" spans="1:7" ht="15" customHeight="1" x14ac:dyDescent="0.35">
      <c r="A538" s="175">
        <v>20</v>
      </c>
    </row>
    <row r="539" spans="1:7" ht="15" customHeight="1" x14ac:dyDescent="0.35">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5">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5">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5">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5">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5">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5">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5">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5">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5">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5">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5">
      <c r="A550" s="175">
        <v>12</v>
      </c>
      <c r="B550" s="173"/>
    </row>
    <row r="551" spans="1:7" ht="15" customHeight="1" x14ac:dyDescent="0.35">
      <c r="A551" s="175">
        <v>13</v>
      </c>
    </row>
    <row r="552" spans="1:7" ht="15" customHeight="1" x14ac:dyDescent="0.35">
      <c r="A552" s="175">
        <v>14</v>
      </c>
    </row>
    <row r="553" spans="1:7" ht="15" customHeight="1" x14ac:dyDescent="0.35">
      <c r="A553" s="175">
        <v>15</v>
      </c>
    </row>
    <row r="554" spans="1:7" ht="15" customHeight="1" x14ac:dyDescent="0.35">
      <c r="A554" s="175">
        <v>16</v>
      </c>
    </row>
    <row r="555" spans="1:7" ht="15" customHeight="1" x14ac:dyDescent="0.35">
      <c r="A555" s="175">
        <v>17</v>
      </c>
    </row>
    <row r="556" spans="1:7" ht="15" customHeight="1" x14ac:dyDescent="0.35">
      <c r="A556" s="175">
        <v>18</v>
      </c>
    </row>
    <row r="557" spans="1:7" ht="15" customHeight="1" x14ac:dyDescent="0.35">
      <c r="A557" s="175">
        <v>19</v>
      </c>
    </row>
    <row r="558" spans="1:7" ht="15" customHeight="1" x14ac:dyDescent="0.35">
      <c r="A558" s="175">
        <v>20</v>
      </c>
    </row>
    <row r="559" spans="1:7" ht="15" customHeight="1" x14ac:dyDescent="0.35">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5">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5">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5">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5">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5">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5">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5">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5">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5">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5">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5">
      <c r="A570" s="175">
        <v>12</v>
      </c>
      <c r="B570" s="173"/>
    </row>
    <row r="571" spans="1:6" ht="15" customHeight="1" x14ac:dyDescent="0.35">
      <c r="A571" s="175">
        <v>13</v>
      </c>
    </row>
    <row r="572" spans="1:6" ht="15" customHeight="1" x14ac:dyDescent="0.35">
      <c r="A572" s="175">
        <v>14</v>
      </c>
    </row>
    <row r="573" spans="1:6" ht="15" customHeight="1" x14ac:dyDescent="0.35">
      <c r="A573" s="175">
        <v>15</v>
      </c>
    </row>
    <row r="574" spans="1:6" ht="15" customHeight="1" x14ac:dyDescent="0.35">
      <c r="A574" s="175">
        <v>16</v>
      </c>
    </row>
    <row r="575" spans="1:6" ht="15" customHeight="1" x14ac:dyDescent="0.35">
      <c r="A575" s="175">
        <v>17</v>
      </c>
    </row>
    <row r="576" spans="1:6" ht="15" customHeight="1" x14ac:dyDescent="0.35">
      <c r="A576" s="175">
        <v>18</v>
      </c>
    </row>
    <row r="577" spans="1:7" ht="15" customHeight="1" x14ac:dyDescent="0.35">
      <c r="A577" s="175">
        <v>19</v>
      </c>
    </row>
    <row r="578" spans="1:7" ht="15" customHeight="1" x14ac:dyDescent="0.35">
      <c r="A578" s="175">
        <v>20</v>
      </c>
    </row>
    <row r="579" spans="1:7" ht="15" customHeight="1" x14ac:dyDescent="0.35">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5">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5">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5">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5">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5">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5">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5">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5">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5">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5">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5">
      <c r="A590" s="175">
        <v>12</v>
      </c>
      <c r="B590" s="173"/>
    </row>
    <row r="591" spans="1:7" ht="15" customHeight="1" x14ac:dyDescent="0.35">
      <c r="A591" s="175">
        <v>13</v>
      </c>
    </row>
    <row r="592" spans="1:7" ht="15" customHeight="1" x14ac:dyDescent="0.35">
      <c r="A592" s="175">
        <v>14</v>
      </c>
    </row>
    <row r="593" spans="1:7" ht="15" customHeight="1" x14ac:dyDescent="0.35">
      <c r="A593" s="175">
        <v>15</v>
      </c>
    </row>
    <row r="594" spans="1:7" ht="15" customHeight="1" x14ac:dyDescent="0.35">
      <c r="A594" s="175">
        <v>16</v>
      </c>
    </row>
    <row r="595" spans="1:7" ht="15" customHeight="1" x14ac:dyDescent="0.35">
      <c r="A595" s="175">
        <v>17</v>
      </c>
    </row>
    <row r="596" spans="1:7" ht="15" customHeight="1" x14ac:dyDescent="0.35">
      <c r="A596" s="175">
        <v>18</v>
      </c>
    </row>
    <row r="597" spans="1:7" ht="15" customHeight="1" x14ac:dyDescent="0.35">
      <c r="A597" s="175">
        <v>19</v>
      </c>
    </row>
    <row r="598" spans="1:7" ht="15" customHeight="1" x14ac:dyDescent="0.35">
      <c r="A598" s="175">
        <v>20</v>
      </c>
    </row>
    <row r="599" spans="1:7" ht="15" customHeight="1" x14ac:dyDescent="0.35">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5">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5">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5">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5">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5">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5">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5">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5">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5">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5">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5">
      <c r="A610" s="175">
        <v>12</v>
      </c>
      <c r="B610" s="173"/>
    </row>
    <row r="611" spans="1:7" ht="15" customHeight="1" x14ac:dyDescent="0.35">
      <c r="A611" s="175">
        <v>13</v>
      </c>
    </row>
    <row r="612" spans="1:7" ht="15" customHeight="1" x14ac:dyDescent="0.35">
      <c r="A612" s="175">
        <v>14</v>
      </c>
    </row>
    <row r="613" spans="1:7" ht="15" customHeight="1" x14ac:dyDescent="0.35">
      <c r="A613" s="175">
        <v>15</v>
      </c>
    </row>
    <row r="614" spans="1:7" ht="15" customHeight="1" x14ac:dyDescent="0.35">
      <c r="A614" s="175">
        <v>16</v>
      </c>
    </row>
    <row r="615" spans="1:7" ht="15" customHeight="1" x14ac:dyDescent="0.35">
      <c r="A615" s="175">
        <v>17</v>
      </c>
    </row>
    <row r="616" spans="1:7" ht="15" customHeight="1" x14ac:dyDescent="0.35">
      <c r="A616" s="175">
        <v>18</v>
      </c>
    </row>
    <row r="617" spans="1:7" ht="15" customHeight="1" x14ac:dyDescent="0.35">
      <c r="A617" s="175">
        <v>19</v>
      </c>
    </row>
    <row r="618" spans="1:7" ht="15" customHeight="1" x14ac:dyDescent="0.35">
      <c r="A618" s="175">
        <v>20</v>
      </c>
    </row>
    <row r="619" spans="1:7" ht="15" customHeight="1" x14ac:dyDescent="0.35">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5">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5">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5">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5">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5">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5">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5">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5">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5">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5">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5">
      <c r="A630" s="175">
        <v>12</v>
      </c>
      <c r="B630" s="173"/>
    </row>
    <row r="631" spans="1:7" ht="15" customHeight="1" x14ac:dyDescent="0.35">
      <c r="A631" s="175">
        <v>13</v>
      </c>
    </row>
    <row r="632" spans="1:7" ht="15" customHeight="1" x14ac:dyDescent="0.35">
      <c r="A632" s="175">
        <v>14</v>
      </c>
    </row>
    <row r="633" spans="1:7" ht="15" customHeight="1" x14ac:dyDescent="0.35">
      <c r="A633" s="175">
        <v>15</v>
      </c>
    </row>
    <row r="634" spans="1:7" ht="15" customHeight="1" x14ac:dyDescent="0.35">
      <c r="A634" s="175">
        <v>16</v>
      </c>
    </row>
    <row r="635" spans="1:7" ht="15" customHeight="1" x14ac:dyDescent="0.35">
      <c r="A635" s="175">
        <v>17</v>
      </c>
    </row>
    <row r="636" spans="1:7" ht="15" customHeight="1" x14ac:dyDescent="0.35">
      <c r="A636" s="175">
        <v>18</v>
      </c>
    </row>
    <row r="637" spans="1:7" ht="15" customHeight="1" x14ac:dyDescent="0.35">
      <c r="A637" s="175">
        <v>19</v>
      </c>
    </row>
    <row r="638" spans="1:7" ht="15" customHeight="1" x14ac:dyDescent="0.35">
      <c r="A638" s="175">
        <v>20</v>
      </c>
    </row>
    <row r="639" spans="1:7" ht="15" customHeight="1" x14ac:dyDescent="0.35">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5">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5">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5">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5">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5">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5">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5">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5">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5">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5">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5">
      <c r="A650" s="175">
        <v>12</v>
      </c>
      <c r="B650" s="173"/>
    </row>
    <row r="651" spans="1:6" ht="15" customHeight="1" x14ac:dyDescent="0.35">
      <c r="A651" s="175">
        <v>13</v>
      </c>
    </row>
    <row r="652" spans="1:6" ht="15" customHeight="1" x14ac:dyDescent="0.35">
      <c r="A652" s="175">
        <v>14</v>
      </c>
    </row>
    <row r="653" spans="1:6" ht="15" customHeight="1" x14ac:dyDescent="0.35">
      <c r="A653" s="175">
        <v>15</v>
      </c>
    </row>
    <row r="654" spans="1:6" ht="15" customHeight="1" x14ac:dyDescent="0.35">
      <c r="A654" s="175">
        <v>16</v>
      </c>
    </row>
    <row r="655" spans="1:6" ht="15" customHeight="1" x14ac:dyDescent="0.35">
      <c r="A655" s="175">
        <v>17</v>
      </c>
    </row>
    <row r="656" spans="1:6" ht="15" customHeight="1" x14ac:dyDescent="0.35">
      <c r="A656" s="175">
        <v>18</v>
      </c>
    </row>
    <row r="657" spans="1:7" ht="15" customHeight="1" x14ac:dyDescent="0.35">
      <c r="A657" s="175">
        <v>19</v>
      </c>
    </row>
    <row r="658" spans="1:7" ht="15" customHeight="1" x14ac:dyDescent="0.35">
      <c r="A658" s="175">
        <v>20</v>
      </c>
    </row>
    <row r="659" spans="1:7" ht="15" customHeight="1" x14ac:dyDescent="0.35">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5">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5">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5">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5">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5">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5">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5">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5">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5">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5">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5">
      <c r="A670" s="175">
        <v>12</v>
      </c>
      <c r="B670" s="173"/>
    </row>
    <row r="671" spans="1:7" ht="15" customHeight="1" x14ac:dyDescent="0.35">
      <c r="A671" s="175">
        <v>13</v>
      </c>
    </row>
    <row r="672" spans="1:7" ht="15" customHeight="1" x14ac:dyDescent="0.35">
      <c r="A672" s="175">
        <v>14</v>
      </c>
    </row>
    <row r="673" spans="1:7" ht="15" customHeight="1" x14ac:dyDescent="0.35">
      <c r="A673" s="175">
        <v>15</v>
      </c>
    </row>
    <row r="674" spans="1:7" ht="15" customHeight="1" x14ac:dyDescent="0.35">
      <c r="A674" s="175">
        <v>16</v>
      </c>
    </row>
    <row r="675" spans="1:7" ht="15" customHeight="1" x14ac:dyDescent="0.35">
      <c r="A675" s="175">
        <v>17</v>
      </c>
    </row>
    <row r="676" spans="1:7" ht="15" customHeight="1" x14ac:dyDescent="0.35">
      <c r="A676" s="175">
        <v>18</v>
      </c>
    </row>
    <row r="677" spans="1:7" ht="15" customHeight="1" x14ac:dyDescent="0.35">
      <c r="A677" s="175">
        <v>19</v>
      </c>
    </row>
    <row r="678" spans="1:7" ht="15" customHeight="1" x14ac:dyDescent="0.35">
      <c r="A678" s="175">
        <v>20</v>
      </c>
    </row>
    <row r="679" spans="1:7" ht="15" customHeight="1" x14ac:dyDescent="0.35">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5">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5">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5">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5">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5">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5">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5">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5">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5">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5">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5">
      <c r="A690" s="175">
        <v>12</v>
      </c>
      <c r="B690" s="173"/>
    </row>
    <row r="691" spans="1:7" ht="15" customHeight="1" x14ac:dyDescent="0.35">
      <c r="A691" s="175">
        <v>13</v>
      </c>
    </row>
    <row r="692" spans="1:7" ht="15" customHeight="1" x14ac:dyDescent="0.35">
      <c r="A692" s="175">
        <v>14</v>
      </c>
    </row>
    <row r="693" spans="1:7" ht="15" customHeight="1" x14ac:dyDescent="0.35">
      <c r="A693" s="175">
        <v>15</v>
      </c>
    </row>
    <row r="694" spans="1:7" ht="15" customHeight="1" x14ac:dyDescent="0.35">
      <c r="A694" s="175">
        <v>16</v>
      </c>
    </row>
    <row r="695" spans="1:7" ht="15" customHeight="1" x14ac:dyDescent="0.35">
      <c r="A695" s="175">
        <v>17</v>
      </c>
    </row>
    <row r="696" spans="1:7" ht="15" customHeight="1" x14ac:dyDescent="0.35">
      <c r="A696" s="175">
        <v>18</v>
      </c>
    </row>
    <row r="697" spans="1:7" ht="15" customHeight="1" x14ac:dyDescent="0.35">
      <c r="A697" s="175">
        <v>19</v>
      </c>
    </row>
    <row r="698" spans="1:7" ht="15" customHeight="1" x14ac:dyDescent="0.35">
      <c r="A698" s="175">
        <v>20</v>
      </c>
    </row>
    <row r="699" spans="1:7" ht="15" customHeight="1" x14ac:dyDescent="0.35">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5">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5">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5">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5">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5">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5">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5">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5">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5">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5">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5">
      <c r="A710" s="175">
        <v>12</v>
      </c>
      <c r="B710" s="173"/>
    </row>
    <row r="711" spans="1:7" ht="15" customHeight="1" x14ac:dyDescent="0.35">
      <c r="A711" s="175">
        <v>13</v>
      </c>
    </row>
    <row r="712" spans="1:7" ht="15" customHeight="1" x14ac:dyDescent="0.35">
      <c r="A712" s="175">
        <v>14</v>
      </c>
    </row>
    <row r="713" spans="1:7" ht="15" customHeight="1" x14ac:dyDescent="0.35">
      <c r="A713" s="175">
        <v>15</v>
      </c>
    </row>
    <row r="714" spans="1:7" ht="15" customHeight="1" x14ac:dyDescent="0.35">
      <c r="A714" s="175">
        <v>16</v>
      </c>
    </row>
    <row r="715" spans="1:7" ht="15" customHeight="1" x14ac:dyDescent="0.35">
      <c r="A715" s="175">
        <v>17</v>
      </c>
    </row>
    <row r="716" spans="1:7" ht="15" customHeight="1" x14ac:dyDescent="0.35">
      <c r="A716" s="175">
        <v>18</v>
      </c>
    </row>
    <row r="717" spans="1:7" ht="15" customHeight="1" x14ac:dyDescent="0.35">
      <c r="A717" s="175">
        <v>19</v>
      </c>
    </row>
    <row r="718" spans="1:7" ht="15" customHeight="1" x14ac:dyDescent="0.35">
      <c r="A718" s="175">
        <v>20</v>
      </c>
    </row>
    <row r="719" spans="1:7" ht="15" customHeight="1" x14ac:dyDescent="0.35">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5">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5">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5">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5">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5">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5">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5">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5">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5">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5">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5">
      <c r="A730" s="175">
        <v>12</v>
      </c>
      <c r="B730" s="173"/>
    </row>
    <row r="731" spans="1:6" ht="15" customHeight="1" x14ac:dyDescent="0.35">
      <c r="A731" s="175">
        <v>13</v>
      </c>
    </row>
    <row r="732" spans="1:6" ht="15" customHeight="1" x14ac:dyDescent="0.35">
      <c r="A732" s="175">
        <v>14</v>
      </c>
    </row>
    <row r="733" spans="1:6" ht="15" customHeight="1" x14ac:dyDescent="0.35">
      <c r="A733" s="175">
        <v>15</v>
      </c>
    </row>
    <row r="734" spans="1:6" ht="15" customHeight="1" x14ac:dyDescent="0.35">
      <c r="A734" s="175">
        <v>16</v>
      </c>
    </row>
    <row r="735" spans="1:6" ht="15" customHeight="1" x14ac:dyDescent="0.35">
      <c r="A735" s="175">
        <v>17</v>
      </c>
    </row>
    <row r="736" spans="1:6" ht="15" customHeight="1" x14ac:dyDescent="0.35">
      <c r="A736" s="175">
        <v>18</v>
      </c>
    </row>
    <row r="737" spans="1:7" ht="15" customHeight="1" x14ac:dyDescent="0.35">
      <c r="A737" s="175">
        <v>19</v>
      </c>
    </row>
    <row r="738" spans="1:7" ht="15" customHeight="1" x14ac:dyDescent="0.35">
      <c r="A738" s="175">
        <v>20</v>
      </c>
    </row>
    <row r="739" spans="1:7" ht="15" customHeight="1" x14ac:dyDescent="0.35">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5">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5">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5">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5">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5">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5">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5">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5">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5">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5">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5">
      <c r="A750" s="175">
        <v>12</v>
      </c>
      <c r="B750" s="173"/>
    </row>
    <row r="751" spans="1:7" ht="15" customHeight="1" x14ac:dyDescent="0.35">
      <c r="A751" s="175">
        <v>13</v>
      </c>
    </row>
    <row r="752" spans="1:7" ht="15" customHeight="1" x14ac:dyDescent="0.35">
      <c r="A752" s="175">
        <v>14</v>
      </c>
    </row>
    <row r="753" spans="1:7" ht="15" customHeight="1" x14ac:dyDescent="0.35">
      <c r="A753" s="175">
        <v>15</v>
      </c>
    </row>
    <row r="754" spans="1:7" ht="15" customHeight="1" x14ac:dyDescent="0.35">
      <c r="A754" s="175">
        <v>16</v>
      </c>
    </row>
    <row r="755" spans="1:7" ht="15" customHeight="1" x14ac:dyDescent="0.35">
      <c r="A755" s="175">
        <v>17</v>
      </c>
    </row>
    <row r="756" spans="1:7" ht="15" customHeight="1" x14ac:dyDescent="0.35">
      <c r="A756" s="175">
        <v>18</v>
      </c>
    </row>
    <row r="757" spans="1:7" ht="15" customHeight="1" x14ac:dyDescent="0.35">
      <c r="A757" s="175">
        <v>19</v>
      </c>
    </row>
    <row r="758" spans="1:7" ht="15" customHeight="1" x14ac:dyDescent="0.35">
      <c r="A758" s="175">
        <v>20</v>
      </c>
    </row>
    <row r="759" spans="1:7" ht="15" customHeight="1" x14ac:dyDescent="0.35">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5">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5">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5">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5">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5">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5">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5">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5">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5">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5">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5">
      <c r="A770" s="175">
        <v>12</v>
      </c>
      <c r="B770" s="173"/>
    </row>
    <row r="771" spans="1:7" ht="15" customHeight="1" x14ac:dyDescent="0.35">
      <c r="A771" s="175">
        <v>13</v>
      </c>
    </row>
    <row r="772" spans="1:7" ht="15" customHeight="1" x14ac:dyDescent="0.35">
      <c r="A772" s="175">
        <v>14</v>
      </c>
    </row>
    <row r="773" spans="1:7" ht="15" customHeight="1" x14ac:dyDescent="0.35">
      <c r="A773" s="175">
        <v>15</v>
      </c>
    </row>
    <row r="774" spans="1:7" ht="15" customHeight="1" x14ac:dyDescent="0.35">
      <c r="A774" s="175">
        <v>16</v>
      </c>
    </row>
    <row r="775" spans="1:7" ht="15" customHeight="1" x14ac:dyDescent="0.35">
      <c r="A775" s="175">
        <v>17</v>
      </c>
    </row>
    <row r="776" spans="1:7" ht="15" customHeight="1" x14ac:dyDescent="0.35">
      <c r="A776" s="175">
        <v>18</v>
      </c>
    </row>
    <row r="777" spans="1:7" ht="15" customHeight="1" x14ac:dyDescent="0.35">
      <c r="A777" s="175">
        <v>19</v>
      </c>
    </row>
    <row r="778" spans="1:7" ht="15" customHeight="1" x14ac:dyDescent="0.35">
      <c r="A778" s="175">
        <v>20</v>
      </c>
    </row>
    <row r="779" spans="1:7" ht="15" customHeight="1" x14ac:dyDescent="0.35">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5">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5">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5">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5">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5">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5">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5">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5">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5">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5">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5">
      <c r="A790" s="175">
        <v>12</v>
      </c>
      <c r="B790" s="173"/>
    </row>
    <row r="791" spans="1:7" ht="15" customHeight="1" x14ac:dyDescent="0.35">
      <c r="A791" s="175">
        <v>13</v>
      </c>
    </row>
    <row r="792" spans="1:7" ht="15" customHeight="1" x14ac:dyDescent="0.35">
      <c r="A792" s="175">
        <v>14</v>
      </c>
    </row>
    <row r="793" spans="1:7" ht="15" customHeight="1" x14ac:dyDescent="0.35">
      <c r="A793" s="175">
        <v>15</v>
      </c>
    </row>
    <row r="794" spans="1:7" ht="15" customHeight="1" x14ac:dyDescent="0.35">
      <c r="A794" s="175">
        <v>16</v>
      </c>
    </row>
    <row r="795" spans="1:7" ht="15" customHeight="1" x14ac:dyDescent="0.35">
      <c r="A795" s="175">
        <v>17</v>
      </c>
    </row>
    <row r="796" spans="1:7" ht="15" customHeight="1" x14ac:dyDescent="0.35">
      <c r="A796" s="175">
        <v>18</v>
      </c>
    </row>
    <row r="797" spans="1:7" ht="15" customHeight="1" x14ac:dyDescent="0.35">
      <c r="A797" s="175">
        <v>19</v>
      </c>
    </row>
    <row r="798" spans="1:7" ht="15" customHeight="1" x14ac:dyDescent="0.35">
      <c r="A798" s="175">
        <v>20</v>
      </c>
    </row>
    <row r="799" spans="1:7" ht="15" customHeight="1" x14ac:dyDescent="0.35">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5">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5">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5">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5">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5">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5">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5">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5">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5">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5">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5">
      <c r="A810" s="175">
        <v>12</v>
      </c>
      <c r="B810" s="173"/>
    </row>
    <row r="811" spans="1:6" ht="15" customHeight="1" x14ac:dyDescent="0.35">
      <c r="A811" s="175">
        <v>13</v>
      </c>
    </row>
    <row r="812" spans="1:6" ht="15" customHeight="1" x14ac:dyDescent="0.35">
      <c r="A812" s="175">
        <v>14</v>
      </c>
    </row>
    <row r="813" spans="1:6" ht="15" customHeight="1" x14ac:dyDescent="0.35">
      <c r="A813" s="175">
        <v>15</v>
      </c>
    </row>
    <row r="814" spans="1:6" ht="15" customHeight="1" x14ac:dyDescent="0.35">
      <c r="A814" s="175">
        <v>16</v>
      </c>
    </row>
    <row r="815" spans="1:6" ht="15" customHeight="1" x14ac:dyDescent="0.35">
      <c r="A815" s="175">
        <v>17</v>
      </c>
    </row>
    <row r="816" spans="1:6" ht="15" customHeight="1" x14ac:dyDescent="0.35">
      <c r="A816" s="175">
        <v>18</v>
      </c>
    </row>
    <row r="817" spans="1:7" ht="15" customHeight="1" x14ac:dyDescent="0.35">
      <c r="A817" s="175">
        <v>19</v>
      </c>
    </row>
    <row r="818" spans="1:7" ht="15" customHeight="1" x14ac:dyDescent="0.35">
      <c r="A818" s="175">
        <v>20</v>
      </c>
    </row>
    <row r="819" spans="1:7" ht="15" customHeight="1" x14ac:dyDescent="0.35">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5">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5">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5">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5">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5">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5">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5">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5">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5">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5">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5">
      <c r="A830" s="175">
        <v>12</v>
      </c>
      <c r="B830" s="173"/>
    </row>
    <row r="831" spans="1:7" ht="15" customHeight="1" x14ac:dyDescent="0.35">
      <c r="A831" s="175">
        <v>13</v>
      </c>
    </row>
    <row r="832" spans="1:7" ht="15" customHeight="1" x14ac:dyDescent="0.35">
      <c r="A832" s="175">
        <v>14</v>
      </c>
    </row>
    <row r="833" spans="1:7" ht="15" customHeight="1" x14ac:dyDescent="0.35">
      <c r="A833" s="175">
        <v>15</v>
      </c>
    </row>
    <row r="834" spans="1:7" ht="15" customHeight="1" x14ac:dyDescent="0.35">
      <c r="A834" s="175">
        <v>16</v>
      </c>
    </row>
    <row r="835" spans="1:7" ht="15" customHeight="1" x14ac:dyDescent="0.35">
      <c r="A835" s="175">
        <v>17</v>
      </c>
    </row>
    <row r="836" spans="1:7" ht="15" customHeight="1" x14ac:dyDescent="0.35">
      <c r="A836" s="175">
        <v>18</v>
      </c>
    </row>
    <row r="837" spans="1:7" ht="15" customHeight="1" x14ac:dyDescent="0.35">
      <c r="A837" s="175">
        <v>19</v>
      </c>
    </row>
    <row r="838" spans="1:7" ht="15" customHeight="1" x14ac:dyDescent="0.35">
      <c r="A838" s="175">
        <v>20</v>
      </c>
    </row>
    <row r="839" spans="1:7" ht="15" customHeight="1" x14ac:dyDescent="0.35">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5">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5">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5">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5">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5">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5">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5">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5">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5">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5">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5">
      <c r="A850" s="175">
        <v>12</v>
      </c>
      <c r="B850" s="173"/>
    </row>
    <row r="851" spans="1:7" ht="15" customHeight="1" x14ac:dyDescent="0.35">
      <c r="A851" s="175">
        <v>13</v>
      </c>
    </row>
    <row r="852" spans="1:7" ht="15" customHeight="1" x14ac:dyDescent="0.35">
      <c r="A852" s="175">
        <v>14</v>
      </c>
    </row>
    <row r="853" spans="1:7" ht="15" customHeight="1" x14ac:dyDescent="0.35">
      <c r="A853" s="175">
        <v>15</v>
      </c>
    </row>
    <row r="854" spans="1:7" ht="15" customHeight="1" x14ac:dyDescent="0.35">
      <c r="A854" s="175">
        <v>16</v>
      </c>
    </row>
    <row r="855" spans="1:7" ht="15" customHeight="1" x14ac:dyDescent="0.35">
      <c r="A855" s="175">
        <v>17</v>
      </c>
    </row>
    <row r="856" spans="1:7" ht="15" customHeight="1" x14ac:dyDescent="0.35">
      <c r="A856" s="175">
        <v>18</v>
      </c>
    </row>
    <row r="857" spans="1:7" ht="15" customHeight="1" x14ac:dyDescent="0.35">
      <c r="A857" s="175">
        <v>19</v>
      </c>
    </row>
    <row r="858" spans="1:7" ht="15" customHeight="1" x14ac:dyDescent="0.35">
      <c r="A858" s="175">
        <v>20</v>
      </c>
    </row>
    <row r="859" spans="1:7" ht="15" customHeight="1" x14ac:dyDescent="0.35">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5">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5">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5">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5">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5">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5">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5">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5">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5">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5">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5">
      <c r="A870" s="175">
        <v>12</v>
      </c>
      <c r="B870" s="173"/>
    </row>
    <row r="871" spans="1:6" ht="15" customHeight="1" x14ac:dyDescent="0.35">
      <c r="A871" s="175">
        <v>13</v>
      </c>
    </row>
    <row r="872" spans="1:6" ht="15" customHeight="1" x14ac:dyDescent="0.35">
      <c r="A872" s="175">
        <v>14</v>
      </c>
    </row>
    <row r="873" spans="1:6" ht="15" customHeight="1" x14ac:dyDescent="0.35">
      <c r="A873" s="175">
        <v>15</v>
      </c>
    </row>
    <row r="874" spans="1:6" ht="15" customHeight="1" x14ac:dyDescent="0.35">
      <c r="A874" s="175">
        <v>16</v>
      </c>
    </row>
    <row r="875" spans="1:6" ht="15" customHeight="1" x14ac:dyDescent="0.35">
      <c r="A875" s="175">
        <v>17</v>
      </c>
    </row>
    <row r="876" spans="1:6" ht="15" customHeight="1" x14ac:dyDescent="0.35">
      <c r="A876" s="175">
        <v>18</v>
      </c>
    </row>
    <row r="877" spans="1:6" ht="15" customHeight="1" x14ac:dyDescent="0.35">
      <c r="A877" s="175">
        <v>19</v>
      </c>
    </row>
    <row r="878" spans="1:6" ht="15" customHeight="1" x14ac:dyDescent="0.35">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1" width="4" style="176" customWidth="1"/>
    <col min="2" max="2" width="20.1796875" style="116" customWidth="1"/>
    <col min="3" max="3" width="5.81640625" style="116" customWidth="1"/>
    <col min="4" max="4" width="8.6328125" style="116" customWidth="1"/>
    <col min="5" max="32" width="5.81640625" style="116" customWidth="1"/>
    <col min="33" max="33" width="5.81640625" style="33" customWidth="1"/>
    <col min="34" max="51" width="5.81640625" style="116" customWidth="1"/>
    <col min="52" max="256" width="9.08984375" style="116"/>
    <col min="257" max="257" width="1.81640625" style="116" customWidth="1"/>
    <col min="258" max="258" width="16.08984375" style="116" customWidth="1"/>
    <col min="259" max="307" width="5.81640625" style="116" customWidth="1"/>
    <col min="308" max="512" width="9.08984375" style="116"/>
    <col min="513" max="513" width="1.81640625" style="116" customWidth="1"/>
    <col min="514" max="514" width="16.08984375" style="116" customWidth="1"/>
    <col min="515" max="563" width="5.81640625" style="116" customWidth="1"/>
    <col min="564" max="768" width="9.08984375" style="116"/>
    <col min="769" max="769" width="1.81640625" style="116" customWidth="1"/>
    <col min="770" max="770" width="16.08984375" style="116" customWidth="1"/>
    <col min="771" max="819" width="5.81640625" style="116" customWidth="1"/>
    <col min="820" max="1024" width="9.08984375" style="116"/>
    <col min="1025" max="1025" width="1.81640625" style="116" customWidth="1"/>
    <col min="1026" max="1026" width="16.08984375" style="116" customWidth="1"/>
    <col min="1027" max="1075" width="5.81640625" style="116" customWidth="1"/>
    <col min="1076" max="1280" width="9.08984375" style="116"/>
    <col min="1281" max="1281" width="1.81640625" style="116" customWidth="1"/>
    <col min="1282" max="1282" width="16.08984375" style="116" customWidth="1"/>
    <col min="1283" max="1331" width="5.81640625" style="116" customWidth="1"/>
    <col min="1332" max="1536" width="9.08984375" style="116"/>
    <col min="1537" max="1537" width="1.81640625" style="116" customWidth="1"/>
    <col min="1538" max="1538" width="16.08984375" style="116" customWidth="1"/>
    <col min="1539" max="1587" width="5.81640625" style="116" customWidth="1"/>
    <col min="1588" max="1792" width="9.08984375" style="116"/>
    <col min="1793" max="1793" width="1.81640625" style="116" customWidth="1"/>
    <col min="1794" max="1794" width="16.08984375" style="116" customWidth="1"/>
    <col min="1795" max="1843" width="5.81640625" style="116" customWidth="1"/>
    <col min="1844" max="2048" width="9.08984375" style="116"/>
    <col min="2049" max="2049" width="1.81640625" style="116" customWidth="1"/>
    <col min="2050" max="2050" width="16.08984375" style="116" customWidth="1"/>
    <col min="2051" max="2099" width="5.81640625" style="116" customWidth="1"/>
    <col min="2100" max="2304" width="9.08984375" style="116"/>
    <col min="2305" max="2305" width="1.81640625" style="116" customWidth="1"/>
    <col min="2306" max="2306" width="16.08984375" style="116" customWidth="1"/>
    <col min="2307" max="2355" width="5.81640625" style="116" customWidth="1"/>
    <col min="2356" max="2560" width="9.08984375" style="116"/>
    <col min="2561" max="2561" width="1.81640625" style="116" customWidth="1"/>
    <col min="2562" max="2562" width="16.08984375" style="116" customWidth="1"/>
    <col min="2563" max="2611" width="5.81640625" style="116" customWidth="1"/>
    <col min="2612" max="2816" width="9.08984375" style="116"/>
    <col min="2817" max="2817" width="1.81640625" style="116" customWidth="1"/>
    <col min="2818" max="2818" width="16.08984375" style="116" customWidth="1"/>
    <col min="2819" max="2867" width="5.81640625" style="116" customWidth="1"/>
    <col min="2868" max="3072" width="9.08984375" style="116"/>
    <col min="3073" max="3073" width="1.81640625" style="116" customWidth="1"/>
    <col min="3074" max="3074" width="16.08984375" style="116" customWidth="1"/>
    <col min="3075" max="3123" width="5.81640625" style="116" customWidth="1"/>
    <col min="3124" max="3328" width="9.08984375" style="116"/>
    <col min="3329" max="3329" width="1.81640625" style="116" customWidth="1"/>
    <col min="3330" max="3330" width="16.08984375" style="116" customWidth="1"/>
    <col min="3331" max="3379" width="5.81640625" style="116" customWidth="1"/>
    <col min="3380" max="3584" width="9.08984375" style="116"/>
    <col min="3585" max="3585" width="1.81640625" style="116" customWidth="1"/>
    <col min="3586" max="3586" width="16.08984375" style="116" customWidth="1"/>
    <col min="3587" max="3635" width="5.81640625" style="116" customWidth="1"/>
    <col min="3636" max="3840" width="9.08984375" style="116"/>
    <col min="3841" max="3841" width="1.81640625" style="116" customWidth="1"/>
    <col min="3842" max="3842" width="16.08984375" style="116" customWidth="1"/>
    <col min="3843" max="3891" width="5.81640625" style="116" customWidth="1"/>
    <col min="3892" max="4096" width="9.08984375" style="116"/>
    <col min="4097" max="4097" width="1.81640625" style="116" customWidth="1"/>
    <col min="4098" max="4098" width="16.08984375" style="116" customWidth="1"/>
    <col min="4099" max="4147" width="5.81640625" style="116" customWidth="1"/>
    <col min="4148" max="4352" width="9.08984375" style="116"/>
    <col min="4353" max="4353" width="1.81640625" style="116" customWidth="1"/>
    <col min="4354" max="4354" width="16.08984375" style="116" customWidth="1"/>
    <col min="4355" max="4403" width="5.81640625" style="116" customWidth="1"/>
    <col min="4404" max="4608" width="9.08984375" style="116"/>
    <col min="4609" max="4609" width="1.81640625" style="116" customWidth="1"/>
    <col min="4610" max="4610" width="16.08984375" style="116" customWidth="1"/>
    <col min="4611" max="4659" width="5.81640625" style="116" customWidth="1"/>
    <col min="4660" max="4864" width="9.08984375" style="116"/>
    <col min="4865" max="4865" width="1.81640625" style="116" customWidth="1"/>
    <col min="4866" max="4866" width="16.08984375" style="116" customWidth="1"/>
    <col min="4867" max="4915" width="5.81640625" style="116" customWidth="1"/>
    <col min="4916" max="5120" width="9.08984375" style="116"/>
    <col min="5121" max="5121" width="1.81640625" style="116" customWidth="1"/>
    <col min="5122" max="5122" width="16.08984375" style="116" customWidth="1"/>
    <col min="5123" max="5171" width="5.81640625" style="116" customWidth="1"/>
    <col min="5172" max="5376" width="9.08984375" style="116"/>
    <col min="5377" max="5377" width="1.81640625" style="116" customWidth="1"/>
    <col min="5378" max="5378" width="16.08984375" style="116" customWidth="1"/>
    <col min="5379" max="5427" width="5.81640625" style="116" customWidth="1"/>
    <col min="5428" max="5632" width="9.08984375" style="116"/>
    <col min="5633" max="5633" width="1.81640625" style="116" customWidth="1"/>
    <col min="5634" max="5634" width="16.08984375" style="116" customWidth="1"/>
    <col min="5635" max="5683" width="5.81640625" style="116" customWidth="1"/>
    <col min="5684" max="5888" width="9.08984375" style="116"/>
    <col min="5889" max="5889" width="1.81640625" style="116" customWidth="1"/>
    <col min="5890" max="5890" width="16.08984375" style="116" customWidth="1"/>
    <col min="5891" max="5939" width="5.81640625" style="116" customWidth="1"/>
    <col min="5940" max="6144" width="9.08984375" style="116"/>
    <col min="6145" max="6145" width="1.81640625" style="116" customWidth="1"/>
    <col min="6146" max="6146" width="16.08984375" style="116" customWidth="1"/>
    <col min="6147" max="6195" width="5.81640625" style="116" customWidth="1"/>
    <col min="6196" max="6400" width="9.08984375" style="116"/>
    <col min="6401" max="6401" width="1.81640625" style="116" customWidth="1"/>
    <col min="6402" max="6402" width="16.08984375" style="116" customWidth="1"/>
    <col min="6403" max="6451" width="5.81640625" style="116" customWidth="1"/>
    <col min="6452" max="6656" width="9.08984375" style="116"/>
    <col min="6657" max="6657" width="1.81640625" style="116" customWidth="1"/>
    <col min="6658" max="6658" width="16.08984375" style="116" customWidth="1"/>
    <col min="6659" max="6707" width="5.81640625" style="116" customWidth="1"/>
    <col min="6708" max="6912" width="9.08984375" style="116"/>
    <col min="6913" max="6913" width="1.81640625" style="116" customWidth="1"/>
    <col min="6914" max="6914" width="16.08984375" style="116" customWidth="1"/>
    <col min="6915" max="6963" width="5.81640625" style="116" customWidth="1"/>
    <col min="6964" max="7168" width="9.08984375" style="116"/>
    <col min="7169" max="7169" width="1.81640625" style="116" customWidth="1"/>
    <col min="7170" max="7170" width="16.08984375" style="116" customWidth="1"/>
    <col min="7171" max="7219" width="5.81640625" style="116" customWidth="1"/>
    <col min="7220" max="7424" width="9.08984375" style="116"/>
    <col min="7425" max="7425" width="1.81640625" style="116" customWidth="1"/>
    <col min="7426" max="7426" width="16.08984375" style="116" customWidth="1"/>
    <col min="7427" max="7475" width="5.81640625" style="116" customWidth="1"/>
    <col min="7476" max="7680" width="9.08984375" style="116"/>
    <col min="7681" max="7681" width="1.81640625" style="116" customWidth="1"/>
    <col min="7682" max="7682" width="16.08984375" style="116" customWidth="1"/>
    <col min="7683" max="7731" width="5.81640625" style="116" customWidth="1"/>
    <col min="7732" max="7936" width="9.08984375" style="116"/>
    <col min="7937" max="7937" width="1.81640625" style="116" customWidth="1"/>
    <col min="7938" max="7938" width="16.08984375" style="116" customWidth="1"/>
    <col min="7939" max="7987" width="5.81640625" style="116" customWidth="1"/>
    <col min="7988" max="8192" width="9.08984375" style="116"/>
    <col min="8193" max="8193" width="1.81640625" style="116" customWidth="1"/>
    <col min="8194" max="8194" width="16.08984375" style="116" customWidth="1"/>
    <col min="8195" max="8243" width="5.81640625" style="116" customWidth="1"/>
    <col min="8244" max="8448" width="9.08984375" style="116"/>
    <col min="8449" max="8449" width="1.81640625" style="116" customWidth="1"/>
    <col min="8450" max="8450" width="16.08984375" style="116" customWidth="1"/>
    <col min="8451" max="8499" width="5.81640625" style="116" customWidth="1"/>
    <col min="8500" max="8704" width="9.08984375" style="116"/>
    <col min="8705" max="8705" width="1.81640625" style="116" customWidth="1"/>
    <col min="8706" max="8706" width="16.08984375" style="116" customWidth="1"/>
    <col min="8707" max="8755" width="5.81640625" style="116" customWidth="1"/>
    <col min="8756" max="8960" width="9.08984375" style="116"/>
    <col min="8961" max="8961" width="1.81640625" style="116" customWidth="1"/>
    <col min="8962" max="8962" width="16.08984375" style="116" customWidth="1"/>
    <col min="8963" max="9011" width="5.81640625" style="116" customWidth="1"/>
    <col min="9012" max="9216" width="9.08984375" style="116"/>
    <col min="9217" max="9217" width="1.81640625" style="116" customWidth="1"/>
    <col min="9218" max="9218" width="16.08984375" style="116" customWidth="1"/>
    <col min="9219" max="9267" width="5.81640625" style="116" customWidth="1"/>
    <col min="9268" max="9472" width="9.08984375" style="116"/>
    <col min="9473" max="9473" width="1.81640625" style="116" customWidth="1"/>
    <col min="9474" max="9474" width="16.08984375" style="116" customWidth="1"/>
    <col min="9475" max="9523" width="5.81640625" style="116" customWidth="1"/>
    <col min="9524" max="9728" width="9.08984375" style="116"/>
    <col min="9729" max="9729" width="1.81640625" style="116" customWidth="1"/>
    <col min="9730" max="9730" width="16.08984375" style="116" customWidth="1"/>
    <col min="9731" max="9779" width="5.81640625" style="116" customWidth="1"/>
    <col min="9780" max="9984" width="9.08984375" style="116"/>
    <col min="9985" max="9985" width="1.81640625" style="116" customWidth="1"/>
    <col min="9986" max="9986" width="16.08984375" style="116" customWidth="1"/>
    <col min="9987" max="10035" width="5.81640625" style="116" customWidth="1"/>
    <col min="10036" max="10240" width="9.08984375" style="116"/>
    <col min="10241" max="10241" width="1.81640625" style="116" customWidth="1"/>
    <col min="10242" max="10242" width="16.08984375" style="116" customWidth="1"/>
    <col min="10243" max="10291" width="5.81640625" style="116" customWidth="1"/>
    <col min="10292" max="10496" width="9.08984375" style="116"/>
    <col min="10497" max="10497" width="1.81640625" style="116" customWidth="1"/>
    <col min="10498" max="10498" width="16.08984375" style="116" customWidth="1"/>
    <col min="10499" max="10547" width="5.81640625" style="116" customWidth="1"/>
    <col min="10548" max="10752" width="9.08984375" style="116"/>
    <col min="10753" max="10753" width="1.81640625" style="116" customWidth="1"/>
    <col min="10754" max="10754" width="16.08984375" style="116" customWidth="1"/>
    <col min="10755" max="10803" width="5.81640625" style="116" customWidth="1"/>
    <col min="10804" max="11008" width="9.08984375" style="116"/>
    <col min="11009" max="11009" width="1.81640625" style="116" customWidth="1"/>
    <col min="11010" max="11010" width="16.08984375" style="116" customWidth="1"/>
    <col min="11011" max="11059" width="5.81640625" style="116" customWidth="1"/>
    <col min="11060" max="11264" width="9.08984375" style="116"/>
    <col min="11265" max="11265" width="1.81640625" style="116" customWidth="1"/>
    <col min="11266" max="11266" width="16.08984375" style="116" customWidth="1"/>
    <col min="11267" max="11315" width="5.81640625" style="116" customWidth="1"/>
    <col min="11316" max="11520" width="9.08984375" style="116"/>
    <col min="11521" max="11521" width="1.81640625" style="116" customWidth="1"/>
    <col min="11522" max="11522" width="16.08984375" style="116" customWidth="1"/>
    <col min="11523" max="11571" width="5.81640625" style="116" customWidth="1"/>
    <col min="11572" max="11776" width="9.08984375" style="116"/>
    <col min="11777" max="11777" width="1.81640625" style="116" customWidth="1"/>
    <col min="11778" max="11778" width="16.08984375" style="116" customWidth="1"/>
    <col min="11779" max="11827" width="5.81640625" style="116" customWidth="1"/>
    <col min="11828" max="12032" width="9.08984375" style="116"/>
    <col min="12033" max="12033" width="1.81640625" style="116" customWidth="1"/>
    <col min="12034" max="12034" width="16.08984375" style="116" customWidth="1"/>
    <col min="12035" max="12083" width="5.81640625" style="116" customWidth="1"/>
    <col min="12084" max="12288" width="9.08984375" style="116"/>
    <col min="12289" max="12289" width="1.81640625" style="116" customWidth="1"/>
    <col min="12290" max="12290" width="16.08984375" style="116" customWidth="1"/>
    <col min="12291" max="12339" width="5.81640625" style="116" customWidth="1"/>
    <col min="12340" max="12544" width="9.08984375" style="116"/>
    <col min="12545" max="12545" width="1.81640625" style="116" customWidth="1"/>
    <col min="12546" max="12546" width="16.08984375" style="116" customWidth="1"/>
    <col min="12547" max="12595" width="5.81640625" style="116" customWidth="1"/>
    <col min="12596" max="12800" width="9.08984375" style="116"/>
    <col min="12801" max="12801" width="1.81640625" style="116" customWidth="1"/>
    <col min="12802" max="12802" width="16.08984375" style="116" customWidth="1"/>
    <col min="12803" max="12851" width="5.81640625" style="116" customWidth="1"/>
    <col min="12852" max="13056" width="9.08984375" style="116"/>
    <col min="13057" max="13057" width="1.81640625" style="116" customWidth="1"/>
    <col min="13058" max="13058" width="16.08984375" style="116" customWidth="1"/>
    <col min="13059" max="13107" width="5.81640625" style="116" customWidth="1"/>
    <col min="13108" max="13312" width="9.08984375" style="116"/>
    <col min="13313" max="13313" width="1.81640625" style="116" customWidth="1"/>
    <col min="13314" max="13314" width="16.08984375" style="116" customWidth="1"/>
    <col min="13315" max="13363" width="5.81640625" style="116" customWidth="1"/>
    <col min="13364" max="13568" width="9.08984375" style="116"/>
    <col min="13569" max="13569" width="1.81640625" style="116" customWidth="1"/>
    <col min="13570" max="13570" width="16.08984375" style="116" customWidth="1"/>
    <col min="13571" max="13619" width="5.81640625" style="116" customWidth="1"/>
    <col min="13620" max="13824" width="9.08984375" style="116"/>
    <col min="13825" max="13825" width="1.81640625" style="116" customWidth="1"/>
    <col min="13826" max="13826" width="16.08984375" style="116" customWidth="1"/>
    <col min="13827" max="13875" width="5.81640625" style="116" customWidth="1"/>
    <col min="13876" max="14080" width="9.08984375" style="116"/>
    <col min="14081" max="14081" width="1.81640625" style="116" customWidth="1"/>
    <col min="14082" max="14082" width="16.08984375" style="116" customWidth="1"/>
    <col min="14083" max="14131" width="5.81640625" style="116" customWidth="1"/>
    <col min="14132" max="14336" width="9.08984375" style="116"/>
    <col min="14337" max="14337" width="1.81640625" style="116" customWidth="1"/>
    <col min="14338" max="14338" width="16.08984375" style="116" customWidth="1"/>
    <col min="14339" max="14387" width="5.81640625" style="116" customWidth="1"/>
    <col min="14388" max="14592" width="9.08984375" style="116"/>
    <col min="14593" max="14593" width="1.81640625" style="116" customWidth="1"/>
    <col min="14594" max="14594" width="16.08984375" style="116" customWidth="1"/>
    <col min="14595" max="14643" width="5.81640625" style="116" customWidth="1"/>
    <col min="14644" max="14848" width="9.08984375" style="116"/>
    <col min="14849" max="14849" width="1.81640625" style="116" customWidth="1"/>
    <col min="14850" max="14850" width="16.08984375" style="116" customWidth="1"/>
    <col min="14851" max="14899" width="5.81640625" style="116" customWidth="1"/>
    <col min="14900" max="15104" width="9.08984375" style="116"/>
    <col min="15105" max="15105" width="1.81640625" style="116" customWidth="1"/>
    <col min="15106" max="15106" width="16.08984375" style="116" customWidth="1"/>
    <col min="15107" max="15155" width="5.81640625" style="116" customWidth="1"/>
    <col min="15156" max="15360" width="9.08984375" style="116"/>
    <col min="15361" max="15361" width="1.81640625" style="116" customWidth="1"/>
    <col min="15362" max="15362" width="16.08984375" style="116" customWidth="1"/>
    <col min="15363" max="15411" width="5.81640625" style="116" customWidth="1"/>
    <col min="15412" max="15616" width="9.08984375" style="116"/>
    <col min="15617" max="15617" width="1.81640625" style="116" customWidth="1"/>
    <col min="15618" max="15618" width="16.08984375" style="116" customWidth="1"/>
    <col min="15619" max="15667" width="5.81640625" style="116" customWidth="1"/>
    <col min="15668" max="15872" width="9.08984375" style="116"/>
    <col min="15873" max="15873" width="1.81640625" style="116" customWidth="1"/>
    <col min="15874" max="15874" width="16.08984375" style="116" customWidth="1"/>
    <col min="15875" max="15923" width="5.81640625" style="116" customWidth="1"/>
    <col min="15924" max="16128" width="9.08984375" style="116"/>
    <col min="16129" max="16129" width="1.81640625" style="116" customWidth="1"/>
    <col min="16130" max="16130" width="16.08984375" style="116" customWidth="1"/>
    <col min="16131" max="16179" width="5.81640625" style="116" customWidth="1"/>
    <col min="16180" max="16384" width="9.08984375" style="116"/>
  </cols>
  <sheetData>
    <row r="1" spans="1:51" ht="11.5"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5" x14ac:dyDescent="0.25">
      <c r="A3" s="177"/>
      <c r="B3" s="118" t="s">
        <v>315</v>
      </c>
      <c r="C3" s="118"/>
      <c r="D3" s="118"/>
      <c r="E3" s="118"/>
      <c r="F3" s="118"/>
      <c r="G3" s="118"/>
      <c r="M3" s="117" t="s">
        <v>316</v>
      </c>
      <c r="W3" s="118"/>
      <c r="X3" s="118"/>
      <c r="Y3" s="118"/>
      <c r="Z3" s="118"/>
      <c r="AA3" s="118"/>
      <c r="AG3" s="117" t="s">
        <v>317</v>
      </c>
      <c r="AQ3" s="117" t="s">
        <v>318</v>
      </c>
    </row>
    <row r="4" spans="1:51" ht="11.5"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81640625" defaultRowHeight="18" x14ac:dyDescent="0.4"/>
  <cols>
    <col min="1" max="1" width="5.81640625" style="180" customWidth="1"/>
    <col min="2" max="2" width="28.81640625" style="132" customWidth="1"/>
    <col min="3" max="8" width="9.81640625" style="132" customWidth="1"/>
    <col min="9" max="13" width="9.81640625" style="133" customWidth="1"/>
    <col min="14" max="45" width="9.81640625" style="132" customWidth="1"/>
    <col min="46" max="46" width="9.81640625" style="33"/>
    <col min="47" max="47" width="11.81640625" style="33" customWidth="1"/>
    <col min="48" max="57" width="9.81640625" style="33" customWidth="1"/>
    <col min="58" max="82" width="9.81640625" style="132" customWidth="1"/>
    <col min="83" max="83" width="36.36328125" style="134" bestFit="1" customWidth="1"/>
    <col min="84" max="118" width="9.81640625" style="132" customWidth="1"/>
    <col min="119" max="119" width="36.36328125" style="134" bestFit="1" customWidth="1"/>
    <col min="120" max="256" width="9.81640625" style="132"/>
    <col min="257" max="257" width="5.81640625" style="132" customWidth="1"/>
    <col min="258" max="258" width="18.1796875" style="132" customWidth="1"/>
    <col min="259" max="301" width="9.81640625" style="132" customWidth="1"/>
    <col min="302" max="302" width="9.81640625" style="132"/>
    <col min="303" max="303" width="11.81640625" style="132" customWidth="1"/>
    <col min="304" max="338" width="9.81640625" style="132" customWidth="1"/>
    <col min="339" max="339" width="36.36328125" style="132" bestFit="1" customWidth="1"/>
    <col min="340" max="374" width="9.81640625" style="132" customWidth="1"/>
    <col min="375" max="375" width="36.36328125" style="132" bestFit="1" customWidth="1"/>
    <col min="376" max="512" width="9.81640625" style="132"/>
    <col min="513" max="513" width="5.81640625" style="132" customWidth="1"/>
    <col min="514" max="514" width="18.1796875" style="132" customWidth="1"/>
    <col min="515" max="557" width="9.81640625" style="132" customWidth="1"/>
    <col min="558" max="558" width="9.81640625" style="132"/>
    <col min="559" max="559" width="11.81640625" style="132" customWidth="1"/>
    <col min="560" max="594" width="9.81640625" style="132" customWidth="1"/>
    <col min="595" max="595" width="36.36328125" style="132" bestFit="1" customWidth="1"/>
    <col min="596" max="630" width="9.81640625" style="132" customWidth="1"/>
    <col min="631" max="631" width="36.36328125" style="132" bestFit="1" customWidth="1"/>
    <col min="632" max="768" width="9.81640625" style="132"/>
    <col min="769" max="769" width="5.81640625" style="132" customWidth="1"/>
    <col min="770" max="770" width="18.1796875" style="132" customWidth="1"/>
    <col min="771" max="813" width="9.81640625" style="132" customWidth="1"/>
    <col min="814" max="814" width="9.81640625" style="132"/>
    <col min="815" max="815" width="11.81640625" style="132" customWidth="1"/>
    <col min="816" max="850" width="9.81640625" style="132" customWidth="1"/>
    <col min="851" max="851" width="36.36328125" style="132" bestFit="1" customWidth="1"/>
    <col min="852" max="886" width="9.81640625" style="132" customWidth="1"/>
    <col min="887" max="887" width="36.36328125" style="132" bestFit="1" customWidth="1"/>
    <col min="888" max="1024" width="9.81640625" style="132"/>
    <col min="1025" max="1025" width="5.81640625" style="132" customWidth="1"/>
    <col min="1026" max="1026" width="18.1796875" style="132" customWidth="1"/>
    <col min="1027" max="1069" width="9.81640625" style="132" customWidth="1"/>
    <col min="1070" max="1070" width="9.81640625" style="132"/>
    <col min="1071" max="1071" width="11.81640625" style="132" customWidth="1"/>
    <col min="1072" max="1106" width="9.81640625" style="132" customWidth="1"/>
    <col min="1107" max="1107" width="36.36328125" style="132" bestFit="1" customWidth="1"/>
    <col min="1108" max="1142" width="9.81640625" style="132" customWidth="1"/>
    <col min="1143" max="1143" width="36.36328125" style="132" bestFit="1" customWidth="1"/>
    <col min="1144" max="1280" width="9.81640625" style="132"/>
    <col min="1281" max="1281" width="5.81640625" style="132" customWidth="1"/>
    <col min="1282" max="1282" width="18.1796875" style="132" customWidth="1"/>
    <col min="1283" max="1325" width="9.81640625" style="132" customWidth="1"/>
    <col min="1326" max="1326" width="9.81640625" style="132"/>
    <col min="1327" max="1327" width="11.81640625" style="132" customWidth="1"/>
    <col min="1328" max="1362" width="9.81640625" style="132" customWidth="1"/>
    <col min="1363" max="1363" width="36.36328125" style="132" bestFit="1" customWidth="1"/>
    <col min="1364" max="1398" width="9.81640625" style="132" customWidth="1"/>
    <col min="1399" max="1399" width="36.36328125" style="132" bestFit="1" customWidth="1"/>
    <col min="1400" max="1536" width="9.81640625" style="132"/>
    <col min="1537" max="1537" width="5.81640625" style="132" customWidth="1"/>
    <col min="1538" max="1538" width="18.1796875" style="132" customWidth="1"/>
    <col min="1539" max="1581" width="9.81640625" style="132" customWidth="1"/>
    <col min="1582" max="1582" width="9.81640625" style="132"/>
    <col min="1583" max="1583" width="11.81640625" style="132" customWidth="1"/>
    <col min="1584" max="1618" width="9.81640625" style="132" customWidth="1"/>
    <col min="1619" max="1619" width="36.36328125" style="132" bestFit="1" customWidth="1"/>
    <col min="1620" max="1654" width="9.81640625" style="132" customWidth="1"/>
    <col min="1655" max="1655" width="36.36328125" style="132" bestFit="1" customWidth="1"/>
    <col min="1656" max="1792" width="9.81640625" style="132"/>
    <col min="1793" max="1793" width="5.81640625" style="132" customWidth="1"/>
    <col min="1794" max="1794" width="18.1796875" style="132" customWidth="1"/>
    <col min="1795" max="1837" width="9.81640625" style="132" customWidth="1"/>
    <col min="1838" max="1838" width="9.81640625" style="132"/>
    <col min="1839" max="1839" width="11.81640625" style="132" customWidth="1"/>
    <col min="1840" max="1874" width="9.81640625" style="132" customWidth="1"/>
    <col min="1875" max="1875" width="36.36328125" style="132" bestFit="1" customWidth="1"/>
    <col min="1876" max="1910" width="9.81640625" style="132" customWidth="1"/>
    <col min="1911" max="1911" width="36.36328125" style="132" bestFit="1" customWidth="1"/>
    <col min="1912" max="2048" width="9.81640625" style="132"/>
    <col min="2049" max="2049" width="5.81640625" style="132" customWidth="1"/>
    <col min="2050" max="2050" width="18.1796875" style="132" customWidth="1"/>
    <col min="2051" max="2093" width="9.81640625" style="132" customWidth="1"/>
    <col min="2094" max="2094" width="9.81640625" style="132"/>
    <col min="2095" max="2095" width="11.81640625" style="132" customWidth="1"/>
    <col min="2096" max="2130" width="9.81640625" style="132" customWidth="1"/>
    <col min="2131" max="2131" width="36.36328125" style="132" bestFit="1" customWidth="1"/>
    <col min="2132" max="2166" width="9.81640625" style="132" customWidth="1"/>
    <col min="2167" max="2167" width="36.36328125" style="132" bestFit="1" customWidth="1"/>
    <col min="2168" max="2304" width="9.81640625" style="132"/>
    <col min="2305" max="2305" width="5.81640625" style="132" customWidth="1"/>
    <col min="2306" max="2306" width="18.1796875" style="132" customWidth="1"/>
    <col min="2307" max="2349" width="9.81640625" style="132" customWidth="1"/>
    <col min="2350" max="2350" width="9.81640625" style="132"/>
    <col min="2351" max="2351" width="11.81640625" style="132" customWidth="1"/>
    <col min="2352" max="2386" width="9.81640625" style="132" customWidth="1"/>
    <col min="2387" max="2387" width="36.36328125" style="132" bestFit="1" customWidth="1"/>
    <col min="2388" max="2422" width="9.81640625" style="132" customWidth="1"/>
    <col min="2423" max="2423" width="36.36328125" style="132" bestFit="1" customWidth="1"/>
    <col min="2424" max="2560" width="9.81640625" style="132"/>
    <col min="2561" max="2561" width="5.81640625" style="132" customWidth="1"/>
    <col min="2562" max="2562" width="18.1796875" style="132" customWidth="1"/>
    <col min="2563" max="2605" width="9.81640625" style="132" customWidth="1"/>
    <col min="2606" max="2606" width="9.81640625" style="132"/>
    <col min="2607" max="2607" width="11.81640625" style="132" customWidth="1"/>
    <col min="2608" max="2642" width="9.81640625" style="132" customWidth="1"/>
    <col min="2643" max="2643" width="36.36328125" style="132" bestFit="1" customWidth="1"/>
    <col min="2644" max="2678" width="9.81640625" style="132" customWidth="1"/>
    <col min="2679" max="2679" width="36.36328125" style="132" bestFit="1" customWidth="1"/>
    <col min="2680" max="2816" width="9.81640625" style="132"/>
    <col min="2817" max="2817" width="5.81640625" style="132" customWidth="1"/>
    <col min="2818" max="2818" width="18.1796875" style="132" customWidth="1"/>
    <col min="2819" max="2861" width="9.81640625" style="132" customWidth="1"/>
    <col min="2862" max="2862" width="9.81640625" style="132"/>
    <col min="2863" max="2863" width="11.81640625" style="132" customWidth="1"/>
    <col min="2864" max="2898" width="9.81640625" style="132" customWidth="1"/>
    <col min="2899" max="2899" width="36.36328125" style="132" bestFit="1" customWidth="1"/>
    <col min="2900" max="2934" width="9.81640625" style="132" customWidth="1"/>
    <col min="2935" max="2935" width="36.36328125" style="132" bestFit="1" customWidth="1"/>
    <col min="2936" max="3072" width="9.81640625" style="132"/>
    <col min="3073" max="3073" width="5.81640625" style="132" customWidth="1"/>
    <col min="3074" max="3074" width="18.1796875" style="132" customWidth="1"/>
    <col min="3075" max="3117" width="9.81640625" style="132" customWidth="1"/>
    <col min="3118" max="3118" width="9.81640625" style="132"/>
    <col min="3119" max="3119" width="11.81640625" style="132" customWidth="1"/>
    <col min="3120" max="3154" width="9.81640625" style="132" customWidth="1"/>
    <col min="3155" max="3155" width="36.36328125" style="132" bestFit="1" customWidth="1"/>
    <col min="3156" max="3190" width="9.81640625" style="132" customWidth="1"/>
    <col min="3191" max="3191" width="36.36328125" style="132" bestFit="1" customWidth="1"/>
    <col min="3192" max="3328" width="9.81640625" style="132"/>
    <col min="3329" max="3329" width="5.81640625" style="132" customWidth="1"/>
    <col min="3330" max="3330" width="18.1796875" style="132" customWidth="1"/>
    <col min="3331" max="3373" width="9.81640625" style="132" customWidth="1"/>
    <col min="3374" max="3374" width="9.81640625" style="132"/>
    <col min="3375" max="3375" width="11.81640625" style="132" customWidth="1"/>
    <col min="3376" max="3410" width="9.81640625" style="132" customWidth="1"/>
    <col min="3411" max="3411" width="36.36328125" style="132" bestFit="1" customWidth="1"/>
    <col min="3412" max="3446" width="9.81640625" style="132" customWidth="1"/>
    <col min="3447" max="3447" width="36.36328125" style="132" bestFit="1" customWidth="1"/>
    <col min="3448" max="3584" width="9.81640625" style="132"/>
    <col min="3585" max="3585" width="5.81640625" style="132" customWidth="1"/>
    <col min="3586" max="3586" width="18.1796875" style="132" customWidth="1"/>
    <col min="3587" max="3629" width="9.81640625" style="132" customWidth="1"/>
    <col min="3630" max="3630" width="9.81640625" style="132"/>
    <col min="3631" max="3631" width="11.81640625" style="132" customWidth="1"/>
    <col min="3632" max="3666" width="9.81640625" style="132" customWidth="1"/>
    <col min="3667" max="3667" width="36.36328125" style="132" bestFit="1" customWidth="1"/>
    <col min="3668" max="3702" width="9.81640625" style="132" customWidth="1"/>
    <col min="3703" max="3703" width="36.36328125" style="132" bestFit="1" customWidth="1"/>
    <col min="3704" max="3840" width="9.81640625" style="132"/>
    <col min="3841" max="3841" width="5.81640625" style="132" customWidth="1"/>
    <col min="3842" max="3842" width="18.1796875" style="132" customWidth="1"/>
    <col min="3843" max="3885" width="9.81640625" style="132" customWidth="1"/>
    <col min="3886" max="3886" width="9.81640625" style="132"/>
    <col min="3887" max="3887" width="11.81640625" style="132" customWidth="1"/>
    <col min="3888" max="3922" width="9.81640625" style="132" customWidth="1"/>
    <col min="3923" max="3923" width="36.36328125" style="132" bestFit="1" customWidth="1"/>
    <col min="3924" max="3958" width="9.81640625" style="132" customWidth="1"/>
    <col min="3959" max="3959" width="36.36328125" style="132" bestFit="1" customWidth="1"/>
    <col min="3960" max="4096" width="9.81640625" style="132"/>
    <col min="4097" max="4097" width="5.81640625" style="132" customWidth="1"/>
    <col min="4098" max="4098" width="18.1796875" style="132" customWidth="1"/>
    <col min="4099" max="4141" width="9.81640625" style="132" customWidth="1"/>
    <col min="4142" max="4142" width="9.81640625" style="132"/>
    <col min="4143" max="4143" width="11.81640625" style="132" customWidth="1"/>
    <col min="4144" max="4178" width="9.81640625" style="132" customWidth="1"/>
    <col min="4179" max="4179" width="36.36328125" style="132" bestFit="1" customWidth="1"/>
    <col min="4180" max="4214" width="9.81640625" style="132" customWidth="1"/>
    <col min="4215" max="4215" width="36.36328125" style="132" bestFit="1" customWidth="1"/>
    <col min="4216" max="4352" width="9.81640625" style="132"/>
    <col min="4353" max="4353" width="5.81640625" style="132" customWidth="1"/>
    <col min="4354" max="4354" width="18.1796875" style="132" customWidth="1"/>
    <col min="4355" max="4397" width="9.81640625" style="132" customWidth="1"/>
    <col min="4398" max="4398" width="9.81640625" style="132"/>
    <col min="4399" max="4399" width="11.81640625" style="132" customWidth="1"/>
    <col min="4400" max="4434" width="9.81640625" style="132" customWidth="1"/>
    <col min="4435" max="4435" width="36.36328125" style="132" bestFit="1" customWidth="1"/>
    <col min="4436" max="4470" width="9.81640625" style="132" customWidth="1"/>
    <col min="4471" max="4471" width="36.36328125" style="132" bestFit="1" customWidth="1"/>
    <col min="4472" max="4608" width="9.81640625" style="132"/>
    <col min="4609" max="4609" width="5.81640625" style="132" customWidth="1"/>
    <col min="4610" max="4610" width="18.1796875" style="132" customWidth="1"/>
    <col min="4611" max="4653" width="9.81640625" style="132" customWidth="1"/>
    <col min="4654" max="4654" width="9.81640625" style="132"/>
    <col min="4655" max="4655" width="11.81640625" style="132" customWidth="1"/>
    <col min="4656" max="4690" width="9.81640625" style="132" customWidth="1"/>
    <col min="4691" max="4691" width="36.36328125" style="132" bestFit="1" customWidth="1"/>
    <col min="4692" max="4726" width="9.81640625" style="132" customWidth="1"/>
    <col min="4727" max="4727" width="36.36328125" style="132" bestFit="1" customWidth="1"/>
    <col min="4728" max="4864" width="9.81640625" style="132"/>
    <col min="4865" max="4865" width="5.81640625" style="132" customWidth="1"/>
    <col min="4866" max="4866" width="18.1796875" style="132" customWidth="1"/>
    <col min="4867" max="4909" width="9.81640625" style="132" customWidth="1"/>
    <col min="4910" max="4910" width="9.81640625" style="132"/>
    <col min="4911" max="4911" width="11.81640625" style="132" customWidth="1"/>
    <col min="4912" max="4946" width="9.81640625" style="132" customWidth="1"/>
    <col min="4947" max="4947" width="36.36328125" style="132" bestFit="1" customWidth="1"/>
    <col min="4948" max="4982" width="9.81640625" style="132" customWidth="1"/>
    <col min="4983" max="4983" width="36.36328125" style="132" bestFit="1" customWidth="1"/>
    <col min="4984" max="5120" width="9.81640625" style="132"/>
    <col min="5121" max="5121" width="5.81640625" style="132" customWidth="1"/>
    <col min="5122" max="5122" width="18.1796875" style="132" customWidth="1"/>
    <col min="5123" max="5165" width="9.81640625" style="132" customWidth="1"/>
    <col min="5166" max="5166" width="9.81640625" style="132"/>
    <col min="5167" max="5167" width="11.81640625" style="132" customWidth="1"/>
    <col min="5168" max="5202" width="9.81640625" style="132" customWidth="1"/>
    <col min="5203" max="5203" width="36.36328125" style="132" bestFit="1" customWidth="1"/>
    <col min="5204" max="5238" width="9.81640625" style="132" customWidth="1"/>
    <col min="5239" max="5239" width="36.36328125" style="132" bestFit="1" customWidth="1"/>
    <col min="5240" max="5376" width="9.81640625" style="132"/>
    <col min="5377" max="5377" width="5.81640625" style="132" customWidth="1"/>
    <col min="5378" max="5378" width="18.1796875" style="132" customWidth="1"/>
    <col min="5379" max="5421" width="9.81640625" style="132" customWidth="1"/>
    <col min="5422" max="5422" width="9.81640625" style="132"/>
    <col min="5423" max="5423" width="11.81640625" style="132" customWidth="1"/>
    <col min="5424" max="5458" width="9.81640625" style="132" customWidth="1"/>
    <col min="5459" max="5459" width="36.36328125" style="132" bestFit="1" customWidth="1"/>
    <col min="5460" max="5494" width="9.81640625" style="132" customWidth="1"/>
    <col min="5495" max="5495" width="36.36328125" style="132" bestFit="1" customWidth="1"/>
    <col min="5496" max="5632" width="9.81640625" style="132"/>
    <col min="5633" max="5633" width="5.81640625" style="132" customWidth="1"/>
    <col min="5634" max="5634" width="18.1796875" style="132" customWidth="1"/>
    <col min="5635" max="5677" width="9.81640625" style="132" customWidth="1"/>
    <col min="5678" max="5678" width="9.81640625" style="132"/>
    <col min="5679" max="5679" width="11.81640625" style="132" customWidth="1"/>
    <col min="5680" max="5714" width="9.81640625" style="132" customWidth="1"/>
    <col min="5715" max="5715" width="36.36328125" style="132" bestFit="1" customWidth="1"/>
    <col min="5716" max="5750" width="9.81640625" style="132" customWidth="1"/>
    <col min="5751" max="5751" width="36.36328125" style="132" bestFit="1" customWidth="1"/>
    <col min="5752" max="5888" width="9.81640625" style="132"/>
    <col min="5889" max="5889" width="5.81640625" style="132" customWidth="1"/>
    <col min="5890" max="5890" width="18.1796875" style="132" customWidth="1"/>
    <col min="5891" max="5933" width="9.81640625" style="132" customWidth="1"/>
    <col min="5934" max="5934" width="9.81640625" style="132"/>
    <col min="5935" max="5935" width="11.81640625" style="132" customWidth="1"/>
    <col min="5936" max="5970" width="9.81640625" style="132" customWidth="1"/>
    <col min="5971" max="5971" width="36.36328125" style="132" bestFit="1" customWidth="1"/>
    <col min="5972" max="6006" width="9.81640625" style="132" customWidth="1"/>
    <col min="6007" max="6007" width="36.36328125" style="132" bestFit="1" customWidth="1"/>
    <col min="6008" max="6144" width="9.81640625" style="132"/>
    <col min="6145" max="6145" width="5.81640625" style="132" customWidth="1"/>
    <col min="6146" max="6146" width="18.1796875" style="132" customWidth="1"/>
    <col min="6147" max="6189" width="9.81640625" style="132" customWidth="1"/>
    <col min="6190" max="6190" width="9.81640625" style="132"/>
    <col min="6191" max="6191" width="11.81640625" style="132" customWidth="1"/>
    <col min="6192" max="6226" width="9.81640625" style="132" customWidth="1"/>
    <col min="6227" max="6227" width="36.36328125" style="132" bestFit="1" customWidth="1"/>
    <col min="6228" max="6262" width="9.81640625" style="132" customWidth="1"/>
    <col min="6263" max="6263" width="36.36328125" style="132" bestFit="1" customWidth="1"/>
    <col min="6264" max="6400" width="9.81640625" style="132"/>
    <col min="6401" max="6401" width="5.81640625" style="132" customWidth="1"/>
    <col min="6402" max="6402" width="18.1796875" style="132" customWidth="1"/>
    <col min="6403" max="6445" width="9.81640625" style="132" customWidth="1"/>
    <col min="6446" max="6446" width="9.81640625" style="132"/>
    <col min="6447" max="6447" width="11.81640625" style="132" customWidth="1"/>
    <col min="6448" max="6482" width="9.81640625" style="132" customWidth="1"/>
    <col min="6483" max="6483" width="36.36328125" style="132" bestFit="1" customWidth="1"/>
    <col min="6484" max="6518" width="9.81640625" style="132" customWidth="1"/>
    <col min="6519" max="6519" width="36.36328125" style="132" bestFit="1" customWidth="1"/>
    <col min="6520" max="6656" width="9.81640625" style="132"/>
    <col min="6657" max="6657" width="5.81640625" style="132" customWidth="1"/>
    <col min="6658" max="6658" width="18.1796875" style="132" customWidth="1"/>
    <col min="6659" max="6701" width="9.81640625" style="132" customWidth="1"/>
    <col min="6702" max="6702" width="9.81640625" style="132"/>
    <col min="6703" max="6703" width="11.81640625" style="132" customWidth="1"/>
    <col min="6704" max="6738" width="9.81640625" style="132" customWidth="1"/>
    <col min="6739" max="6739" width="36.36328125" style="132" bestFit="1" customWidth="1"/>
    <col min="6740" max="6774" width="9.81640625" style="132" customWidth="1"/>
    <col min="6775" max="6775" width="36.36328125" style="132" bestFit="1" customWidth="1"/>
    <col min="6776" max="6912" width="9.81640625" style="132"/>
    <col min="6913" max="6913" width="5.81640625" style="132" customWidth="1"/>
    <col min="6914" max="6914" width="18.1796875" style="132" customWidth="1"/>
    <col min="6915" max="6957" width="9.81640625" style="132" customWidth="1"/>
    <col min="6958" max="6958" width="9.81640625" style="132"/>
    <col min="6959" max="6959" width="11.81640625" style="132" customWidth="1"/>
    <col min="6960" max="6994" width="9.81640625" style="132" customWidth="1"/>
    <col min="6995" max="6995" width="36.36328125" style="132" bestFit="1" customWidth="1"/>
    <col min="6996" max="7030" width="9.81640625" style="132" customWidth="1"/>
    <col min="7031" max="7031" width="36.36328125" style="132" bestFit="1" customWidth="1"/>
    <col min="7032" max="7168" width="9.81640625" style="132"/>
    <col min="7169" max="7169" width="5.81640625" style="132" customWidth="1"/>
    <col min="7170" max="7170" width="18.1796875" style="132" customWidth="1"/>
    <col min="7171" max="7213" width="9.81640625" style="132" customWidth="1"/>
    <col min="7214" max="7214" width="9.81640625" style="132"/>
    <col min="7215" max="7215" width="11.81640625" style="132" customWidth="1"/>
    <col min="7216" max="7250" width="9.81640625" style="132" customWidth="1"/>
    <col min="7251" max="7251" width="36.36328125" style="132" bestFit="1" customWidth="1"/>
    <col min="7252" max="7286" width="9.81640625" style="132" customWidth="1"/>
    <col min="7287" max="7287" width="36.36328125" style="132" bestFit="1" customWidth="1"/>
    <col min="7288" max="7424" width="9.81640625" style="132"/>
    <col min="7425" max="7425" width="5.81640625" style="132" customWidth="1"/>
    <col min="7426" max="7426" width="18.1796875" style="132" customWidth="1"/>
    <col min="7427" max="7469" width="9.81640625" style="132" customWidth="1"/>
    <col min="7470" max="7470" width="9.81640625" style="132"/>
    <col min="7471" max="7471" width="11.81640625" style="132" customWidth="1"/>
    <col min="7472" max="7506" width="9.81640625" style="132" customWidth="1"/>
    <col min="7507" max="7507" width="36.36328125" style="132" bestFit="1" customWidth="1"/>
    <col min="7508" max="7542" width="9.81640625" style="132" customWidth="1"/>
    <col min="7543" max="7543" width="36.36328125" style="132" bestFit="1" customWidth="1"/>
    <col min="7544" max="7680" width="9.81640625" style="132"/>
    <col min="7681" max="7681" width="5.81640625" style="132" customWidth="1"/>
    <col min="7682" max="7682" width="18.1796875" style="132" customWidth="1"/>
    <col min="7683" max="7725" width="9.81640625" style="132" customWidth="1"/>
    <col min="7726" max="7726" width="9.81640625" style="132"/>
    <col min="7727" max="7727" width="11.81640625" style="132" customWidth="1"/>
    <col min="7728" max="7762" width="9.81640625" style="132" customWidth="1"/>
    <col min="7763" max="7763" width="36.36328125" style="132" bestFit="1" customWidth="1"/>
    <col min="7764" max="7798" width="9.81640625" style="132" customWidth="1"/>
    <col min="7799" max="7799" width="36.36328125" style="132" bestFit="1" customWidth="1"/>
    <col min="7800" max="7936" width="9.81640625" style="132"/>
    <col min="7937" max="7937" width="5.81640625" style="132" customWidth="1"/>
    <col min="7938" max="7938" width="18.1796875" style="132" customWidth="1"/>
    <col min="7939" max="7981" width="9.81640625" style="132" customWidth="1"/>
    <col min="7982" max="7982" width="9.81640625" style="132"/>
    <col min="7983" max="7983" width="11.81640625" style="132" customWidth="1"/>
    <col min="7984" max="8018" width="9.81640625" style="132" customWidth="1"/>
    <col min="8019" max="8019" width="36.36328125" style="132" bestFit="1" customWidth="1"/>
    <col min="8020" max="8054" width="9.81640625" style="132" customWidth="1"/>
    <col min="8055" max="8055" width="36.36328125" style="132" bestFit="1" customWidth="1"/>
    <col min="8056" max="8192" width="9.81640625" style="132"/>
    <col min="8193" max="8193" width="5.81640625" style="132" customWidth="1"/>
    <col min="8194" max="8194" width="18.1796875" style="132" customWidth="1"/>
    <col min="8195" max="8237" width="9.81640625" style="132" customWidth="1"/>
    <col min="8238" max="8238" width="9.81640625" style="132"/>
    <col min="8239" max="8239" width="11.81640625" style="132" customWidth="1"/>
    <col min="8240" max="8274" width="9.81640625" style="132" customWidth="1"/>
    <col min="8275" max="8275" width="36.36328125" style="132" bestFit="1" customWidth="1"/>
    <col min="8276" max="8310" width="9.81640625" style="132" customWidth="1"/>
    <col min="8311" max="8311" width="36.36328125" style="132" bestFit="1" customWidth="1"/>
    <col min="8312" max="8448" width="9.81640625" style="132"/>
    <col min="8449" max="8449" width="5.81640625" style="132" customWidth="1"/>
    <col min="8450" max="8450" width="18.1796875" style="132" customWidth="1"/>
    <col min="8451" max="8493" width="9.81640625" style="132" customWidth="1"/>
    <col min="8494" max="8494" width="9.81640625" style="132"/>
    <col min="8495" max="8495" width="11.81640625" style="132" customWidth="1"/>
    <col min="8496" max="8530" width="9.81640625" style="132" customWidth="1"/>
    <col min="8531" max="8531" width="36.36328125" style="132" bestFit="1" customWidth="1"/>
    <col min="8532" max="8566" width="9.81640625" style="132" customWidth="1"/>
    <col min="8567" max="8567" width="36.36328125" style="132" bestFit="1" customWidth="1"/>
    <col min="8568" max="8704" width="9.81640625" style="132"/>
    <col min="8705" max="8705" width="5.81640625" style="132" customWidth="1"/>
    <col min="8706" max="8706" width="18.1796875" style="132" customWidth="1"/>
    <col min="8707" max="8749" width="9.81640625" style="132" customWidth="1"/>
    <col min="8750" max="8750" width="9.81640625" style="132"/>
    <col min="8751" max="8751" width="11.81640625" style="132" customWidth="1"/>
    <col min="8752" max="8786" width="9.81640625" style="132" customWidth="1"/>
    <col min="8787" max="8787" width="36.36328125" style="132" bestFit="1" customWidth="1"/>
    <col min="8788" max="8822" width="9.81640625" style="132" customWidth="1"/>
    <col min="8823" max="8823" width="36.36328125" style="132" bestFit="1" customWidth="1"/>
    <col min="8824" max="8960" width="9.81640625" style="132"/>
    <col min="8961" max="8961" width="5.81640625" style="132" customWidth="1"/>
    <col min="8962" max="8962" width="18.1796875" style="132" customWidth="1"/>
    <col min="8963" max="9005" width="9.81640625" style="132" customWidth="1"/>
    <col min="9006" max="9006" width="9.81640625" style="132"/>
    <col min="9007" max="9007" width="11.81640625" style="132" customWidth="1"/>
    <col min="9008" max="9042" width="9.81640625" style="132" customWidth="1"/>
    <col min="9043" max="9043" width="36.36328125" style="132" bestFit="1" customWidth="1"/>
    <col min="9044" max="9078" width="9.81640625" style="132" customWidth="1"/>
    <col min="9079" max="9079" width="36.36328125" style="132" bestFit="1" customWidth="1"/>
    <col min="9080" max="9216" width="9.81640625" style="132"/>
    <col min="9217" max="9217" width="5.81640625" style="132" customWidth="1"/>
    <col min="9218" max="9218" width="18.1796875" style="132" customWidth="1"/>
    <col min="9219" max="9261" width="9.81640625" style="132" customWidth="1"/>
    <col min="9262" max="9262" width="9.81640625" style="132"/>
    <col min="9263" max="9263" width="11.81640625" style="132" customWidth="1"/>
    <col min="9264" max="9298" width="9.81640625" style="132" customWidth="1"/>
    <col min="9299" max="9299" width="36.36328125" style="132" bestFit="1" customWidth="1"/>
    <col min="9300" max="9334" width="9.81640625" style="132" customWidth="1"/>
    <col min="9335" max="9335" width="36.36328125" style="132" bestFit="1" customWidth="1"/>
    <col min="9336" max="9472" width="9.81640625" style="132"/>
    <col min="9473" max="9473" width="5.81640625" style="132" customWidth="1"/>
    <col min="9474" max="9474" width="18.1796875" style="132" customWidth="1"/>
    <col min="9475" max="9517" width="9.81640625" style="132" customWidth="1"/>
    <col min="9518" max="9518" width="9.81640625" style="132"/>
    <col min="9519" max="9519" width="11.81640625" style="132" customWidth="1"/>
    <col min="9520" max="9554" width="9.81640625" style="132" customWidth="1"/>
    <col min="9555" max="9555" width="36.36328125" style="132" bestFit="1" customWidth="1"/>
    <col min="9556" max="9590" width="9.81640625" style="132" customWidth="1"/>
    <col min="9591" max="9591" width="36.36328125" style="132" bestFit="1" customWidth="1"/>
    <col min="9592" max="9728" width="9.81640625" style="132"/>
    <col min="9729" max="9729" width="5.81640625" style="132" customWidth="1"/>
    <col min="9730" max="9730" width="18.1796875" style="132" customWidth="1"/>
    <col min="9731" max="9773" width="9.81640625" style="132" customWidth="1"/>
    <col min="9774" max="9774" width="9.81640625" style="132"/>
    <col min="9775" max="9775" width="11.81640625" style="132" customWidth="1"/>
    <col min="9776" max="9810" width="9.81640625" style="132" customWidth="1"/>
    <col min="9811" max="9811" width="36.36328125" style="132" bestFit="1" customWidth="1"/>
    <col min="9812" max="9846" width="9.81640625" style="132" customWidth="1"/>
    <col min="9847" max="9847" width="36.36328125" style="132" bestFit="1" customWidth="1"/>
    <col min="9848" max="9984" width="9.81640625" style="132"/>
    <col min="9985" max="9985" width="5.81640625" style="132" customWidth="1"/>
    <col min="9986" max="9986" width="18.1796875" style="132" customWidth="1"/>
    <col min="9987" max="10029" width="9.81640625" style="132" customWidth="1"/>
    <col min="10030" max="10030" width="9.81640625" style="132"/>
    <col min="10031" max="10031" width="11.81640625" style="132" customWidth="1"/>
    <col min="10032" max="10066" width="9.81640625" style="132" customWidth="1"/>
    <col min="10067" max="10067" width="36.36328125" style="132" bestFit="1" customWidth="1"/>
    <col min="10068" max="10102" width="9.81640625" style="132" customWidth="1"/>
    <col min="10103" max="10103" width="36.36328125" style="132" bestFit="1" customWidth="1"/>
    <col min="10104" max="10240" width="9.81640625" style="132"/>
    <col min="10241" max="10241" width="5.81640625" style="132" customWidth="1"/>
    <col min="10242" max="10242" width="18.1796875" style="132" customWidth="1"/>
    <col min="10243" max="10285" width="9.81640625" style="132" customWidth="1"/>
    <col min="10286" max="10286" width="9.81640625" style="132"/>
    <col min="10287" max="10287" width="11.81640625" style="132" customWidth="1"/>
    <col min="10288" max="10322" width="9.81640625" style="132" customWidth="1"/>
    <col min="10323" max="10323" width="36.36328125" style="132" bestFit="1" customWidth="1"/>
    <col min="10324" max="10358" width="9.81640625" style="132" customWidth="1"/>
    <col min="10359" max="10359" width="36.36328125" style="132" bestFit="1" customWidth="1"/>
    <col min="10360" max="10496" width="9.81640625" style="132"/>
    <col min="10497" max="10497" width="5.81640625" style="132" customWidth="1"/>
    <col min="10498" max="10498" width="18.1796875" style="132" customWidth="1"/>
    <col min="10499" max="10541" width="9.81640625" style="132" customWidth="1"/>
    <col min="10542" max="10542" width="9.81640625" style="132"/>
    <col min="10543" max="10543" width="11.81640625" style="132" customWidth="1"/>
    <col min="10544" max="10578" width="9.81640625" style="132" customWidth="1"/>
    <col min="10579" max="10579" width="36.36328125" style="132" bestFit="1" customWidth="1"/>
    <col min="10580" max="10614" width="9.81640625" style="132" customWidth="1"/>
    <col min="10615" max="10615" width="36.36328125" style="132" bestFit="1" customWidth="1"/>
    <col min="10616" max="10752" width="9.81640625" style="132"/>
    <col min="10753" max="10753" width="5.81640625" style="132" customWidth="1"/>
    <col min="10754" max="10754" width="18.1796875" style="132" customWidth="1"/>
    <col min="10755" max="10797" width="9.81640625" style="132" customWidth="1"/>
    <col min="10798" max="10798" width="9.81640625" style="132"/>
    <col min="10799" max="10799" width="11.81640625" style="132" customWidth="1"/>
    <col min="10800" max="10834" width="9.81640625" style="132" customWidth="1"/>
    <col min="10835" max="10835" width="36.36328125" style="132" bestFit="1" customWidth="1"/>
    <col min="10836" max="10870" width="9.81640625" style="132" customWidth="1"/>
    <col min="10871" max="10871" width="36.36328125" style="132" bestFit="1" customWidth="1"/>
    <col min="10872" max="11008" width="9.81640625" style="132"/>
    <col min="11009" max="11009" width="5.81640625" style="132" customWidth="1"/>
    <col min="11010" max="11010" width="18.1796875" style="132" customWidth="1"/>
    <col min="11011" max="11053" width="9.81640625" style="132" customWidth="1"/>
    <col min="11054" max="11054" width="9.81640625" style="132"/>
    <col min="11055" max="11055" width="11.81640625" style="132" customWidth="1"/>
    <col min="11056" max="11090" width="9.81640625" style="132" customWidth="1"/>
    <col min="11091" max="11091" width="36.36328125" style="132" bestFit="1" customWidth="1"/>
    <col min="11092" max="11126" width="9.81640625" style="132" customWidth="1"/>
    <col min="11127" max="11127" width="36.36328125" style="132" bestFit="1" customWidth="1"/>
    <col min="11128" max="11264" width="9.81640625" style="132"/>
    <col min="11265" max="11265" width="5.81640625" style="132" customWidth="1"/>
    <col min="11266" max="11266" width="18.1796875" style="132" customWidth="1"/>
    <col min="11267" max="11309" width="9.81640625" style="132" customWidth="1"/>
    <col min="11310" max="11310" width="9.81640625" style="132"/>
    <col min="11311" max="11311" width="11.81640625" style="132" customWidth="1"/>
    <col min="11312" max="11346" width="9.81640625" style="132" customWidth="1"/>
    <col min="11347" max="11347" width="36.36328125" style="132" bestFit="1" customWidth="1"/>
    <col min="11348" max="11382" width="9.81640625" style="132" customWidth="1"/>
    <col min="11383" max="11383" width="36.36328125" style="132" bestFit="1" customWidth="1"/>
    <col min="11384" max="11520" width="9.81640625" style="132"/>
    <col min="11521" max="11521" width="5.81640625" style="132" customWidth="1"/>
    <col min="11522" max="11522" width="18.1796875" style="132" customWidth="1"/>
    <col min="11523" max="11565" width="9.81640625" style="132" customWidth="1"/>
    <col min="11566" max="11566" width="9.81640625" style="132"/>
    <col min="11567" max="11567" width="11.81640625" style="132" customWidth="1"/>
    <col min="11568" max="11602" width="9.81640625" style="132" customWidth="1"/>
    <col min="11603" max="11603" width="36.36328125" style="132" bestFit="1" customWidth="1"/>
    <col min="11604" max="11638" width="9.81640625" style="132" customWidth="1"/>
    <col min="11639" max="11639" width="36.36328125" style="132" bestFit="1" customWidth="1"/>
    <col min="11640" max="11776" width="9.81640625" style="132"/>
    <col min="11777" max="11777" width="5.81640625" style="132" customWidth="1"/>
    <col min="11778" max="11778" width="18.1796875" style="132" customWidth="1"/>
    <col min="11779" max="11821" width="9.81640625" style="132" customWidth="1"/>
    <col min="11822" max="11822" width="9.81640625" style="132"/>
    <col min="11823" max="11823" width="11.81640625" style="132" customWidth="1"/>
    <col min="11824" max="11858" width="9.81640625" style="132" customWidth="1"/>
    <col min="11859" max="11859" width="36.36328125" style="132" bestFit="1" customWidth="1"/>
    <col min="11860" max="11894" width="9.81640625" style="132" customWidth="1"/>
    <col min="11895" max="11895" width="36.36328125" style="132" bestFit="1" customWidth="1"/>
    <col min="11896" max="12032" width="9.81640625" style="132"/>
    <col min="12033" max="12033" width="5.81640625" style="132" customWidth="1"/>
    <col min="12034" max="12034" width="18.1796875" style="132" customWidth="1"/>
    <col min="12035" max="12077" width="9.81640625" style="132" customWidth="1"/>
    <col min="12078" max="12078" width="9.81640625" style="132"/>
    <col min="12079" max="12079" width="11.81640625" style="132" customWidth="1"/>
    <col min="12080" max="12114" width="9.81640625" style="132" customWidth="1"/>
    <col min="12115" max="12115" width="36.36328125" style="132" bestFit="1" customWidth="1"/>
    <col min="12116" max="12150" width="9.81640625" style="132" customWidth="1"/>
    <col min="12151" max="12151" width="36.36328125" style="132" bestFit="1" customWidth="1"/>
    <col min="12152" max="12288" width="9.81640625" style="132"/>
    <col min="12289" max="12289" width="5.81640625" style="132" customWidth="1"/>
    <col min="12290" max="12290" width="18.1796875" style="132" customWidth="1"/>
    <col min="12291" max="12333" width="9.81640625" style="132" customWidth="1"/>
    <col min="12334" max="12334" width="9.81640625" style="132"/>
    <col min="12335" max="12335" width="11.81640625" style="132" customWidth="1"/>
    <col min="12336" max="12370" width="9.81640625" style="132" customWidth="1"/>
    <col min="12371" max="12371" width="36.36328125" style="132" bestFit="1" customWidth="1"/>
    <col min="12372" max="12406" width="9.81640625" style="132" customWidth="1"/>
    <col min="12407" max="12407" width="36.36328125" style="132" bestFit="1" customWidth="1"/>
    <col min="12408" max="12544" width="9.81640625" style="132"/>
    <col min="12545" max="12545" width="5.81640625" style="132" customWidth="1"/>
    <col min="12546" max="12546" width="18.1796875" style="132" customWidth="1"/>
    <col min="12547" max="12589" width="9.81640625" style="132" customWidth="1"/>
    <col min="12590" max="12590" width="9.81640625" style="132"/>
    <col min="12591" max="12591" width="11.81640625" style="132" customWidth="1"/>
    <col min="12592" max="12626" width="9.81640625" style="132" customWidth="1"/>
    <col min="12627" max="12627" width="36.36328125" style="132" bestFit="1" customWidth="1"/>
    <col min="12628" max="12662" width="9.81640625" style="132" customWidth="1"/>
    <col min="12663" max="12663" width="36.36328125" style="132" bestFit="1" customWidth="1"/>
    <col min="12664" max="12800" width="9.81640625" style="132"/>
    <col min="12801" max="12801" width="5.81640625" style="132" customWidth="1"/>
    <col min="12802" max="12802" width="18.1796875" style="132" customWidth="1"/>
    <col min="12803" max="12845" width="9.81640625" style="132" customWidth="1"/>
    <col min="12846" max="12846" width="9.81640625" style="132"/>
    <col min="12847" max="12847" width="11.81640625" style="132" customWidth="1"/>
    <col min="12848" max="12882" width="9.81640625" style="132" customWidth="1"/>
    <col min="12883" max="12883" width="36.36328125" style="132" bestFit="1" customWidth="1"/>
    <col min="12884" max="12918" width="9.81640625" style="132" customWidth="1"/>
    <col min="12919" max="12919" width="36.36328125" style="132" bestFit="1" customWidth="1"/>
    <col min="12920" max="13056" width="9.81640625" style="132"/>
    <col min="13057" max="13057" width="5.81640625" style="132" customWidth="1"/>
    <col min="13058" max="13058" width="18.1796875" style="132" customWidth="1"/>
    <col min="13059" max="13101" width="9.81640625" style="132" customWidth="1"/>
    <col min="13102" max="13102" width="9.81640625" style="132"/>
    <col min="13103" max="13103" width="11.81640625" style="132" customWidth="1"/>
    <col min="13104" max="13138" width="9.81640625" style="132" customWidth="1"/>
    <col min="13139" max="13139" width="36.36328125" style="132" bestFit="1" customWidth="1"/>
    <col min="13140" max="13174" width="9.81640625" style="132" customWidth="1"/>
    <col min="13175" max="13175" width="36.36328125" style="132" bestFit="1" customWidth="1"/>
    <col min="13176" max="13312" width="9.81640625" style="132"/>
    <col min="13313" max="13313" width="5.81640625" style="132" customWidth="1"/>
    <col min="13314" max="13314" width="18.1796875" style="132" customWidth="1"/>
    <col min="13315" max="13357" width="9.81640625" style="132" customWidth="1"/>
    <col min="13358" max="13358" width="9.81640625" style="132"/>
    <col min="13359" max="13359" width="11.81640625" style="132" customWidth="1"/>
    <col min="13360" max="13394" width="9.81640625" style="132" customWidth="1"/>
    <col min="13395" max="13395" width="36.36328125" style="132" bestFit="1" customWidth="1"/>
    <col min="13396" max="13430" width="9.81640625" style="132" customWidth="1"/>
    <col min="13431" max="13431" width="36.36328125" style="132" bestFit="1" customWidth="1"/>
    <col min="13432" max="13568" width="9.81640625" style="132"/>
    <col min="13569" max="13569" width="5.81640625" style="132" customWidth="1"/>
    <col min="13570" max="13570" width="18.1796875" style="132" customWidth="1"/>
    <col min="13571" max="13613" width="9.81640625" style="132" customWidth="1"/>
    <col min="13614" max="13614" width="9.81640625" style="132"/>
    <col min="13615" max="13615" width="11.81640625" style="132" customWidth="1"/>
    <col min="13616" max="13650" width="9.81640625" style="132" customWidth="1"/>
    <col min="13651" max="13651" width="36.36328125" style="132" bestFit="1" customWidth="1"/>
    <col min="13652" max="13686" width="9.81640625" style="132" customWidth="1"/>
    <col min="13687" max="13687" width="36.36328125" style="132" bestFit="1" customWidth="1"/>
    <col min="13688" max="13824" width="9.81640625" style="132"/>
    <col min="13825" max="13825" width="5.81640625" style="132" customWidth="1"/>
    <col min="13826" max="13826" width="18.1796875" style="132" customWidth="1"/>
    <col min="13827" max="13869" width="9.81640625" style="132" customWidth="1"/>
    <col min="13870" max="13870" width="9.81640625" style="132"/>
    <col min="13871" max="13871" width="11.81640625" style="132" customWidth="1"/>
    <col min="13872" max="13906" width="9.81640625" style="132" customWidth="1"/>
    <col min="13907" max="13907" width="36.36328125" style="132" bestFit="1" customWidth="1"/>
    <col min="13908" max="13942" width="9.81640625" style="132" customWidth="1"/>
    <col min="13943" max="13943" width="36.36328125" style="132" bestFit="1" customWidth="1"/>
    <col min="13944" max="14080" width="9.81640625" style="132"/>
    <col min="14081" max="14081" width="5.81640625" style="132" customWidth="1"/>
    <col min="14082" max="14082" width="18.1796875" style="132" customWidth="1"/>
    <col min="14083" max="14125" width="9.81640625" style="132" customWidth="1"/>
    <col min="14126" max="14126" width="9.81640625" style="132"/>
    <col min="14127" max="14127" width="11.81640625" style="132" customWidth="1"/>
    <col min="14128" max="14162" width="9.81640625" style="132" customWidth="1"/>
    <col min="14163" max="14163" width="36.36328125" style="132" bestFit="1" customWidth="1"/>
    <col min="14164" max="14198" width="9.81640625" style="132" customWidth="1"/>
    <col min="14199" max="14199" width="36.36328125" style="132" bestFit="1" customWidth="1"/>
    <col min="14200" max="14336" width="9.81640625" style="132"/>
    <col min="14337" max="14337" width="5.81640625" style="132" customWidth="1"/>
    <col min="14338" max="14338" width="18.1796875" style="132" customWidth="1"/>
    <col min="14339" max="14381" width="9.81640625" style="132" customWidth="1"/>
    <col min="14382" max="14382" width="9.81640625" style="132"/>
    <col min="14383" max="14383" width="11.81640625" style="132" customWidth="1"/>
    <col min="14384" max="14418" width="9.81640625" style="132" customWidth="1"/>
    <col min="14419" max="14419" width="36.36328125" style="132" bestFit="1" customWidth="1"/>
    <col min="14420" max="14454" width="9.81640625" style="132" customWidth="1"/>
    <col min="14455" max="14455" width="36.36328125" style="132" bestFit="1" customWidth="1"/>
    <col min="14456" max="14592" width="9.81640625" style="132"/>
    <col min="14593" max="14593" width="5.81640625" style="132" customWidth="1"/>
    <col min="14594" max="14594" width="18.1796875" style="132" customWidth="1"/>
    <col min="14595" max="14637" width="9.81640625" style="132" customWidth="1"/>
    <col min="14638" max="14638" width="9.81640625" style="132"/>
    <col min="14639" max="14639" width="11.81640625" style="132" customWidth="1"/>
    <col min="14640" max="14674" width="9.81640625" style="132" customWidth="1"/>
    <col min="14675" max="14675" width="36.36328125" style="132" bestFit="1" customWidth="1"/>
    <col min="14676" max="14710" width="9.81640625" style="132" customWidth="1"/>
    <col min="14711" max="14711" width="36.36328125" style="132" bestFit="1" customWidth="1"/>
    <col min="14712" max="14848" width="9.81640625" style="132"/>
    <col min="14849" max="14849" width="5.81640625" style="132" customWidth="1"/>
    <col min="14850" max="14850" width="18.1796875" style="132" customWidth="1"/>
    <col min="14851" max="14893" width="9.81640625" style="132" customWidth="1"/>
    <col min="14894" max="14894" width="9.81640625" style="132"/>
    <col min="14895" max="14895" width="11.81640625" style="132" customWidth="1"/>
    <col min="14896" max="14930" width="9.81640625" style="132" customWidth="1"/>
    <col min="14931" max="14931" width="36.36328125" style="132" bestFit="1" customWidth="1"/>
    <col min="14932" max="14966" width="9.81640625" style="132" customWidth="1"/>
    <col min="14967" max="14967" width="36.36328125" style="132" bestFit="1" customWidth="1"/>
    <col min="14968" max="15104" width="9.81640625" style="132"/>
    <col min="15105" max="15105" width="5.81640625" style="132" customWidth="1"/>
    <col min="15106" max="15106" width="18.1796875" style="132" customWidth="1"/>
    <col min="15107" max="15149" width="9.81640625" style="132" customWidth="1"/>
    <col min="15150" max="15150" width="9.81640625" style="132"/>
    <col min="15151" max="15151" width="11.81640625" style="132" customWidth="1"/>
    <col min="15152" max="15186" width="9.81640625" style="132" customWidth="1"/>
    <col min="15187" max="15187" width="36.36328125" style="132" bestFit="1" customWidth="1"/>
    <col min="15188" max="15222" width="9.81640625" style="132" customWidth="1"/>
    <col min="15223" max="15223" width="36.36328125" style="132" bestFit="1" customWidth="1"/>
    <col min="15224" max="15360" width="9.81640625" style="132"/>
    <col min="15361" max="15361" width="5.81640625" style="132" customWidth="1"/>
    <col min="15362" max="15362" width="18.1796875" style="132" customWidth="1"/>
    <col min="15363" max="15405" width="9.81640625" style="132" customWidth="1"/>
    <col min="15406" max="15406" width="9.81640625" style="132"/>
    <col min="15407" max="15407" width="11.81640625" style="132" customWidth="1"/>
    <col min="15408" max="15442" width="9.81640625" style="132" customWidth="1"/>
    <col min="15443" max="15443" width="36.36328125" style="132" bestFit="1" customWidth="1"/>
    <col min="15444" max="15478" width="9.81640625" style="132" customWidth="1"/>
    <col min="15479" max="15479" width="36.36328125" style="132" bestFit="1" customWidth="1"/>
    <col min="15480" max="15616" width="9.81640625" style="132"/>
    <col min="15617" max="15617" width="5.81640625" style="132" customWidth="1"/>
    <col min="15618" max="15618" width="18.1796875" style="132" customWidth="1"/>
    <col min="15619" max="15661" width="9.81640625" style="132" customWidth="1"/>
    <col min="15662" max="15662" width="9.81640625" style="132"/>
    <col min="15663" max="15663" width="11.81640625" style="132" customWidth="1"/>
    <col min="15664" max="15698" width="9.81640625" style="132" customWidth="1"/>
    <col min="15699" max="15699" width="36.36328125" style="132" bestFit="1" customWidth="1"/>
    <col min="15700" max="15734" width="9.81640625" style="132" customWidth="1"/>
    <col min="15735" max="15735" width="36.36328125" style="132" bestFit="1" customWidth="1"/>
    <col min="15736" max="15872" width="9.81640625" style="132"/>
    <col min="15873" max="15873" width="5.81640625" style="132" customWidth="1"/>
    <col min="15874" max="15874" width="18.1796875" style="132" customWidth="1"/>
    <col min="15875" max="15917" width="9.81640625" style="132" customWidth="1"/>
    <col min="15918" max="15918" width="9.81640625" style="132"/>
    <col min="15919" max="15919" width="11.81640625" style="132" customWidth="1"/>
    <col min="15920" max="15954" width="9.81640625" style="132" customWidth="1"/>
    <col min="15955" max="15955" width="36.36328125" style="132" bestFit="1" customWidth="1"/>
    <col min="15956" max="15990" width="9.81640625" style="132" customWidth="1"/>
    <col min="15991" max="15991" width="36.36328125" style="132" bestFit="1" customWidth="1"/>
    <col min="15992" max="16128" width="9.81640625" style="132"/>
    <col min="16129" max="16129" width="5.81640625" style="132" customWidth="1"/>
    <col min="16130" max="16130" width="18.1796875" style="132" customWidth="1"/>
    <col min="16131" max="16173" width="9.81640625" style="132" customWidth="1"/>
    <col min="16174" max="16174" width="9.81640625" style="132"/>
    <col min="16175" max="16175" width="11.81640625" style="132" customWidth="1"/>
    <col min="16176" max="16210" width="9.81640625" style="132" customWidth="1"/>
    <col min="16211" max="16211" width="36.36328125" style="132" bestFit="1" customWidth="1"/>
    <col min="16212" max="16246" width="9.81640625" style="132" customWidth="1"/>
    <col min="16247" max="16247" width="36.36328125" style="132" bestFit="1" customWidth="1"/>
    <col min="16248" max="16384" width="9.8164062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3">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3">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3">
      <c r="A37" s="151"/>
      <c r="B37" s="130"/>
      <c r="C37" s="130">
        <v>12</v>
      </c>
      <c r="D37" s="130">
        <v>24</v>
      </c>
      <c r="E37" s="130">
        <v>36</v>
      </c>
      <c r="F37" s="130"/>
      <c r="G37" s="130"/>
      <c r="H37" s="130"/>
      <c r="I37" s="130"/>
      <c r="J37" s="130"/>
    </row>
    <row r="38" spans="1:48" s="33" customFormat="1" ht="24.75" customHeight="1" x14ac:dyDescent="0.3">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3">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3">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3">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3">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3">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3">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3">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3">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3">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3">
      <c r="A48" s="151">
        <v>11</v>
      </c>
    </row>
    <row r="49" spans="1:8" s="33" customFormat="1" ht="25.5" customHeight="1" x14ac:dyDescent="0.3">
      <c r="A49" s="151">
        <v>12</v>
      </c>
    </row>
    <row r="50" spans="1:8" s="33" customFormat="1" ht="25.5" customHeight="1" x14ac:dyDescent="0.3">
      <c r="A50" s="151">
        <v>13</v>
      </c>
    </row>
    <row r="51" spans="1:8" s="33" customFormat="1" ht="25.5" customHeight="1" x14ac:dyDescent="0.3">
      <c r="A51" s="151">
        <v>14</v>
      </c>
    </row>
    <row r="52" spans="1:8" s="33" customFormat="1" ht="25.5" customHeight="1" x14ac:dyDescent="0.3">
      <c r="A52" s="151">
        <v>15</v>
      </c>
    </row>
    <row r="53" spans="1:8" s="33" customFormat="1" ht="25.5" customHeight="1" x14ac:dyDescent="0.3">
      <c r="A53" s="151">
        <v>16</v>
      </c>
    </row>
    <row r="54" spans="1:8" s="33" customFormat="1" ht="25.5" customHeight="1" x14ac:dyDescent="0.3">
      <c r="A54" s="151">
        <v>17</v>
      </c>
    </row>
    <row r="55" spans="1:8" s="33" customFormat="1" ht="25.5" customHeight="1" x14ac:dyDescent="0.3">
      <c r="A55" s="151">
        <v>18</v>
      </c>
    </row>
    <row r="56" spans="1:8" s="33" customFormat="1" ht="25.5" customHeight="1" x14ac:dyDescent="0.3">
      <c r="A56" s="151">
        <v>19</v>
      </c>
    </row>
    <row r="57" spans="1:8" s="33" customFormat="1" ht="25.5" customHeight="1" x14ac:dyDescent="0.3">
      <c r="A57" s="151">
        <v>20</v>
      </c>
    </row>
    <row r="58" spans="1:8" s="33" customFormat="1" ht="25.5" customHeight="1" x14ac:dyDescent="0.3">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3">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3">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3">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3">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3">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3">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3">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3">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3">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3">
      <c r="A68" s="151">
        <v>11</v>
      </c>
    </row>
    <row r="69" spans="1:8" s="33" customFormat="1" ht="25.5" customHeight="1" x14ac:dyDescent="0.3">
      <c r="A69" s="151">
        <v>12</v>
      </c>
    </row>
    <row r="70" spans="1:8" s="33" customFormat="1" ht="25.5" customHeight="1" x14ac:dyDescent="0.3">
      <c r="A70" s="151">
        <v>13</v>
      </c>
    </row>
    <row r="71" spans="1:8" s="33" customFormat="1" ht="25.5" customHeight="1" x14ac:dyDescent="0.3">
      <c r="A71" s="151">
        <v>14</v>
      </c>
    </row>
    <row r="72" spans="1:8" s="33" customFormat="1" ht="25.5" customHeight="1" x14ac:dyDescent="0.3">
      <c r="A72" s="151">
        <v>15</v>
      </c>
    </row>
    <row r="73" spans="1:8" s="33" customFormat="1" ht="25.5" customHeight="1" x14ac:dyDescent="0.3">
      <c r="A73" s="151">
        <v>16</v>
      </c>
    </row>
    <row r="74" spans="1:8" s="33" customFormat="1" ht="25.5" customHeight="1" x14ac:dyDescent="0.3">
      <c r="A74" s="151">
        <v>17</v>
      </c>
    </row>
    <row r="75" spans="1:8" s="33" customFormat="1" ht="25.5" customHeight="1" x14ac:dyDescent="0.3">
      <c r="A75" s="151">
        <v>18</v>
      </c>
    </row>
    <row r="76" spans="1:8" s="33" customFormat="1" ht="25.5" customHeight="1" x14ac:dyDescent="0.3">
      <c r="A76" s="151">
        <v>19</v>
      </c>
    </row>
    <row r="77" spans="1:8" s="33" customFormat="1" ht="25.5" customHeight="1" x14ac:dyDescent="0.3">
      <c r="A77" s="151">
        <v>20</v>
      </c>
    </row>
    <row r="78" spans="1:8" s="33" customFormat="1" ht="25.5" customHeight="1" x14ac:dyDescent="0.3">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3">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3">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3">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3">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3">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3">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3">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3">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3">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3">
      <c r="A88" s="151">
        <v>11</v>
      </c>
    </row>
    <row r="89" spans="1:8" s="33" customFormat="1" ht="25.5" customHeight="1" x14ac:dyDescent="0.3">
      <c r="A89" s="151">
        <v>12</v>
      </c>
    </row>
    <row r="90" spans="1:8" s="33" customFormat="1" ht="25.5" customHeight="1" x14ac:dyDescent="0.3">
      <c r="A90" s="151">
        <v>13</v>
      </c>
    </row>
    <row r="91" spans="1:8" s="33" customFormat="1" ht="25.5" customHeight="1" x14ac:dyDescent="0.3">
      <c r="A91" s="151">
        <v>14</v>
      </c>
    </row>
    <row r="92" spans="1:8" s="33" customFormat="1" ht="25.5" customHeight="1" x14ac:dyDescent="0.3">
      <c r="A92" s="151">
        <v>15</v>
      </c>
    </row>
    <row r="93" spans="1:8" s="33" customFormat="1" ht="25.5" customHeight="1" x14ac:dyDescent="0.3">
      <c r="A93" s="151">
        <v>16</v>
      </c>
    </row>
    <row r="94" spans="1:8" s="33" customFormat="1" ht="25.5" customHeight="1" x14ac:dyDescent="0.3">
      <c r="A94" s="151">
        <v>17</v>
      </c>
    </row>
    <row r="95" spans="1:8" s="33" customFormat="1" ht="25.5" customHeight="1" x14ac:dyDescent="0.3">
      <c r="A95" s="151">
        <v>18</v>
      </c>
    </row>
    <row r="96" spans="1:8" s="33" customFormat="1" ht="25.5" customHeight="1" x14ac:dyDescent="0.3">
      <c r="A96" s="151">
        <v>19</v>
      </c>
    </row>
    <row r="97" spans="1:8" s="33" customFormat="1" ht="25.5" customHeight="1" x14ac:dyDescent="0.3">
      <c r="A97" s="151">
        <v>20</v>
      </c>
    </row>
    <row r="98" spans="1:8" s="33" customFormat="1" ht="25.5" customHeight="1" x14ac:dyDescent="0.3">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3">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3">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3">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3">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3">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3">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3">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3">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3">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3">
      <c r="A108" s="151">
        <v>11</v>
      </c>
    </row>
    <row r="109" spans="1:8" s="33" customFormat="1" ht="25.5" customHeight="1" x14ac:dyDescent="0.3">
      <c r="A109" s="151">
        <v>12</v>
      </c>
    </row>
    <row r="110" spans="1:8" s="33" customFormat="1" ht="25.5" customHeight="1" x14ac:dyDescent="0.3">
      <c r="A110" s="151">
        <v>13</v>
      </c>
    </row>
    <row r="111" spans="1:8" s="33" customFormat="1" ht="25.5" customHeight="1" x14ac:dyDescent="0.3">
      <c r="A111" s="151">
        <v>14</v>
      </c>
    </row>
    <row r="112" spans="1:8" s="33" customFormat="1" ht="25.5" customHeight="1" x14ac:dyDescent="0.3">
      <c r="A112" s="151">
        <v>15</v>
      </c>
    </row>
    <row r="113" spans="1:8" s="33" customFormat="1" ht="25.5" customHeight="1" x14ac:dyDescent="0.3">
      <c r="A113" s="151">
        <v>16</v>
      </c>
    </row>
    <row r="114" spans="1:8" s="33" customFormat="1" ht="25.5" customHeight="1" x14ac:dyDescent="0.3">
      <c r="A114" s="151">
        <v>17</v>
      </c>
    </row>
    <row r="115" spans="1:8" s="33" customFormat="1" ht="25.5" customHeight="1" x14ac:dyDescent="0.3">
      <c r="A115" s="151">
        <v>18</v>
      </c>
    </row>
    <row r="116" spans="1:8" s="33" customFormat="1" ht="25.5" customHeight="1" x14ac:dyDescent="0.3">
      <c r="A116" s="151">
        <v>19</v>
      </c>
    </row>
    <row r="117" spans="1:8" s="33" customFormat="1" ht="25.5" customHeight="1" x14ac:dyDescent="0.3">
      <c r="A117" s="151">
        <v>20</v>
      </c>
    </row>
    <row r="118" spans="1:8" s="33" customFormat="1" ht="25.5" customHeight="1" x14ac:dyDescent="0.3">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3">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3">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3">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3">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3">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3">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3">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3">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3">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3">
      <c r="A128" s="151">
        <v>11</v>
      </c>
    </row>
    <row r="129" spans="1:8" s="33" customFormat="1" ht="25.5" customHeight="1" x14ac:dyDescent="0.3">
      <c r="A129" s="151">
        <v>12</v>
      </c>
    </row>
    <row r="130" spans="1:8" s="33" customFormat="1" ht="25.5" customHeight="1" x14ac:dyDescent="0.3">
      <c r="A130" s="151">
        <v>13</v>
      </c>
    </row>
    <row r="131" spans="1:8" s="33" customFormat="1" ht="25.5" customHeight="1" x14ac:dyDescent="0.3">
      <c r="A131" s="151">
        <v>14</v>
      </c>
    </row>
    <row r="132" spans="1:8" s="33" customFormat="1" ht="25.5" customHeight="1" x14ac:dyDescent="0.3">
      <c r="A132" s="151">
        <v>15</v>
      </c>
    </row>
    <row r="133" spans="1:8" s="33" customFormat="1" ht="25.5" customHeight="1" x14ac:dyDescent="0.3">
      <c r="A133" s="151">
        <v>16</v>
      </c>
    </row>
    <row r="134" spans="1:8" s="33" customFormat="1" ht="25.5" customHeight="1" x14ac:dyDescent="0.3">
      <c r="A134" s="151">
        <v>17</v>
      </c>
    </row>
    <row r="135" spans="1:8" s="33" customFormat="1" ht="25.5" customHeight="1" x14ac:dyDescent="0.3">
      <c r="A135" s="151">
        <v>18</v>
      </c>
    </row>
    <row r="136" spans="1:8" s="33" customFormat="1" ht="25.5" customHeight="1" x14ac:dyDescent="0.3">
      <c r="A136" s="151">
        <v>19</v>
      </c>
    </row>
    <row r="137" spans="1:8" s="33" customFormat="1" ht="25.5" customHeight="1" x14ac:dyDescent="0.3">
      <c r="A137" s="151">
        <v>20</v>
      </c>
    </row>
    <row r="138" spans="1:8" s="33" customFormat="1" ht="25.5" customHeight="1" x14ac:dyDescent="0.3">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3">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3">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3">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3">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3">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3">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3">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3">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3">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3">
      <c r="A148" s="151">
        <v>11</v>
      </c>
    </row>
    <row r="149" spans="1:9" s="33" customFormat="1" ht="25.5" customHeight="1" x14ac:dyDescent="0.3">
      <c r="A149" s="151">
        <v>12</v>
      </c>
    </row>
    <row r="150" spans="1:9" s="33" customFormat="1" ht="25.5" customHeight="1" x14ac:dyDescent="0.3">
      <c r="A150" s="151">
        <v>13</v>
      </c>
    </row>
    <row r="151" spans="1:9" s="33" customFormat="1" ht="25.5" customHeight="1" x14ac:dyDescent="0.3">
      <c r="A151" s="151">
        <v>14</v>
      </c>
    </row>
    <row r="152" spans="1:9" s="33" customFormat="1" ht="25.5" customHeight="1" x14ac:dyDescent="0.3">
      <c r="A152" s="151">
        <v>15</v>
      </c>
    </row>
    <row r="153" spans="1:9" s="33" customFormat="1" ht="25.5" customHeight="1" x14ac:dyDescent="0.3">
      <c r="A153" s="151">
        <v>16</v>
      </c>
    </row>
    <row r="154" spans="1:9" s="33" customFormat="1" ht="25.5" customHeight="1" x14ac:dyDescent="0.3">
      <c r="A154" s="151">
        <v>17</v>
      </c>
    </row>
    <row r="155" spans="1:9" s="33" customFormat="1" ht="25.5" customHeight="1" x14ac:dyDescent="0.3">
      <c r="A155" s="151">
        <v>18</v>
      </c>
    </row>
    <row r="156" spans="1:9" s="33" customFormat="1" ht="25.5" customHeight="1" x14ac:dyDescent="0.3">
      <c r="A156" s="151">
        <v>19</v>
      </c>
    </row>
    <row r="157" spans="1:9" s="33" customFormat="1" ht="25.5" customHeight="1" x14ac:dyDescent="0.3">
      <c r="A157" s="151">
        <v>20</v>
      </c>
    </row>
    <row r="158" spans="1:9" s="33" customFormat="1" ht="25.5" customHeight="1" x14ac:dyDescent="0.3">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3">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3">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3">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3">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3">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3">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3">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3">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3">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3">
      <c r="A168" s="151">
        <v>11</v>
      </c>
    </row>
    <row r="169" spans="1:8" s="33" customFormat="1" ht="25.5" customHeight="1" x14ac:dyDescent="0.3">
      <c r="A169" s="151">
        <v>12</v>
      </c>
    </row>
    <row r="170" spans="1:8" s="33" customFormat="1" ht="25.5" customHeight="1" x14ac:dyDescent="0.3">
      <c r="A170" s="151">
        <v>13</v>
      </c>
    </row>
    <row r="171" spans="1:8" s="33" customFormat="1" ht="25.5" customHeight="1" x14ac:dyDescent="0.3">
      <c r="A171" s="151">
        <v>14</v>
      </c>
    </row>
    <row r="172" spans="1:8" s="33" customFormat="1" ht="25.5" customHeight="1" x14ac:dyDescent="0.3">
      <c r="A172" s="151">
        <v>15</v>
      </c>
    </row>
    <row r="173" spans="1:8" s="33" customFormat="1" ht="25.5" customHeight="1" x14ac:dyDescent="0.3">
      <c r="A173" s="151">
        <v>16</v>
      </c>
    </row>
    <row r="174" spans="1:8" s="33" customFormat="1" ht="25.5" customHeight="1" x14ac:dyDescent="0.3">
      <c r="A174" s="151">
        <v>17</v>
      </c>
    </row>
    <row r="175" spans="1:8" s="33" customFormat="1" ht="25.5" customHeight="1" x14ac:dyDescent="0.3">
      <c r="A175" s="151">
        <v>18</v>
      </c>
    </row>
    <row r="176" spans="1:8" s="33" customFormat="1" ht="25.5" customHeight="1" x14ac:dyDescent="0.3">
      <c r="A176" s="151">
        <v>19</v>
      </c>
    </row>
    <row r="177" spans="1:8" s="33" customFormat="1" ht="25.5" customHeight="1" x14ac:dyDescent="0.3">
      <c r="A177" s="151">
        <v>20</v>
      </c>
    </row>
    <row r="178" spans="1:8" s="33" customFormat="1" ht="25.5" customHeight="1" x14ac:dyDescent="0.3">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3">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3">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3">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3">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3">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3">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3">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3">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3">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3">
      <c r="A188" s="151">
        <v>11</v>
      </c>
    </row>
    <row r="189" spans="1:8" s="33" customFormat="1" ht="25.5" customHeight="1" x14ac:dyDescent="0.3">
      <c r="A189" s="151">
        <v>12</v>
      </c>
    </row>
    <row r="190" spans="1:8" s="33" customFormat="1" ht="25.5" customHeight="1" x14ac:dyDescent="0.3">
      <c r="A190" s="151">
        <v>13</v>
      </c>
    </row>
    <row r="191" spans="1:8" s="33" customFormat="1" ht="25.5" customHeight="1" x14ac:dyDescent="0.3">
      <c r="A191" s="151">
        <v>14</v>
      </c>
    </row>
    <row r="192" spans="1:8" s="33" customFormat="1" ht="25.5" customHeight="1" x14ac:dyDescent="0.3">
      <c r="A192" s="151">
        <v>15</v>
      </c>
    </row>
    <row r="193" spans="1:8" s="33" customFormat="1" ht="25.5" customHeight="1" x14ac:dyDescent="0.3">
      <c r="A193" s="151">
        <v>16</v>
      </c>
    </row>
    <row r="194" spans="1:8" s="33" customFormat="1" ht="25.5" customHeight="1" x14ac:dyDescent="0.3">
      <c r="A194" s="151">
        <v>17</v>
      </c>
    </row>
    <row r="195" spans="1:8" s="33" customFormat="1" ht="25.5" customHeight="1" x14ac:dyDescent="0.3">
      <c r="A195" s="151">
        <v>18</v>
      </c>
    </row>
    <row r="196" spans="1:8" s="33" customFormat="1" ht="25.5" customHeight="1" x14ac:dyDescent="0.3">
      <c r="A196" s="151">
        <v>19</v>
      </c>
    </row>
    <row r="197" spans="1:8" s="33" customFormat="1" ht="25.5" customHeight="1" x14ac:dyDescent="0.3">
      <c r="A197" s="151">
        <v>20</v>
      </c>
    </row>
    <row r="198" spans="1:8" s="33" customFormat="1" ht="25.5" customHeight="1" x14ac:dyDescent="0.3">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3">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3">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3">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3">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3">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3">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3">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3">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3">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3">
      <c r="A208" s="151">
        <v>11</v>
      </c>
    </row>
    <row r="209" spans="1:8" s="33" customFormat="1" ht="25.5" customHeight="1" x14ac:dyDescent="0.3">
      <c r="A209" s="151">
        <v>12</v>
      </c>
    </row>
    <row r="210" spans="1:8" s="33" customFormat="1" ht="25.5" customHeight="1" x14ac:dyDescent="0.3">
      <c r="A210" s="151">
        <v>13</v>
      </c>
    </row>
    <row r="211" spans="1:8" s="33" customFormat="1" ht="25.5" customHeight="1" x14ac:dyDescent="0.3">
      <c r="A211" s="151">
        <v>14</v>
      </c>
    </row>
    <row r="212" spans="1:8" s="33" customFormat="1" ht="25.5" customHeight="1" x14ac:dyDescent="0.3">
      <c r="A212" s="151">
        <v>15</v>
      </c>
    </row>
    <row r="213" spans="1:8" s="33" customFormat="1" ht="25.5" customHeight="1" x14ac:dyDescent="0.3">
      <c r="A213" s="151">
        <v>16</v>
      </c>
    </row>
    <row r="214" spans="1:8" s="33" customFormat="1" ht="25.5" customHeight="1" x14ac:dyDescent="0.3">
      <c r="A214" s="151">
        <v>17</v>
      </c>
    </row>
    <row r="215" spans="1:8" s="33" customFormat="1" ht="25.5" customHeight="1" x14ac:dyDescent="0.3">
      <c r="A215" s="151">
        <v>18</v>
      </c>
    </row>
    <row r="216" spans="1:8" s="33" customFormat="1" ht="25.5" customHeight="1" x14ac:dyDescent="0.3">
      <c r="A216" s="151">
        <v>19</v>
      </c>
    </row>
    <row r="217" spans="1:8" s="33" customFormat="1" ht="25.5" customHeight="1" x14ac:dyDescent="0.3">
      <c r="A217" s="151">
        <v>20</v>
      </c>
    </row>
    <row r="218" spans="1:8" s="33" customFormat="1" ht="25.5" customHeight="1" x14ac:dyDescent="0.3">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3">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3">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3">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3">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3">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3">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3">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3">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3">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3">
      <c r="A228" s="151">
        <v>11</v>
      </c>
    </row>
    <row r="229" spans="1:8" s="33" customFormat="1" ht="25.5" customHeight="1" x14ac:dyDescent="0.3">
      <c r="A229" s="151">
        <v>12</v>
      </c>
    </row>
    <row r="230" spans="1:8" s="33" customFormat="1" ht="25.5" customHeight="1" x14ac:dyDescent="0.3">
      <c r="A230" s="151">
        <v>13</v>
      </c>
    </row>
    <row r="231" spans="1:8" s="33" customFormat="1" ht="25.5" customHeight="1" x14ac:dyDescent="0.3">
      <c r="A231" s="151">
        <v>14</v>
      </c>
    </row>
    <row r="232" spans="1:8" s="33" customFormat="1" ht="25.5" customHeight="1" x14ac:dyDescent="0.3">
      <c r="A232" s="151">
        <v>15</v>
      </c>
    </row>
    <row r="233" spans="1:8" s="33" customFormat="1" ht="25.5" customHeight="1" x14ac:dyDescent="0.3">
      <c r="A233" s="151">
        <v>16</v>
      </c>
    </row>
    <row r="234" spans="1:8" s="33" customFormat="1" ht="25.5" customHeight="1" x14ac:dyDescent="0.3">
      <c r="A234" s="151">
        <v>17</v>
      </c>
    </row>
    <row r="235" spans="1:8" s="33" customFormat="1" ht="25.5" customHeight="1" x14ac:dyDescent="0.3">
      <c r="A235" s="151">
        <v>18</v>
      </c>
    </row>
    <row r="236" spans="1:8" s="33" customFormat="1" ht="25.5" customHeight="1" x14ac:dyDescent="0.3">
      <c r="A236" s="151">
        <v>19</v>
      </c>
    </row>
    <row r="237" spans="1:8" s="33" customFormat="1" ht="25.5" customHeight="1" x14ac:dyDescent="0.3">
      <c r="A237" s="151">
        <v>20</v>
      </c>
    </row>
    <row r="238" spans="1:8" s="33" customFormat="1" ht="25.5" customHeight="1" x14ac:dyDescent="0.3">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3">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3">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3">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3">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3">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3">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3">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3">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3">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3">
      <c r="A248" s="151">
        <v>11</v>
      </c>
    </row>
    <row r="249" spans="1:8" s="33" customFormat="1" ht="25.5" customHeight="1" x14ac:dyDescent="0.3">
      <c r="A249" s="151">
        <v>12</v>
      </c>
    </row>
    <row r="250" spans="1:8" s="33" customFormat="1" ht="25.5" customHeight="1" x14ac:dyDescent="0.3">
      <c r="A250" s="151">
        <v>13</v>
      </c>
    </row>
    <row r="251" spans="1:8" s="33" customFormat="1" ht="25.5" customHeight="1" x14ac:dyDescent="0.3">
      <c r="A251" s="151">
        <v>14</v>
      </c>
    </row>
    <row r="252" spans="1:8" s="33" customFormat="1" ht="25.5" customHeight="1" x14ac:dyDescent="0.3">
      <c r="A252" s="151">
        <v>15</v>
      </c>
    </row>
    <row r="253" spans="1:8" s="33" customFormat="1" ht="25.5" customHeight="1" x14ac:dyDescent="0.3">
      <c r="A253" s="151">
        <v>16</v>
      </c>
    </row>
    <row r="254" spans="1:8" s="33" customFormat="1" ht="25.5" customHeight="1" x14ac:dyDescent="0.3">
      <c r="A254" s="151">
        <v>17</v>
      </c>
    </row>
    <row r="255" spans="1:8" s="33" customFormat="1" ht="25.5" customHeight="1" x14ac:dyDescent="0.3">
      <c r="A255" s="151">
        <v>18</v>
      </c>
    </row>
    <row r="256" spans="1:8" s="33" customFormat="1" ht="25.5" customHeight="1" x14ac:dyDescent="0.3">
      <c r="A256" s="151">
        <v>19</v>
      </c>
    </row>
    <row r="257" spans="1:8" s="33" customFormat="1" ht="25.5" customHeight="1" x14ac:dyDescent="0.3">
      <c r="A257" s="151">
        <v>20</v>
      </c>
    </row>
    <row r="258" spans="1:8" s="33" customFormat="1" ht="25.5" customHeight="1" x14ac:dyDescent="0.3">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3">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3">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3">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3">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3">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3">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3">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3">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3">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3">
      <c r="A268" s="151">
        <v>11</v>
      </c>
    </row>
    <row r="269" spans="1:8" s="33" customFormat="1" ht="25.5" customHeight="1" x14ac:dyDescent="0.3">
      <c r="A269" s="151">
        <v>12</v>
      </c>
    </row>
    <row r="270" spans="1:8" s="33" customFormat="1" ht="25.5" customHeight="1" x14ac:dyDescent="0.3">
      <c r="A270" s="151">
        <v>13</v>
      </c>
    </row>
    <row r="271" spans="1:8" s="33" customFormat="1" ht="22.5" customHeight="1" x14ac:dyDescent="0.3">
      <c r="A271" s="151">
        <v>14</v>
      </c>
    </row>
    <row r="272" spans="1:8" s="33" customFormat="1" ht="22.5" customHeight="1" x14ac:dyDescent="0.3">
      <c r="A272" s="151">
        <v>15</v>
      </c>
    </row>
    <row r="273" spans="1:8" s="33" customFormat="1" ht="22.5" customHeight="1" x14ac:dyDescent="0.3">
      <c r="A273" s="151">
        <v>16</v>
      </c>
    </row>
    <row r="274" spans="1:8" s="33" customFormat="1" ht="22.5" customHeight="1" x14ac:dyDescent="0.3">
      <c r="A274" s="151">
        <v>17</v>
      </c>
    </row>
    <row r="275" spans="1:8" s="33" customFormat="1" ht="22.5" customHeight="1" x14ac:dyDescent="0.3">
      <c r="A275" s="151">
        <v>18</v>
      </c>
    </row>
    <row r="276" spans="1:8" s="33" customFormat="1" ht="22.5" customHeight="1" x14ac:dyDescent="0.3">
      <c r="A276" s="151">
        <v>19</v>
      </c>
    </row>
    <row r="277" spans="1:8" s="33" customFormat="1" ht="22.5" customHeight="1" x14ac:dyDescent="0.3">
      <c r="A277" s="151">
        <v>20</v>
      </c>
    </row>
    <row r="278" spans="1:8" s="33" customFormat="1" ht="22.5" customHeight="1" x14ac:dyDescent="0.3">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3">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3">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3">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3">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3">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3">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3">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3">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3">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3">
      <c r="A288" s="151">
        <v>11</v>
      </c>
    </row>
    <row r="289" spans="1:8" s="33" customFormat="1" ht="22.5" customHeight="1" x14ac:dyDescent="0.3">
      <c r="A289" s="151">
        <v>12</v>
      </c>
    </row>
    <row r="290" spans="1:8" s="33" customFormat="1" ht="22.5" customHeight="1" x14ac:dyDescent="0.3">
      <c r="A290" s="151">
        <v>13</v>
      </c>
    </row>
    <row r="291" spans="1:8" s="33" customFormat="1" ht="22.5" customHeight="1" x14ac:dyDescent="0.3">
      <c r="A291" s="151">
        <v>14</v>
      </c>
    </row>
    <row r="292" spans="1:8" s="33" customFormat="1" ht="22.5" customHeight="1" x14ac:dyDescent="0.3">
      <c r="A292" s="151">
        <v>15</v>
      </c>
    </row>
    <row r="293" spans="1:8" s="33" customFormat="1" ht="22.5" customHeight="1" x14ac:dyDescent="0.3">
      <c r="A293" s="151">
        <v>16</v>
      </c>
    </row>
    <row r="294" spans="1:8" s="33" customFormat="1" ht="22.5" customHeight="1" x14ac:dyDescent="0.3">
      <c r="A294" s="151">
        <v>17</v>
      </c>
    </row>
    <row r="295" spans="1:8" s="33" customFormat="1" ht="22.5" customHeight="1" x14ac:dyDescent="0.3">
      <c r="A295" s="151">
        <v>18</v>
      </c>
    </row>
    <row r="296" spans="1:8" s="33" customFormat="1" ht="22.5" customHeight="1" x14ac:dyDescent="0.3">
      <c r="A296" s="151">
        <v>19</v>
      </c>
    </row>
    <row r="297" spans="1:8" s="33" customFormat="1" ht="22.5" customHeight="1" x14ac:dyDescent="0.3">
      <c r="A297" s="151">
        <v>20</v>
      </c>
    </row>
    <row r="298" spans="1:8" s="33" customFormat="1" ht="22.5" customHeight="1" x14ac:dyDescent="0.3">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3">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3">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3">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3">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3">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3">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3">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3">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3">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3">
      <c r="A308" s="151">
        <v>11</v>
      </c>
    </row>
    <row r="309" spans="1:8" s="33" customFormat="1" ht="22.5" customHeight="1" x14ac:dyDescent="0.3">
      <c r="A309" s="151">
        <v>12</v>
      </c>
    </row>
    <row r="310" spans="1:8" s="33" customFormat="1" ht="22.5" customHeight="1" x14ac:dyDescent="0.3">
      <c r="A310" s="151">
        <v>13</v>
      </c>
    </row>
    <row r="311" spans="1:8" s="33" customFormat="1" ht="22.5" customHeight="1" x14ac:dyDescent="0.3">
      <c r="A311" s="151">
        <v>14</v>
      </c>
    </row>
    <row r="312" spans="1:8" s="33" customFormat="1" ht="22.5" customHeight="1" x14ac:dyDescent="0.3">
      <c r="A312" s="151">
        <v>15</v>
      </c>
    </row>
    <row r="313" spans="1:8" s="33" customFormat="1" ht="22.5" customHeight="1" x14ac:dyDescent="0.3">
      <c r="A313" s="151">
        <v>16</v>
      </c>
    </row>
    <row r="314" spans="1:8" s="33" customFormat="1" ht="22.5" customHeight="1" x14ac:dyDescent="0.3">
      <c r="A314" s="151">
        <v>17</v>
      </c>
    </row>
    <row r="315" spans="1:8" s="33" customFormat="1" ht="22.5" customHeight="1" x14ac:dyDescent="0.3">
      <c r="A315" s="151">
        <v>18</v>
      </c>
    </row>
    <row r="316" spans="1:8" s="33" customFormat="1" ht="22.5" customHeight="1" x14ac:dyDescent="0.3">
      <c r="A316" s="151">
        <v>19</v>
      </c>
    </row>
    <row r="317" spans="1:8" s="33" customFormat="1" ht="22.5" customHeight="1" x14ac:dyDescent="0.3">
      <c r="A317" s="151">
        <v>20</v>
      </c>
    </row>
    <row r="318" spans="1:8" s="33" customFormat="1" ht="22.5" customHeight="1" x14ac:dyDescent="0.3">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3">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3">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3">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3">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3">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3">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3">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3">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3">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3">
      <c r="A328" s="151">
        <v>11</v>
      </c>
    </row>
    <row r="329" spans="1:8" s="33" customFormat="1" ht="22.5" customHeight="1" x14ac:dyDescent="0.3">
      <c r="A329" s="151">
        <v>12</v>
      </c>
    </row>
    <row r="330" spans="1:8" s="33" customFormat="1" ht="22.5" customHeight="1" x14ac:dyDescent="0.3">
      <c r="A330" s="151">
        <v>13</v>
      </c>
    </row>
    <row r="331" spans="1:8" s="33" customFormat="1" ht="22.5" customHeight="1" x14ac:dyDescent="0.3">
      <c r="A331" s="151">
        <v>14</v>
      </c>
    </row>
    <row r="332" spans="1:8" s="33" customFormat="1" ht="22.5" customHeight="1" x14ac:dyDescent="0.3">
      <c r="A332" s="151">
        <v>15</v>
      </c>
    </row>
    <row r="333" spans="1:8" s="33" customFormat="1" ht="22.5" customHeight="1" x14ac:dyDescent="0.3">
      <c r="A333" s="151">
        <v>16</v>
      </c>
    </row>
    <row r="334" spans="1:8" s="33" customFormat="1" ht="22.5" customHeight="1" x14ac:dyDescent="0.3">
      <c r="A334" s="151">
        <v>17</v>
      </c>
    </row>
    <row r="335" spans="1:8" s="33" customFormat="1" ht="22.5" customHeight="1" x14ac:dyDescent="0.3">
      <c r="A335" s="151">
        <v>18</v>
      </c>
    </row>
    <row r="336" spans="1:8" s="33" customFormat="1" ht="22.5" customHeight="1" x14ac:dyDescent="0.3">
      <c r="A336" s="151">
        <v>19</v>
      </c>
    </row>
    <row r="337" spans="1:8" s="33" customFormat="1" ht="22.5" customHeight="1" x14ac:dyDescent="0.3">
      <c r="A337" s="151">
        <v>20</v>
      </c>
    </row>
    <row r="338" spans="1:8" s="33" customFormat="1" ht="22.5" customHeight="1" x14ac:dyDescent="0.3">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3">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3">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3">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3">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3">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3">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3">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3">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3">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3">
      <c r="A348" s="151">
        <v>11</v>
      </c>
    </row>
    <row r="349" spans="1:8" s="33" customFormat="1" ht="22.5" customHeight="1" x14ac:dyDescent="0.3">
      <c r="A349" s="151">
        <v>12</v>
      </c>
    </row>
    <row r="350" spans="1:8" s="33" customFormat="1" ht="22.5" customHeight="1" x14ac:dyDescent="0.3">
      <c r="A350" s="151">
        <v>13</v>
      </c>
    </row>
    <row r="351" spans="1:8" s="33" customFormat="1" ht="22.5" customHeight="1" x14ac:dyDescent="0.3">
      <c r="A351" s="151">
        <v>14</v>
      </c>
    </row>
    <row r="352" spans="1:8" s="33" customFormat="1" ht="22.5" customHeight="1" x14ac:dyDescent="0.3">
      <c r="A352" s="151">
        <v>15</v>
      </c>
    </row>
    <row r="353" spans="1:8" s="33" customFormat="1" ht="22.5" customHeight="1" x14ac:dyDescent="0.3">
      <c r="A353" s="151">
        <v>16</v>
      </c>
    </row>
    <row r="354" spans="1:8" s="33" customFormat="1" ht="22.5" customHeight="1" x14ac:dyDescent="0.3">
      <c r="A354" s="151">
        <v>17</v>
      </c>
    </row>
    <row r="355" spans="1:8" s="33" customFormat="1" ht="22.5" customHeight="1" x14ac:dyDescent="0.3">
      <c r="A355" s="151">
        <v>18</v>
      </c>
    </row>
    <row r="356" spans="1:8" s="33" customFormat="1" ht="22.5" customHeight="1" x14ac:dyDescent="0.3">
      <c r="A356" s="151">
        <v>19</v>
      </c>
    </row>
    <row r="357" spans="1:8" s="33" customFormat="1" ht="22.5" customHeight="1" x14ac:dyDescent="0.3">
      <c r="A357" s="151">
        <v>20</v>
      </c>
    </row>
    <row r="358" spans="1:8" s="33" customFormat="1" ht="22.5" customHeight="1" x14ac:dyDescent="0.3">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3">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3">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3">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3">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3">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3">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3">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3">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3">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3">
      <c r="A368" s="151">
        <v>11</v>
      </c>
    </row>
    <row r="369" spans="1:8" s="33" customFormat="1" ht="22.5" customHeight="1" x14ac:dyDescent="0.3">
      <c r="A369" s="151">
        <v>12</v>
      </c>
    </row>
    <row r="370" spans="1:8" s="33" customFormat="1" ht="22.5" customHeight="1" x14ac:dyDescent="0.3">
      <c r="A370" s="151">
        <v>13</v>
      </c>
    </row>
    <row r="371" spans="1:8" s="33" customFormat="1" ht="22.5" customHeight="1" x14ac:dyDescent="0.3">
      <c r="A371" s="151">
        <v>14</v>
      </c>
    </row>
    <row r="372" spans="1:8" s="33" customFormat="1" ht="22.5" customHeight="1" x14ac:dyDescent="0.3">
      <c r="A372" s="151">
        <v>15</v>
      </c>
    </row>
    <row r="373" spans="1:8" s="33" customFormat="1" ht="22.5" customHeight="1" x14ac:dyDescent="0.3">
      <c r="A373" s="151">
        <v>16</v>
      </c>
    </row>
    <row r="374" spans="1:8" s="33" customFormat="1" ht="22.5" customHeight="1" x14ac:dyDescent="0.3">
      <c r="A374" s="151">
        <v>17</v>
      </c>
    </row>
    <row r="375" spans="1:8" s="33" customFormat="1" ht="22.5" customHeight="1" x14ac:dyDescent="0.3">
      <c r="A375" s="151">
        <v>18</v>
      </c>
    </row>
    <row r="376" spans="1:8" s="33" customFormat="1" ht="22.5" customHeight="1" x14ac:dyDescent="0.3">
      <c r="A376" s="151">
        <v>19</v>
      </c>
    </row>
    <row r="377" spans="1:8" s="33" customFormat="1" ht="22.5" customHeight="1" x14ac:dyDescent="0.3">
      <c r="A377" s="151">
        <v>20</v>
      </c>
    </row>
    <row r="378" spans="1:8" s="33" customFormat="1" ht="22.5" customHeight="1" x14ac:dyDescent="0.3">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3">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3">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3">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3">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3">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3">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3">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3">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3">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3">
      <c r="A388" s="151">
        <v>11</v>
      </c>
    </row>
    <row r="389" spans="1:8" s="33" customFormat="1" ht="22.5" customHeight="1" x14ac:dyDescent="0.3">
      <c r="A389" s="151">
        <v>12</v>
      </c>
    </row>
    <row r="390" spans="1:8" s="33" customFormat="1" ht="22.5" customHeight="1" x14ac:dyDescent="0.3">
      <c r="A390" s="151">
        <v>13</v>
      </c>
    </row>
    <row r="391" spans="1:8" s="33" customFormat="1" ht="22.5" customHeight="1" x14ac:dyDescent="0.3">
      <c r="A391" s="151">
        <v>14</v>
      </c>
    </row>
    <row r="392" spans="1:8" s="33" customFormat="1" ht="22.5" customHeight="1" x14ac:dyDescent="0.3">
      <c r="A392" s="151">
        <v>15</v>
      </c>
    </row>
    <row r="393" spans="1:8" s="33" customFormat="1" ht="22.5" customHeight="1" x14ac:dyDescent="0.3">
      <c r="A393" s="151">
        <v>16</v>
      </c>
    </row>
    <row r="394" spans="1:8" s="33" customFormat="1" ht="22.5" customHeight="1" x14ac:dyDescent="0.3">
      <c r="A394" s="151">
        <v>17</v>
      </c>
    </row>
    <row r="395" spans="1:8" s="33" customFormat="1" ht="22.5" customHeight="1" x14ac:dyDescent="0.3">
      <c r="A395" s="151">
        <v>18</v>
      </c>
    </row>
    <row r="396" spans="1:8" s="33" customFormat="1" ht="22.5" customHeight="1" x14ac:dyDescent="0.3">
      <c r="A396" s="151">
        <v>19</v>
      </c>
    </row>
    <row r="397" spans="1:8" s="33" customFormat="1" ht="22.5" customHeight="1" x14ac:dyDescent="0.3">
      <c r="A397" s="151">
        <v>20</v>
      </c>
    </row>
    <row r="398" spans="1:8" s="33" customFormat="1" ht="22.5" customHeight="1" x14ac:dyDescent="0.3">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3">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3">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3">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3">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3">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3">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3">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3">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3">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3">
      <c r="A408" s="151">
        <v>11</v>
      </c>
    </row>
    <row r="409" spans="1:8" s="33" customFormat="1" ht="22.5" customHeight="1" x14ac:dyDescent="0.3">
      <c r="A409" s="151">
        <v>12</v>
      </c>
    </row>
    <row r="410" spans="1:8" s="33" customFormat="1" ht="22.5" customHeight="1" x14ac:dyDescent="0.3">
      <c r="A410" s="151">
        <v>13</v>
      </c>
    </row>
    <row r="411" spans="1:8" s="33" customFormat="1" ht="22.5" customHeight="1" x14ac:dyDescent="0.3">
      <c r="A411" s="151">
        <v>14</v>
      </c>
    </row>
    <row r="412" spans="1:8" s="33" customFormat="1" ht="22.5" customHeight="1" x14ac:dyDescent="0.3">
      <c r="A412" s="151">
        <v>15</v>
      </c>
    </row>
    <row r="413" spans="1:8" s="33" customFormat="1" ht="22.5" customHeight="1" x14ac:dyDescent="0.3">
      <c r="A413" s="151">
        <v>16</v>
      </c>
    </row>
    <row r="414" spans="1:8" s="33" customFormat="1" ht="22.5" customHeight="1" x14ac:dyDescent="0.3">
      <c r="A414" s="151">
        <v>17</v>
      </c>
    </row>
    <row r="415" spans="1:8" s="33" customFormat="1" ht="22.5" customHeight="1" x14ac:dyDescent="0.3">
      <c r="A415" s="151">
        <v>18</v>
      </c>
    </row>
    <row r="416" spans="1:8" s="33" customFormat="1" ht="22.5" customHeight="1" x14ac:dyDescent="0.3">
      <c r="A416" s="151">
        <v>19</v>
      </c>
    </row>
    <row r="417" spans="1:8" s="33" customFormat="1" ht="22.5" customHeight="1" x14ac:dyDescent="0.3">
      <c r="A417" s="151">
        <v>20</v>
      </c>
    </row>
    <row r="418" spans="1:8" s="33" customFormat="1" ht="22.5" customHeight="1" x14ac:dyDescent="0.3">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3">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3">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3">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3">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3">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3">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3">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3">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3">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3">
      <c r="A428" s="151">
        <v>11</v>
      </c>
    </row>
    <row r="429" spans="1:8" s="33" customFormat="1" ht="22.5" customHeight="1" x14ac:dyDescent="0.3">
      <c r="A429" s="151">
        <v>12</v>
      </c>
    </row>
    <row r="430" spans="1:8" s="33" customFormat="1" ht="22.5" customHeight="1" x14ac:dyDescent="0.3">
      <c r="A430" s="151">
        <v>13</v>
      </c>
    </row>
    <row r="431" spans="1:8" s="33" customFormat="1" ht="22.5" customHeight="1" x14ac:dyDescent="0.3">
      <c r="A431" s="151">
        <v>14</v>
      </c>
    </row>
    <row r="432" spans="1:8" s="33" customFormat="1" ht="22.5" customHeight="1" x14ac:dyDescent="0.3">
      <c r="A432" s="151">
        <v>15</v>
      </c>
    </row>
    <row r="433" spans="1:8" s="33" customFormat="1" ht="22.5" customHeight="1" x14ac:dyDescent="0.3">
      <c r="A433" s="151">
        <v>16</v>
      </c>
    </row>
    <row r="434" spans="1:8" s="33" customFormat="1" ht="22.5" customHeight="1" x14ac:dyDescent="0.3">
      <c r="A434" s="151">
        <v>17</v>
      </c>
    </row>
    <row r="435" spans="1:8" s="33" customFormat="1" ht="22.5" customHeight="1" x14ac:dyDescent="0.3">
      <c r="A435" s="151">
        <v>18</v>
      </c>
    </row>
    <row r="436" spans="1:8" s="33" customFormat="1" ht="22.5" customHeight="1" x14ac:dyDescent="0.3">
      <c r="A436" s="151">
        <v>19</v>
      </c>
    </row>
    <row r="437" spans="1:8" s="33" customFormat="1" ht="22.5" customHeight="1" x14ac:dyDescent="0.3">
      <c r="A437" s="151">
        <v>20</v>
      </c>
    </row>
    <row r="438" spans="1:8" s="33" customFormat="1" ht="22.5" customHeight="1" x14ac:dyDescent="0.3">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3">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3">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3">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3">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3">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3">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3">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3">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3">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3">
      <c r="A448" s="151">
        <v>11</v>
      </c>
    </row>
    <row r="449" spans="1:8" s="33" customFormat="1" ht="22.5" customHeight="1" x14ac:dyDescent="0.3">
      <c r="A449" s="151">
        <v>12</v>
      </c>
    </row>
    <row r="450" spans="1:8" s="33" customFormat="1" ht="22.5" customHeight="1" x14ac:dyDescent="0.3">
      <c r="A450" s="151">
        <v>13</v>
      </c>
    </row>
    <row r="451" spans="1:8" s="33" customFormat="1" ht="22.5" customHeight="1" x14ac:dyDescent="0.3">
      <c r="A451" s="151">
        <v>14</v>
      </c>
    </row>
    <row r="452" spans="1:8" s="33" customFormat="1" ht="22.5" customHeight="1" x14ac:dyDescent="0.3">
      <c r="A452" s="151">
        <v>15</v>
      </c>
    </row>
    <row r="453" spans="1:8" s="33" customFormat="1" ht="22.5" customHeight="1" x14ac:dyDescent="0.3">
      <c r="A453" s="151">
        <v>16</v>
      </c>
    </row>
    <row r="454" spans="1:8" s="33" customFormat="1" ht="22.5" customHeight="1" x14ac:dyDescent="0.3">
      <c r="A454" s="151">
        <v>17</v>
      </c>
    </row>
    <row r="455" spans="1:8" s="33" customFormat="1" ht="22.5" customHeight="1" x14ac:dyDescent="0.3">
      <c r="A455" s="151">
        <v>18</v>
      </c>
    </row>
    <row r="456" spans="1:8" s="33" customFormat="1" ht="22.5" customHeight="1" x14ac:dyDescent="0.3">
      <c r="A456" s="151">
        <v>19</v>
      </c>
    </row>
    <row r="457" spans="1:8" s="33" customFormat="1" ht="22.5" customHeight="1" x14ac:dyDescent="0.3">
      <c r="A457" s="151">
        <v>20</v>
      </c>
    </row>
    <row r="458" spans="1:8" s="33" customFormat="1" ht="22.5" customHeight="1" x14ac:dyDescent="0.3">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3">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3">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3">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3">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3">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3">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3">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3">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3">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3">
      <c r="A468" s="151">
        <v>11</v>
      </c>
    </row>
    <row r="469" spans="1:8" s="33" customFormat="1" ht="22.5" customHeight="1" x14ac:dyDescent="0.3">
      <c r="A469" s="151">
        <v>12</v>
      </c>
    </row>
    <row r="470" spans="1:8" s="33" customFormat="1" ht="22.5" customHeight="1" x14ac:dyDescent="0.3">
      <c r="A470" s="151">
        <v>13</v>
      </c>
    </row>
    <row r="471" spans="1:8" s="33" customFormat="1" ht="22.5" customHeight="1" x14ac:dyDescent="0.3">
      <c r="A471" s="151">
        <v>14</v>
      </c>
    </row>
    <row r="472" spans="1:8" s="33" customFormat="1" ht="22.5" customHeight="1" x14ac:dyDescent="0.3">
      <c r="A472" s="151">
        <v>15</v>
      </c>
    </row>
    <row r="473" spans="1:8" s="33" customFormat="1" ht="22.5" customHeight="1" x14ac:dyDescent="0.3">
      <c r="A473" s="151">
        <v>16</v>
      </c>
    </row>
    <row r="474" spans="1:8" s="33" customFormat="1" ht="22.5" customHeight="1" x14ac:dyDescent="0.3">
      <c r="A474" s="151">
        <v>17</v>
      </c>
    </row>
    <row r="475" spans="1:8" s="33" customFormat="1" ht="22.5" customHeight="1" x14ac:dyDescent="0.3">
      <c r="A475" s="151">
        <v>18</v>
      </c>
    </row>
    <row r="476" spans="1:8" s="33" customFormat="1" ht="22.5" customHeight="1" x14ac:dyDescent="0.3">
      <c r="A476" s="151">
        <v>19</v>
      </c>
    </row>
    <row r="477" spans="1:8" s="33" customFormat="1" ht="22.5" customHeight="1" x14ac:dyDescent="0.3">
      <c r="A477" s="151">
        <v>20</v>
      </c>
    </row>
    <row r="478" spans="1:8" s="33" customFormat="1" ht="22.5" customHeight="1" x14ac:dyDescent="0.3">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3">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3">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3">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3">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3">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3">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3">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3">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3">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3">
      <c r="A488" s="151">
        <v>11</v>
      </c>
    </row>
    <row r="489" spans="1:8" s="33" customFormat="1" ht="22.5" customHeight="1" x14ac:dyDescent="0.3">
      <c r="A489" s="151">
        <v>12</v>
      </c>
    </row>
    <row r="490" spans="1:8" s="33" customFormat="1" ht="22.5" customHeight="1" x14ac:dyDescent="0.3">
      <c r="A490" s="151">
        <v>13</v>
      </c>
    </row>
    <row r="491" spans="1:8" s="33" customFormat="1" ht="22.5" customHeight="1" x14ac:dyDescent="0.3">
      <c r="A491" s="151">
        <v>14</v>
      </c>
    </row>
    <row r="492" spans="1:8" s="33" customFormat="1" ht="22.5" customHeight="1" x14ac:dyDescent="0.3">
      <c r="A492" s="151">
        <v>15</v>
      </c>
    </row>
    <row r="493" spans="1:8" s="33" customFormat="1" ht="22.5" customHeight="1" x14ac:dyDescent="0.3">
      <c r="A493" s="151">
        <v>16</v>
      </c>
    </row>
    <row r="494" spans="1:8" s="33" customFormat="1" ht="22.5" customHeight="1" x14ac:dyDescent="0.3">
      <c r="A494" s="151">
        <v>17</v>
      </c>
    </row>
    <row r="495" spans="1:8" s="33" customFormat="1" ht="22.5" customHeight="1" x14ac:dyDescent="0.3">
      <c r="A495" s="151">
        <v>18</v>
      </c>
    </row>
    <row r="496" spans="1:8" s="33" customFormat="1" ht="22.5" customHeight="1" x14ac:dyDescent="0.3">
      <c r="A496" s="151">
        <v>19</v>
      </c>
    </row>
    <row r="497" spans="1:8" s="33" customFormat="1" ht="22.5" customHeight="1" x14ac:dyDescent="0.3">
      <c r="A497" s="151">
        <v>20</v>
      </c>
    </row>
    <row r="498" spans="1:8" s="33" customFormat="1" ht="22.5" customHeight="1" x14ac:dyDescent="0.3">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3">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3">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3">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3">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3">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3">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3">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3">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3">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3">
      <c r="A508" s="151">
        <v>11</v>
      </c>
    </row>
    <row r="509" spans="1:8" s="33" customFormat="1" ht="22.5" customHeight="1" x14ac:dyDescent="0.3">
      <c r="A509" s="151">
        <v>12</v>
      </c>
    </row>
    <row r="510" spans="1:8" s="33" customFormat="1" ht="22.5" customHeight="1" x14ac:dyDescent="0.3">
      <c r="A510" s="151">
        <v>13</v>
      </c>
    </row>
    <row r="511" spans="1:8" s="33" customFormat="1" ht="22.5" customHeight="1" x14ac:dyDescent="0.3">
      <c r="A511" s="151">
        <v>14</v>
      </c>
    </row>
    <row r="512" spans="1:8" s="33" customFormat="1" ht="22.5" customHeight="1" x14ac:dyDescent="0.3">
      <c r="A512" s="151">
        <v>15</v>
      </c>
    </row>
    <row r="513" spans="1:8" s="33" customFormat="1" ht="22.5" customHeight="1" x14ac:dyDescent="0.3">
      <c r="A513" s="151">
        <v>16</v>
      </c>
    </row>
    <row r="514" spans="1:8" s="33" customFormat="1" ht="22.5" customHeight="1" x14ac:dyDescent="0.3">
      <c r="A514" s="151">
        <v>17</v>
      </c>
    </row>
    <row r="515" spans="1:8" s="33" customFormat="1" ht="22.5" customHeight="1" x14ac:dyDescent="0.3">
      <c r="A515" s="151">
        <v>18</v>
      </c>
    </row>
    <row r="516" spans="1:8" s="33" customFormat="1" ht="22.5" customHeight="1" x14ac:dyDescent="0.3">
      <c r="A516" s="151">
        <v>19</v>
      </c>
    </row>
    <row r="517" spans="1:8" s="33" customFormat="1" ht="22.5" customHeight="1" x14ac:dyDescent="0.3">
      <c r="A517" s="151">
        <v>20</v>
      </c>
    </row>
    <row r="518" spans="1:8" s="33" customFormat="1" ht="22.5" customHeight="1" x14ac:dyDescent="0.3">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3">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3">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3">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3">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3">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3">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3">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3">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3">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3">
      <c r="A528" s="151">
        <v>11</v>
      </c>
    </row>
    <row r="529" spans="1:8" s="33" customFormat="1" ht="22.5" customHeight="1" x14ac:dyDescent="0.3">
      <c r="A529" s="151">
        <v>12</v>
      </c>
    </row>
    <row r="530" spans="1:8" s="33" customFormat="1" ht="22.5" customHeight="1" x14ac:dyDescent="0.3">
      <c r="A530" s="151">
        <v>13</v>
      </c>
    </row>
    <row r="531" spans="1:8" s="33" customFormat="1" ht="22.5" customHeight="1" x14ac:dyDescent="0.3">
      <c r="A531" s="151">
        <v>14</v>
      </c>
    </row>
    <row r="532" spans="1:8" s="33" customFormat="1" ht="22.5" customHeight="1" x14ac:dyDescent="0.3">
      <c r="A532" s="151">
        <v>15</v>
      </c>
    </row>
    <row r="533" spans="1:8" s="33" customFormat="1" ht="22.5" customHeight="1" x14ac:dyDescent="0.3">
      <c r="A533" s="151">
        <v>16</v>
      </c>
    </row>
    <row r="534" spans="1:8" s="33" customFormat="1" ht="22.5" customHeight="1" x14ac:dyDescent="0.3">
      <c r="A534" s="151">
        <v>17</v>
      </c>
    </row>
    <row r="535" spans="1:8" s="33" customFormat="1" ht="22.5" customHeight="1" x14ac:dyDescent="0.3">
      <c r="A535" s="151">
        <v>18</v>
      </c>
    </row>
    <row r="536" spans="1:8" s="33" customFormat="1" ht="22.5" customHeight="1" x14ac:dyDescent="0.3">
      <c r="A536" s="151">
        <v>19</v>
      </c>
    </row>
    <row r="537" spans="1:8" s="33" customFormat="1" ht="22.5" customHeight="1" x14ac:dyDescent="0.3">
      <c r="A537" s="151">
        <v>20</v>
      </c>
    </row>
    <row r="538" spans="1:8" s="33" customFormat="1" ht="22.5" customHeight="1" x14ac:dyDescent="0.3">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3">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3">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3">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3">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3">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3">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3">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3">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3">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3">
      <c r="A548" s="151">
        <v>11</v>
      </c>
    </row>
    <row r="549" spans="1:8" s="33" customFormat="1" ht="22.5" customHeight="1" x14ac:dyDescent="0.3">
      <c r="A549" s="151">
        <v>12</v>
      </c>
    </row>
    <row r="550" spans="1:8" s="33" customFormat="1" ht="22.5" customHeight="1" x14ac:dyDescent="0.3">
      <c r="A550" s="151">
        <v>13</v>
      </c>
    </row>
    <row r="551" spans="1:8" s="33" customFormat="1" ht="22.5" customHeight="1" x14ac:dyDescent="0.3">
      <c r="A551" s="151">
        <v>14</v>
      </c>
    </row>
    <row r="552" spans="1:8" s="33" customFormat="1" ht="22.5" customHeight="1" x14ac:dyDescent="0.3">
      <c r="A552" s="151">
        <v>15</v>
      </c>
    </row>
    <row r="553" spans="1:8" s="33" customFormat="1" ht="22.5" customHeight="1" x14ac:dyDescent="0.3">
      <c r="A553" s="151">
        <v>16</v>
      </c>
    </row>
    <row r="554" spans="1:8" s="33" customFormat="1" ht="22.5" customHeight="1" x14ac:dyDescent="0.3">
      <c r="A554" s="151">
        <v>17</v>
      </c>
    </row>
    <row r="555" spans="1:8" s="33" customFormat="1" ht="22.5" customHeight="1" x14ac:dyDescent="0.3">
      <c r="A555" s="151">
        <v>18</v>
      </c>
    </row>
    <row r="556" spans="1:8" s="33" customFormat="1" ht="22.5" customHeight="1" x14ac:dyDescent="0.3">
      <c r="A556" s="151">
        <v>19</v>
      </c>
    </row>
    <row r="557" spans="1:8" s="33" customFormat="1" ht="22.5" customHeight="1" x14ac:dyDescent="0.3">
      <c r="A557" s="151">
        <v>20</v>
      </c>
    </row>
    <row r="558" spans="1:8" s="33" customFormat="1" ht="22.5" customHeight="1" x14ac:dyDescent="0.3">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3">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3">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3">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3">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3">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3">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3">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3">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3">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3">
      <c r="A568" s="151">
        <v>11</v>
      </c>
    </row>
    <row r="569" spans="1:8" s="33" customFormat="1" ht="22.5" customHeight="1" x14ac:dyDescent="0.3">
      <c r="A569" s="151">
        <v>12</v>
      </c>
    </row>
    <row r="570" spans="1:8" s="33" customFormat="1" ht="22.5" customHeight="1" x14ac:dyDescent="0.3">
      <c r="A570" s="151">
        <v>13</v>
      </c>
    </row>
    <row r="571" spans="1:8" s="33" customFormat="1" ht="22.5" customHeight="1" x14ac:dyDescent="0.3">
      <c r="A571" s="151">
        <v>14</v>
      </c>
    </row>
    <row r="572" spans="1:8" s="33" customFormat="1" ht="22.5" customHeight="1" x14ac:dyDescent="0.3">
      <c r="A572" s="151">
        <v>15</v>
      </c>
    </row>
    <row r="573" spans="1:8" s="33" customFormat="1" ht="22.5" customHeight="1" x14ac:dyDescent="0.3">
      <c r="A573" s="151">
        <v>16</v>
      </c>
    </row>
    <row r="574" spans="1:8" s="33" customFormat="1" ht="22.5" customHeight="1" x14ac:dyDescent="0.3">
      <c r="A574" s="151">
        <v>17</v>
      </c>
    </row>
    <row r="575" spans="1:8" s="33" customFormat="1" ht="22.5" customHeight="1" x14ac:dyDescent="0.3">
      <c r="A575" s="151">
        <v>18</v>
      </c>
    </row>
    <row r="576" spans="1:8" s="33" customFormat="1" ht="22.5" customHeight="1" x14ac:dyDescent="0.3">
      <c r="A576" s="151">
        <v>19</v>
      </c>
    </row>
    <row r="577" spans="1:8" s="33" customFormat="1" ht="22.5" customHeight="1" x14ac:dyDescent="0.3">
      <c r="A577" s="151">
        <v>20</v>
      </c>
    </row>
    <row r="578" spans="1:8" s="33" customFormat="1" ht="22.5" customHeight="1" x14ac:dyDescent="0.3">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3">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3">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3">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3">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3">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3">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3">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3">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3">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3">
      <c r="A588" s="151">
        <v>11</v>
      </c>
    </row>
    <row r="589" spans="1:8" s="33" customFormat="1" ht="22.5" customHeight="1" x14ac:dyDescent="0.3">
      <c r="A589" s="151">
        <v>12</v>
      </c>
    </row>
    <row r="590" spans="1:8" s="33" customFormat="1" ht="22.5" customHeight="1" x14ac:dyDescent="0.3">
      <c r="A590" s="151">
        <v>13</v>
      </c>
    </row>
    <row r="591" spans="1:8" s="33" customFormat="1" ht="22.5" customHeight="1" x14ac:dyDescent="0.3">
      <c r="A591" s="151">
        <v>14</v>
      </c>
    </row>
    <row r="592" spans="1:8" s="33" customFormat="1" ht="22.5" customHeight="1" x14ac:dyDescent="0.3">
      <c r="A592" s="151">
        <v>15</v>
      </c>
    </row>
    <row r="593" spans="1:8" s="33" customFormat="1" ht="22.5" customHeight="1" x14ac:dyDescent="0.3">
      <c r="A593" s="151">
        <v>16</v>
      </c>
    </row>
    <row r="594" spans="1:8" s="33" customFormat="1" ht="22.5" customHeight="1" x14ac:dyDescent="0.3">
      <c r="A594" s="151">
        <v>17</v>
      </c>
    </row>
    <row r="595" spans="1:8" s="33" customFormat="1" ht="22.5" customHeight="1" x14ac:dyDescent="0.3">
      <c r="A595" s="151">
        <v>18</v>
      </c>
    </row>
    <row r="596" spans="1:8" s="33" customFormat="1" ht="22.5" customHeight="1" x14ac:dyDescent="0.3">
      <c r="A596" s="151">
        <v>19</v>
      </c>
    </row>
    <row r="597" spans="1:8" s="33" customFormat="1" ht="22.5" customHeight="1" x14ac:dyDescent="0.3">
      <c r="A597" s="151">
        <v>20</v>
      </c>
    </row>
    <row r="598" spans="1:8" s="33" customFormat="1" ht="22.5" customHeight="1" x14ac:dyDescent="0.3">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3">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3">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3">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3">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3">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3">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3">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3">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3">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3">
      <c r="A608" s="151">
        <v>11</v>
      </c>
    </row>
    <row r="609" spans="1:8" s="33" customFormat="1" ht="22.5" customHeight="1" x14ac:dyDescent="0.3">
      <c r="A609" s="151">
        <v>12</v>
      </c>
    </row>
    <row r="610" spans="1:8" s="33" customFormat="1" ht="22.5" customHeight="1" x14ac:dyDescent="0.3">
      <c r="A610" s="151">
        <v>13</v>
      </c>
    </row>
    <row r="611" spans="1:8" s="33" customFormat="1" ht="22.5" customHeight="1" x14ac:dyDescent="0.3">
      <c r="A611" s="151">
        <v>14</v>
      </c>
    </row>
    <row r="612" spans="1:8" s="33" customFormat="1" ht="22.5" customHeight="1" x14ac:dyDescent="0.3">
      <c r="A612" s="151">
        <v>15</v>
      </c>
    </row>
    <row r="613" spans="1:8" s="33" customFormat="1" ht="22.5" customHeight="1" x14ac:dyDescent="0.3">
      <c r="A613" s="151">
        <v>16</v>
      </c>
    </row>
    <row r="614" spans="1:8" s="33" customFormat="1" ht="22.5" customHeight="1" x14ac:dyDescent="0.3">
      <c r="A614" s="151">
        <v>17</v>
      </c>
    </row>
    <row r="615" spans="1:8" s="33" customFormat="1" ht="22.5" customHeight="1" x14ac:dyDescent="0.3">
      <c r="A615" s="151">
        <v>18</v>
      </c>
    </row>
    <row r="616" spans="1:8" s="33" customFormat="1" ht="22.5" customHeight="1" x14ac:dyDescent="0.3">
      <c r="A616" s="151">
        <v>19</v>
      </c>
    </row>
    <row r="617" spans="1:8" s="33" customFormat="1" ht="22.5" customHeight="1" x14ac:dyDescent="0.3">
      <c r="A617" s="151">
        <v>20</v>
      </c>
    </row>
    <row r="618" spans="1:8" s="33" customFormat="1" ht="22.5" customHeight="1" x14ac:dyDescent="0.3">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3">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3">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3">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3">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3">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3">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3">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3">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3">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3">
      <c r="A628" s="151">
        <v>11</v>
      </c>
    </row>
    <row r="629" spans="1:8" s="33" customFormat="1" ht="22.5" customHeight="1" x14ac:dyDescent="0.3">
      <c r="A629" s="151">
        <v>12</v>
      </c>
    </row>
    <row r="630" spans="1:8" s="33" customFormat="1" ht="22.5" customHeight="1" x14ac:dyDescent="0.3">
      <c r="A630" s="151">
        <v>13</v>
      </c>
    </row>
    <row r="631" spans="1:8" s="33" customFormat="1" ht="22.5" customHeight="1" x14ac:dyDescent="0.3">
      <c r="A631" s="151">
        <v>14</v>
      </c>
    </row>
    <row r="632" spans="1:8" s="33" customFormat="1" ht="22.5" customHeight="1" x14ac:dyDescent="0.3">
      <c r="A632" s="151">
        <v>15</v>
      </c>
    </row>
    <row r="633" spans="1:8" s="33" customFormat="1" ht="22.5" customHeight="1" x14ac:dyDescent="0.3">
      <c r="A633" s="151">
        <v>16</v>
      </c>
    </row>
    <row r="634" spans="1:8" s="33" customFormat="1" ht="22.5" customHeight="1" x14ac:dyDescent="0.3">
      <c r="A634" s="151">
        <v>17</v>
      </c>
    </row>
    <row r="635" spans="1:8" s="33" customFormat="1" ht="22.5" customHeight="1" x14ac:dyDescent="0.3">
      <c r="A635" s="151">
        <v>18</v>
      </c>
    </row>
    <row r="636" spans="1:8" s="33" customFormat="1" ht="22.5" customHeight="1" x14ac:dyDescent="0.3">
      <c r="A636" s="151">
        <v>19</v>
      </c>
    </row>
    <row r="637" spans="1:8" s="33" customFormat="1" ht="22.5" customHeight="1" x14ac:dyDescent="0.3">
      <c r="A637" s="151">
        <v>20</v>
      </c>
    </row>
    <row r="638" spans="1:8" s="33" customFormat="1" ht="22.5" customHeight="1" x14ac:dyDescent="0.3">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3">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3">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3">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3">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3">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3">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3">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3">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3">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3">
      <c r="A648" s="151">
        <v>11</v>
      </c>
    </row>
    <row r="649" spans="1:8" s="33" customFormat="1" ht="22.5" customHeight="1" x14ac:dyDescent="0.3">
      <c r="A649" s="151">
        <v>12</v>
      </c>
    </row>
    <row r="650" spans="1:8" s="33" customFormat="1" ht="22.5" customHeight="1" x14ac:dyDescent="0.3">
      <c r="A650" s="151">
        <v>13</v>
      </c>
    </row>
    <row r="651" spans="1:8" s="33" customFormat="1" ht="22.5" customHeight="1" x14ac:dyDescent="0.3">
      <c r="A651" s="151">
        <v>14</v>
      </c>
    </row>
    <row r="652" spans="1:8" s="33" customFormat="1" ht="22.5" customHeight="1" x14ac:dyDescent="0.3">
      <c r="A652" s="151">
        <v>15</v>
      </c>
    </row>
    <row r="653" spans="1:8" s="33" customFormat="1" ht="22.5" customHeight="1" x14ac:dyDescent="0.3">
      <c r="A653" s="151">
        <v>16</v>
      </c>
    </row>
    <row r="654" spans="1:8" s="33" customFormat="1" ht="22.5" customHeight="1" x14ac:dyDescent="0.3">
      <c r="A654" s="151">
        <v>17</v>
      </c>
    </row>
    <row r="655" spans="1:8" s="33" customFormat="1" ht="22.5" customHeight="1" x14ac:dyDescent="0.3">
      <c r="A655" s="151">
        <v>18</v>
      </c>
    </row>
    <row r="656" spans="1:8" s="33" customFormat="1" ht="22.5" customHeight="1" x14ac:dyDescent="0.3">
      <c r="A656" s="151">
        <v>19</v>
      </c>
    </row>
    <row r="657" spans="1:8" s="33" customFormat="1" ht="22.5" customHeight="1" x14ac:dyDescent="0.3">
      <c r="A657" s="151">
        <v>20</v>
      </c>
    </row>
    <row r="658" spans="1:8" s="33" customFormat="1" ht="22.5" customHeight="1" x14ac:dyDescent="0.3">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3">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3">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3">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3">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3">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3">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3">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3">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3">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3">
      <c r="A668" s="151">
        <v>11</v>
      </c>
    </row>
    <row r="669" spans="1:8" s="33" customFormat="1" ht="22.5" customHeight="1" x14ac:dyDescent="0.3">
      <c r="A669" s="151">
        <v>12</v>
      </c>
    </row>
    <row r="670" spans="1:8" s="33" customFormat="1" ht="22.5" customHeight="1" x14ac:dyDescent="0.3">
      <c r="A670" s="151">
        <v>13</v>
      </c>
    </row>
    <row r="671" spans="1:8" s="33" customFormat="1" ht="22.5" customHeight="1" x14ac:dyDescent="0.3">
      <c r="A671" s="151">
        <v>14</v>
      </c>
    </row>
    <row r="672" spans="1:8" s="33" customFormat="1" ht="22.5" customHeight="1" x14ac:dyDescent="0.3">
      <c r="A672" s="151">
        <v>15</v>
      </c>
    </row>
    <row r="673" spans="1:8" s="33" customFormat="1" ht="22.5" customHeight="1" x14ac:dyDescent="0.3">
      <c r="A673" s="151">
        <v>16</v>
      </c>
    </row>
    <row r="674" spans="1:8" s="33" customFormat="1" ht="22.5" customHeight="1" x14ac:dyDescent="0.3">
      <c r="A674" s="151">
        <v>17</v>
      </c>
    </row>
    <row r="675" spans="1:8" s="33" customFormat="1" ht="22.5" customHeight="1" x14ac:dyDescent="0.3">
      <c r="A675" s="151">
        <v>18</v>
      </c>
    </row>
    <row r="676" spans="1:8" s="33" customFormat="1" ht="22.5" customHeight="1" x14ac:dyDescent="0.3">
      <c r="A676" s="151">
        <v>19</v>
      </c>
    </row>
    <row r="677" spans="1:8" s="33" customFormat="1" ht="22.5" customHeight="1" x14ac:dyDescent="0.3">
      <c r="A677" s="151">
        <v>20</v>
      </c>
    </row>
    <row r="678" spans="1:8" s="33" customFormat="1" ht="22.5" customHeight="1" x14ac:dyDescent="0.3">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3">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3">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3">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3">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3">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3">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3">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3">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3">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3">
      <c r="A688" s="151">
        <v>11</v>
      </c>
    </row>
    <row r="689" spans="1:8" s="33" customFormat="1" ht="22.5" customHeight="1" x14ac:dyDescent="0.3">
      <c r="A689" s="151">
        <v>12</v>
      </c>
    </row>
    <row r="690" spans="1:8" s="33" customFormat="1" ht="22.5" customHeight="1" x14ac:dyDescent="0.3">
      <c r="A690" s="151">
        <v>13</v>
      </c>
    </row>
    <row r="691" spans="1:8" s="33" customFormat="1" ht="22.5" customHeight="1" x14ac:dyDescent="0.3">
      <c r="A691" s="151">
        <v>14</v>
      </c>
    </row>
    <row r="692" spans="1:8" s="33" customFormat="1" ht="22.5" customHeight="1" x14ac:dyDescent="0.3">
      <c r="A692" s="151">
        <v>15</v>
      </c>
    </row>
    <row r="693" spans="1:8" s="33" customFormat="1" ht="22.5" customHeight="1" x14ac:dyDescent="0.3">
      <c r="A693" s="151">
        <v>16</v>
      </c>
    </row>
    <row r="694" spans="1:8" s="33" customFormat="1" ht="22.5" customHeight="1" x14ac:dyDescent="0.3">
      <c r="A694" s="151">
        <v>17</v>
      </c>
    </row>
    <row r="695" spans="1:8" s="33" customFormat="1" ht="22.5" customHeight="1" x14ac:dyDescent="0.3">
      <c r="A695" s="151">
        <v>18</v>
      </c>
    </row>
    <row r="696" spans="1:8" s="33" customFormat="1" ht="22.5" customHeight="1" x14ac:dyDescent="0.3">
      <c r="A696" s="151">
        <v>19</v>
      </c>
    </row>
    <row r="697" spans="1:8" s="33" customFormat="1" ht="22.5" customHeight="1" x14ac:dyDescent="0.3">
      <c r="A697" s="151">
        <v>20</v>
      </c>
    </row>
    <row r="698" spans="1:8" s="33" customFormat="1" ht="22.5" customHeight="1" x14ac:dyDescent="0.3">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3">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3">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3">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3">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3">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3">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3">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3">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3">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3">
      <c r="A708" s="151">
        <v>11</v>
      </c>
    </row>
    <row r="709" spans="1:8" s="33" customFormat="1" ht="22.5" customHeight="1" x14ac:dyDescent="0.3">
      <c r="A709" s="151">
        <v>12</v>
      </c>
    </row>
    <row r="710" spans="1:8" s="33" customFormat="1" ht="22.5" customHeight="1" x14ac:dyDescent="0.3">
      <c r="A710" s="151">
        <v>13</v>
      </c>
    </row>
    <row r="711" spans="1:8" s="33" customFormat="1" ht="22.5" customHeight="1" x14ac:dyDescent="0.3">
      <c r="A711" s="151">
        <v>14</v>
      </c>
    </row>
    <row r="712" spans="1:8" s="33" customFormat="1" ht="22.5" customHeight="1" x14ac:dyDescent="0.3">
      <c r="A712" s="151">
        <v>15</v>
      </c>
    </row>
    <row r="713" spans="1:8" s="33" customFormat="1" ht="22.5" customHeight="1" x14ac:dyDescent="0.3">
      <c r="A713" s="151">
        <v>16</v>
      </c>
    </row>
    <row r="714" spans="1:8" s="33" customFormat="1" ht="22.5" customHeight="1" x14ac:dyDescent="0.3">
      <c r="A714" s="151">
        <v>17</v>
      </c>
    </row>
    <row r="715" spans="1:8" s="33" customFormat="1" ht="22.5" customHeight="1" x14ac:dyDescent="0.3">
      <c r="A715" s="151">
        <v>18</v>
      </c>
    </row>
    <row r="716" spans="1:8" s="33" customFormat="1" ht="22.5" customHeight="1" x14ac:dyDescent="0.3">
      <c r="A716" s="151">
        <v>19</v>
      </c>
    </row>
    <row r="717" spans="1:8" s="33" customFormat="1" ht="22.5" customHeight="1" x14ac:dyDescent="0.3">
      <c r="A717" s="151">
        <v>20</v>
      </c>
    </row>
    <row r="718" spans="1:8" s="33" customFormat="1" ht="22.5" customHeight="1" x14ac:dyDescent="0.3">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3">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3">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3">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3">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3">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3">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3">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3">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3">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3">
      <c r="A728" s="151">
        <v>11</v>
      </c>
    </row>
    <row r="729" spans="1:8" s="33" customFormat="1" ht="22.5" customHeight="1" x14ac:dyDescent="0.3">
      <c r="A729" s="151">
        <v>12</v>
      </c>
    </row>
    <row r="730" spans="1:8" s="33" customFormat="1" ht="22.5" customHeight="1" x14ac:dyDescent="0.3">
      <c r="A730" s="151">
        <v>13</v>
      </c>
    </row>
    <row r="731" spans="1:8" s="33" customFormat="1" ht="22.5" customHeight="1" x14ac:dyDescent="0.3">
      <c r="A731" s="151">
        <v>14</v>
      </c>
    </row>
    <row r="732" spans="1:8" s="33" customFormat="1" ht="22.5" customHeight="1" x14ac:dyDescent="0.3">
      <c r="A732" s="151">
        <v>15</v>
      </c>
    </row>
    <row r="733" spans="1:8" s="33" customFormat="1" ht="22.5" customHeight="1" x14ac:dyDescent="0.3">
      <c r="A733" s="151">
        <v>16</v>
      </c>
    </row>
    <row r="734" spans="1:8" s="33" customFormat="1" ht="22.5" customHeight="1" x14ac:dyDescent="0.3">
      <c r="A734" s="151">
        <v>17</v>
      </c>
    </row>
    <row r="735" spans="1:8" s="33" customFormat="1" ht="22.5" customHeight="1" x14ac:dyDescent="0.3">
      <c r="A735" s="151">
        <v>18</v>
      </c>
    </row>
    <row r="736" spans="1:8" s="33" customFormat="1" ht="22.5" customHeight="1" x14ac:dyDescent="0.3">
      <c r="A736" s="151">
        <v>19</v>
      </c>
    </row>
    <row r="737" spans="1:8" s="33" customFormat="1" ht="22.5" customHeight="1" x14ac:dyDescent="0.3">
      <c r="A737" s="151">
        <v>20</v>
      </c>
    </row>
    <row r="738" spans="1:8" s="33" customFormat="1" ht="22.5" customHeight="1" x14ac:dyDescent="0.3">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3">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3">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3">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3">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3">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3">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3">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3">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3">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3">
      <c r="A748" s="151">
        <v>11</v>
      </c>
    </row>
    <row r="749" spans="1:8" s="33" customFormat="1" ht="22.5" customHeight="1" x14ac:dyDescent="0.3">
      <c r="A749" s="151">
        <v>12</v>
      </c>
    </row>
    <row r="750" spans="1:8" s="33" customFormat="1" ht="22.5" customHeight="1" x14ac:dyDescent="0.3">
      <c r="A750" s="151">
        <v>13</v>
      </c>
    </row>
    <row r="751" spans="1:8" s="33" customFormat="1" ht="22.5" customHeight="1" x14ac:dyDescent="0.3">
      <c r="A751" s="151">
        <v>14</v>
      </c>
    </row>
    <row r="752" spans="1:8" s="33" customFormat="1" ht="22.5" customHeight="1" x14ac:dyDescent="0.3">
      <c r="A752" s="151">
        <v>15</v>
      </c>
    </row>
    <row r="753" spans="1:8" s="33" customFormat="1" ht="22.5" customHeight="1" x14ac:dyDescent="0.3">
      <c r="A753" s="151">
        <v>16</v>
      </c>
    </row>
    <row r="754" spans="1:8" s="33" customFormat="1" ht="22.5" customHeight="1" x14ac:dyDescent="0.3">
      <c r="A754" s="151">
        <v>17</v>
      </c>
    </row>
    <row r="755" spans="1:8" s="33" customFormat="1" ht="22.5" customHeight="1" x14ac:dyDescent="0.3">
      <c r="A755" s="151">
        <v>18</v>
      </c>
    </row>
    <row r="756" spans="1:8" s="33" customFormat="1" ht="22.5" customHeight="1" x14ac:dyDescent="0.3">
      <c r="A756" s="151">
        <v>19</v>
      </c>
    </row>
    <row r="757" spans="1:8" s="33" customFormat="1" ht="22.5" customHeight="1" x14ac:dyDescent="0.3">
      <c r="A757" s="151">
        <v>20</v>
      </c>
    </row>
    <row r="758" spans="1:8" s="33" customFormat="1" ht="22.5" customHeight="1" x14ac:dyDescent="0.3">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3">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3">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3">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3">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3">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3">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3">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3">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3">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3">
      <c r="A768" s="151">
        <v>11</v>
      </c>
    </row>
    <row r="769" spans="1:8" s="33" customFormat="1" ht="22.5" customHeight="1" x14ac:dyDescent="0.3">
      <c r="A769" s="151">
        <v>12</v>
      </c>
    </row>
    <row r="770" spans="1:8" s="33" customFormat="1" ht="22.5" customHeight="1" x14ac:dyDescent="0.3">
      <c r="A770" s="151">
        <v>13</v>
      </c>
    </row>
    <row r="771" spans="1:8" s="33" customFormat="1" ht="22.5" customHeight="1" x14ac:dyDescent="0.3">
      <c r="A771" s="151">
        <v>14</v>
      </c>
    </row>
    <row r="772" spans="1:8" s="33" customFormat="1" ht="22.5" customHeight="1" x14ac:dyDescent="0.3">
      <c r="A772" s="151">
        <v>15</v>
      </c>
    </row>
    <row r="773" spans="1:8" s="33" customFormat="1" ht="22.5" customHeight="1" x14ac:dyDescent="0.3">
      <c r="A773" s="151">
        <v>16</v>
      </c>
    </row>
    <row r="774" spans="1:8" s="33" customFormat="1" ht="22.5" customHeight="1" x14ac:dyDescent="0.3">
      <c r="A774" s="151">
        <v>17</v>
      </c>
    </row>
    <row r="775" spans="1:8" s="33" customFormat="1" ht="22.5" customHeight="1" x14ac:dyDescent="0.3">
      <c r="A775" s="151">
        <v>18</v>
      </c>
    </row>
    <row r="776" spans="1:8" s="33" customFormat="1" ht="22.5" customHeight="1" x14ac:dyDescent="0.3">
      <c r="A776" s="151">
        <v>19</v>
      </c>
    </row>
    <row r="777" spans="1:8" s="33" customFormat="1" ht="22.5" customHeight="1" x14ac:dyDescent="0.3">
      <c r="A777" s="151">
        <v>20</v>
      </c>
    </row>
    <row r="778" spans="1:8" s="33" customFormat="1" ht="22.5" customHeight="1" x14ac:dyDescent="0.3">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3">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3">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3">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3">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3">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3">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3">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3">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3">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3">
      <c r="A788" s="151">
        <v>11</v>
      </c>
    </row>
    <row r="789" spans="1:8" s="33" customFormat="1" ht="22.5" customHeight="1" x14ac:dyDescent="0.3">
      <c r="A789" s="151">
        <v>12</v>
      </c>
    </row>
    <row r="790" spans="1:8" s="33" customFormat="1" ht="22.5" customHeight="1" x14ac:dyDescent="0.3">
      <c r="A790" s="151">
        <v>13</v>
      </c>
    </row>
    <row r="791" spans="1:8" s="33" customFormat="1" ht="22.5" customHeight="1" x14ac:dyDescent="0.3">
      <c r="A791" s="151">
        <v>14</v>
      </c>
    </row>
    <row r="792" spans="1:8" s="33" customFormat="1" ht="22.5" customHeight="1" x14ac:dyDescent="0.3">
      <c r="A792" s="151">
        <v>15</v>
      </c>
    </row>
    <row r="793" spans="1:8" s="33" customFormat="1" ht="22.5" customHeight="1" x14ac:dyDescent="0.3">
      <c r="A793" s="151">
        <v>16</v>
      </c>
    </row>
    <row r="794" spans="1:8" s="33" customFormat="1" ht="22.5" customHeight="1" x14ac:dyDescent="0.3">
      <c r="A794" s="151">
        <v>17</v>
      </c>
    </row>
    <row r="795" spans="1:8" s="33" customFormat="1" ht="22.5" customHeight="1" x14ac:dyDescent="0.3">
      <c r="A795" s="151">
        <v>18</v>
      </c>
    </row>
    <row r="796" spans="1:8" s="33" customFormat="1" ht="22.5" customHeight="1" x14ac:dyDescent="0.3">
      <c r="A796" s="151">
        <v>19</v>
      </c>
    </row>
    <row r="797" spans="1:8" s="33" customFormat="1" ht="22.5" customHeight="1" x14ac:dyDescent="0.3">
      <c r="A797" s="151">
        <v>20</v>
      </c>
    </row>
    <row r="798" spans="1:8" s="33" customFormat="1" ht="22.5" customHeight="1" x14ac:dyDescent="0.3">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3">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3">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3">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3">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3">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3">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3">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3">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3">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3">
      <c r="A808" s="151">
        <v>11</v>
      </c>
    </row>
    <row r="809" spans="1:8" s="33" customFormat="1" ht="22.5" customHeight="1" x14ac:dyDescent="0.3">
      <c r="A809" s="151">
        <v>12</v>
      </c>
    </row>
    <row r="810" spans="1:8" s="33" customFormat="1" ht="22.5" customHeight="1" x14ac:dyDescent="0.3">
      <c r="A810" s="151">
        <v>13</v>
      </c>
    </row>
    <row r="811" spans="1:8" s="33" customFormat="1" ht="22.5" customHeight="1" x14ac:dyDescent="0.3">
      <c r="A811" s="151">
        <v>14</v>
      </c>
    </row>
    <row r="812" spans="1:8" s="33" customFormat="1" ht="22.5" customHeight="1" x14ac:dyDescent="0.3">
      <c r="A812" s="151">
        <v>15</v>
      </c>
    </row>
    <row r="813" spans="1:8" s="33" customFormat="1" ht="22.5" customHeight="1" x14ac:dyDescent="0.3">
      <c r="A813" s="151">
        <v>16</v>
      </c>
    </row>
    <row r="814" spans="1:8" s="33" customFormat="1" ht="22.5" customHeight="1" x14ac:dyDescent="0.3">
      <c r="A814" s="151">
        <v>17</v>
      </c>
    </row>
    <row r="815" spans="1:8" s="33" customFormat="1" ht="22.5" customHeight="1" x14ac:dyDescent="0.3">
      <c r="A815" s="151">
        <v>18</v>
      </c>
    </row>
    <row r="816" spans="1:8" s="33" customFormat="1" ht="22.5" customHeight="1" x14ac:dyDescent="0.3">
      <c r="A816" s="151">
        <v>19</v>
      </c>
    </row>
    <row r="817" spans="1:8" s="33" customFormat="1" ht="22.5" customHeight="1" x14ac:dyDescent="0.3">
      <c r="A817" s="151">
        <v>20</v>
      </c>
    </row>
    <row r="818" spans="1:8" s="33" customFormat="1" ht="22.5" customHeight="1" x14ac:dyDescent="0.3">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3">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3">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3">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3">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3">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3">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3">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3">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3">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3">
      <c r="A828" s="151">
        <v>11</v>
      </c>
    </row>
    <row r="829" spans="1:8" s="33" customFormat="1" ht="22.5" customHeight="1" x14ac:dyDescent="0.3">
      <c r="A829" s="151">
        <v>12</v>
      </c>
    </row>
    <row r="830" spans="1:8" s="33" customFormat="1" ht="22.5" customHeight="1" x14ac:dyDescent="0.3">
      <c r="A830" s="151">
        <v>13</v>
      </c>
    </row>
    <row r="831" spans="1:8" s="33" customFormat="1" ht="22.5" customHeight="1" x14ac:dyDescent="0.3">
      <c r="A831" s="151">
        <v>14</v>
      </c>
    </row>
    <row r="832" spans="1:8" s="33" customFormat="1" ht="22.5" customHeight="1" x14ac:dyDescent="0.3">
      <c r="A832" s="151">
        <v>15</v>
      </c>
    </row>
    <row r="833" spans="1:8" s="33" customFormat="1" ht="22.5" customHeight="1" x14ac:dyDescent="0.3">
      <c r="A833" s="151">
        <v>16</v>
      </c>
    </row>
    <row r="834" spans="1:8" s="33" customFormat="1" ht="22.5" customHeight="1" x14ac:dyDescent="0.3">
      <c r="A834" s="151">
        <v>17</v>
      </c>
    </row>
    <row r="835" spans="1:8" s="33" customFormat="1" ht="22.5" customHeight="1" x14ac:dyDescent="0.3">
      <c r="A835" s="151">
        <v>18</v>
      </c>
    </row>
    <row r="836" spans="1:8" s="33" customFormat="1" ht="22.5" customHeight="1" x14ac:dyDescent="0.3">
      <c r="A836" s="151">
        <v>19</v>
      </c>
    </row>
    <row r="837" spans="1:8" s="33" customFormat="1" ht="22.5" customHeight="1" x14ac:dyDescent="0.3">
      <c r="A837" s="151">
        <v>20</v>
      </c>
    </row>
    <row r="838" spans="1:8" s="33" customFormat="1" ht="22.5" customHeight="1" x14ac:dyDescent="0.3">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3">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3">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3">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3">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3">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3">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3">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3">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3">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3">
      <c r="A848" s="151">
        <v>11</v>
      </c>
    </row>
    <row r="849" spans="1:8" s="33" customFormat="1" ht="22.5" customHeight="1" x14ac:dyDescent="0.3">
      <c r="A849" s="151">
        <v>12</v>
      </c>
    </row>
    <row r="850" spans="1:8" s="33" customFormat="1" ht="22.5" customHeight="1" x14ac:dyDescent="0.3">
      <c r="A850" s="151">
        <v>13</v>
      </c>
    </row>
    <row r="851" spans="1:8" s="33" customFormat="1" ht="22.5" customHeight="1" x14ac:dyDescent="0.3">
      <c r="A851" s="151">
        <v>14</v>
      </c>
    </row>
    <row r="852" spans="1:8" s="33" customFormat="1" ht="22.5" customHeight="1" x14ac:dyDescent="0.3">
      <c r="A852" s="151">
        <v>15</v>
      </c>
    </row>
    <row r="853" spans="1:8" s="33" customFormat="1" ht="22.5" customHeight="1" x14ac:dyDescent="0.3">
      <c r="A853" s="151">
        <v>16</v>
      </c>
    </row>
    <row r="854" spans="1:8" s="33" customFormat="1" ht="22.5" customHeight="1" x14ac:dyDescent="0.3">
      <c r="A854" s="151">
        <v>17</v>
      </c>
    </row>
    <row r="855" spans="1:8" s="33" customFormat="1" ht="22.5" customHeight="1" x14ac:dyDescent="0.3">
      <c r="A855" s="151">
        <v>18</v>
      </c>
    </row>
    <row r="856" spans="1:8" s="33" customFormat="1" ht="22.5" customHeight="1" x14ac:dyDescent="0.3">
      <c r="A856" s="151">
        <v>19</v>
      </c>
    </row>
    <row r="857" spans="1:8" s="33" customFormat="1" ht="22.5" customHeight="1" x14ac:dyDescent="0.3">
      <c r="A857" s="151">
        <v>20</v>
      </c>
    </row>
    <row r="858" spans="1:8" s="33" customFormat="1" ht="22.5" customHeight="1" x14ac:dyDescent="0.3">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3">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3">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3">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3">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3">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3">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3">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3">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3">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3">
      <c r="A868" s="151">
        <v>11</v>
      </c>
    </row>
    <row r="869" spans="1:8" s="33" customFormat="1" ht="22.5" customHeight="1" x14ac:dyDescent="0.3">
      <c r="A869" s="151">
        <v>12</v>
      </c>
    </row>
    <row r="870" spans="1:8" s="33" customFormat="1" ht="22.5" customHeight="1" x14ac:dyDescent="0.3">
      <c r="A870" s="151">
        <v>13</v>
      </c>
    </row>
    <row r="871" spans="1:8" s="33" customFormat="1" ht="22.5" customHeight="1" x14ac:dyDescent="0.3">
      <c r="A871" s="151">
        <v>14</v>
      </c>
    </row>
    <row r="872" spans="1:8" s="33" customFormat="1" ht="22.5" customHeight="1" x14ac:dyDescent="0.3">
      <c r="A872" s="151">
        <v>15</v>
      </c>
    </row>
    <row r="873" spans="1:8" s="33" customFormat="1" ht="22.5" customHeight="1" x14ac:dyDescent="0.3">
      <c r="A873" s="151">
        <v>16</v>
      </c>
    </row>
    <row r="874" spans="1:8" s="33" customFormat="1" ht="22.5" customHeight="1" x14ac:dyDescent="0.3">
      <c r="A874" s="151">
        <v>17</v>
      </c>
    </row>
    <row r="875" spans="1:8" s="33" customFormat="1" ht="22.5" customHeight="1" x14ac:dyDescent="0.3">
      <c r="A875" s="151">
        <v>18</v>
      </c>
    </row>
    <row r="876" spans="1:8" s="33" customFormat="1" ht="22.5" customHeight="1" x14ac:dyDescent="0.3">
      <c r="A876" s="151">
        <v>19</v>
      </c>
    </row>
    <row r="877" spans="1:8" s="33" customFormat="1" ht="22.5" customHeight="1" x14ac:dyDescent="0.3">
      <c r="A877" s="151">
        <v>20</v>
      </c>
    </row>
    <row r="878" spans="1:8" s="33" customFormat="1" ht="22.5" customHeight="1" x14ac:dyDescent="0.3">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3">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3">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3">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3">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3">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3">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3">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3">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3">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3">
      <c r="A888" s="151">
        <v>11</v>
      </c>
    </row>
    <row r="889" spans="1:8" s="33" customFormat="1" ht="22.5" customHeight="1" x14ac:dyDescent="0.3">
      <c r="A889" s="151">
        <v>12</v>
      </c>
    </row>
    <row r="890" spans="1:8" s="33" customFormat="1" ht="22.5" customHeight="1" x14ac:dyDescent="0.3">
      <c r="A890" s="151">
        <v>13</v>
      </c>
    </row>
    <row r="891" spans="1:8" s="33" customFormat="1" ht="22.5" customHeight="1" x14ac:dyDescent="0.3">
      <c r="A891" s="151">
        <v>14</v>
      </c>
    </row>
    <row r="892" spans="1:8" s="33" customFormat="1" ht="22.5" customHeight="1" x14ac:dyDescent="0.3">
      <c r="A892" s="151">
        <v>15</v>
      </c>
    </row>
    <row r="893" spans="1:8" s="33" customFormat="1" ht="22.5" customHeight="1" x14ac:dyDescent="0.3">
      <c r="A893" s="151">
        <v>16</v>
      </c>
    </row>
    <row r="894" spans="1:8" s="33" customFormat="1" ht="22.5" customHeight="1" x14ac:dyDescent="0.3">
      <c r="A894" s="151">
        <v>17</v>
      </c>
    </row>
    <row r="895" spans="1:8" s="33" customFormat="1" ht="22.5" customHeight="1" x14ac:dyDescent="0.3">
      <c r="A895" s="151">
        <v>18</v>
      </c>
    </row>
    <row r="896" spans="1:8" s="33" customFormat="1" ht="22.5" customHeight="1" x14ac:dyDescent="0.3">
      <c r="A896" s="151">
        <v>19</v>
      </c>
    </row>
    <row r="897" spans="1:8" s="33" customFormat="1" ht="22.5" customHeight="1" x14ac:dyDescent="0.3">
      <c r="A897" s="151">
        <v>20</v>
      </c>
    </row>
    <row r="898" spans="1:8" s="33" customFormat="1" ht="22.5" customHeight="1" x14ac:dyDescent="0.3">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3">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3">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3">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3">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3">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3">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3">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3">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3">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3">
      <c r="A908" s="151">
        <v>11</v>
      </c>
    </row>
    <row r="909" spans="1:8" s="33" customFormat="1" ht="22.5" customHeight="1" x14ac:dyDescent="0.3">
      <c r="A909" s="151">
        <v>12</v>
      </c>
    </row>
    <row r="910" spans="1:8" s="33" customFormat="1" ht="22.5" customHeight="1" x14ac:dyDescent="0.3">
      <c r="A910" s="151">
        <v>13</v>
      </c>
    </row>
    <row r="911" spans="1:8" s="33" customFormat="1" ht="22.5" customHeight="1" x14ac:dyDescent="0.3">
      <c r="A911" s="151">
        <v>14</v>
      </c>
    </row>
    <row r="912" spans="1:8" s="33" customFormat="1" ht="22.5" customHeight="1" x14ac:dyDescent="0.3">
      <c r="A912" s="151">
        <v>15</v>
      </c>
    </row>
    <row r="913" spans="1:8" s="33" customFormat="1" ht="22.5" customHeight="1" x14ac:dyDescent="0.3">
      <c r="A913" s="151">
        <v>16</v>
      </c>
    </row>
    <row r="914" spans="1:8" s="33" customFormat="1" ht="22.5" customHeight="1" x14ac:dyDescent="0.3">
      <c r="A914" s="151">
        <v>17</v>
      </c>
    </row>
    <row r="915" spans="1:8" s="33" customFormat="1" ht="22.5" customHeight="1" x14ac:dyDescent="0.3">
      <c r="A915" s="151">
        <v>18</v>
      </c>
    </row>
    <row r="916" spans="1:8" s="33" customFormat="1" ht="22.5" customHeight="1" x14ac:dyDescent="0.3">
      <c r="A916" s="151">
        <v>19</v>
      </c>
    </row>
    <row r="917" spans="1:8" s="33" customFormat="1" ht="22.5" customHeight="1" x14ac:dyDescent="0.3">
      <c r="A917" s="151">
        <v>20</v>
      </c>
    </row>
    <row r="918" spans="1:8" s="33" customFormat="1" ht="22.5" customHeight="1" x14ac:dyDescent="0.3">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3">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3">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3">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3">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3">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3">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3">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3">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3">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3">
      <c r="A928" s="151">
        <v>11</v>
      </c>
    </row>
    <row r="929" spans="1:8" s="33" customFormat="1" ht="22.5" customHeight="1" x14ac:dyDescent="0.3">
      <c r="A929" s="151">
        <v>12</v>
      </c>
    </row>
    <row r="930" spans="1:8" s="33" customFormat="1" ht="22.5" customHeight="1" x14ac:dyDescent="0.3">
      <c r="A930" s="151">
        <v>13</v>
      </c>
    </row>
    <row r="931" spans="1:8" s="33" customFormat="1" ht="22.5" customHeight="1" x14ac:dyDescent="0.3">
      <c r="A931" s="151">
        <v>14</v>
      </c>
    </row>
    <row r="932" spans="1:8" s="33" customFormat="1" ht="22.5" customHeight="1" x14ac:dyDescent="0.3">
      <c r="A932" s="151">
        <v>15</v>
      </c>
    </row>
    <row r="933" spans="1:8" s="33" customFormat="1" ht="22.5" customHeight="1" x14ac:dyDescent="0.3">
      <c r="A933" s="151">
        <v>16</v>
      </c>
    </row>
    <row r="934" spans="1:8" s="33" customFormat="1" ht="22.5" customHeight="1" x14ac:dyDescent="0.3">
      <c r="A934" s="151">
        <v>17</v>
      </c>
    </row>
    <row r="935" spans="1:8" s="33" customFormat="1" ht="22.5" customHeight="1" x14ac:dyDescent="0.3">
      <c r="A935" s="151">
        <v>18</v>
      </c>
    </row>
    <row r="936" spans="1:8" s="33" customFormat="1" ht="22.5" customHeight="1" x14ac:dyDescent="0.3">
      <c r="A936" s="151">
        <v>19</v>
      </c>
    </row>
    <row r="937" spans="1:8" s="33" customFormat="1" ht="22.5" customHeight="1" x14ac:dyDescent="0.3">
      <c r="A937" s="151">
        <v>20</v>
      </c>
    </row>
    <row r="938" spans="1:8" s="33" customFormat="1" ht="22.5" customHeight="1" x14ac:dyDescent="0.3">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3">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3">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3">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3">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3">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3">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3">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3">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3">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3">
      <c r="A948" s="151">
        <v>11</v>
      </c>
    </row>
    <row r="949" spans="1:8" s="33" customFormat="1" ht="22.5" customHeight="1" x14ac:dyDescent="0.3">
      <c r="A949" s="151">
        <v>12</v>
      </c>
    </row>
    <row r="950" spans="1:8" s="33" customFormat="1" ht="22.5" customHeight="1" x14ac:dyDescent="0.3">
      <c r="A950" s="151">
        <v>13</v>
      </c>
    </row>
    <row r="951" spans="1:8" s="33" customFormat="1" ht="22.5" customHeight="1" x14ac:dyDescent="0.3">
      <c r="A951" s="151">
        <v>14</v>
      </c>
    </row>
    <row r="952" spans="1:8" s="33" customFormat="1" ht="22.5" customHeight="1" x14ac:dyDescent="0.3">
      <c r="A952" s="151">
        <v>15</v>
      </c>
    </row>
    <row r="953" spans="1:8" s="33" customFormat="1" ht="22.5" customHeight="1" x14ac:dyDescent="0.3">
      <c r="A953" s="151">
        <v>16</v>
      </c>
    </row>
    <row r="954" spans="1:8" s="33" customFormat="1" ht="22.5" customHeight="1" x14ac:dyDescent="0.3">
      <c r="A954" s="151">
        <v>17</v>
      </c>
    </row>
    <row r="955" spans="1:8" s="33" customFormat="1" ht="22.5" customHeight="1" x14ac:dyDescent="0.3">
      <c r="A955" s="151">
        <v>18</v>
      </c>
    </row>
    <row r="956" spans="1:8" s="33" customFormat="1" ht="22.5" customHeight="1" x14ac:dyDescent="0.3">
      <c r="A956" s="151">
        <v>19</v>
      </c>
    </row>
    <row r="957" spans="1:8" s="33" customFormat="1" ht="22.5" customHeight="1" x14ac:dyDescent="0.3">
      <c r="A957" s="151">
        <v>20</v>
      </c>
    </row>
    <row r="958" spans="1:8" s="33" customFormat="1" ht="22.5" customHeight="1" x14ac:dyDescent="0.3">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3">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3">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3">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3">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3">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3">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3">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3">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3">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3">
      <c r="A968" s="151">
        <v>11</v>
      </c>
    </row>
    <row r="969" spans="1:8" s="33" customFormat="1" ht="22.5" customHeight="1" x14ac:dyDescent="0.3">
      <c r="A969" s="151">
        <v>12</v>
      </c>
    </row>
    <row r="970" spans="1:8" s="33" customFormat="1" ht="22.5" customHeight="1" x14ac:dyDescent="0.3">
      <c r="A970" s="151">
        <v>13</v>
      </c>
    </row>
    <row r="971" spans="1:8" s="33" customFormat="1" ht="22.5" customHeight="1" x14ac:dyDescent="0.3">
      <c r="A971" s="151">
        <v>14</v>
      </c>
    </row>
    <row r="972" spans="1:8" s="33" customFormat="1" ht="22.5" customHeight="1" x14ac:dyDescent="0.3">
      <c r="A972" s="151">
        <v>15</v>
      </c>
    </row>
    <row r="973" spans="1:8" s="33" customFormat="1" ht="22.5" customHeight="1" x14ac:dyDescent="0.3">
      <c r="A973" s="151">
        <v>16</v>
      </c>
    </row>
    <row r="974" spans="1:8" s="33" customFormat="1" ht="22.5" customHeight="1" x14ac:dyDescent="0.3">
      <c r="A974" s="151">
        <v>17</v>
      </c>
    </row>
    <row r="975" spans="1:8" s="33" customFormat="1" ht="22.5" customHeight="1" x14ac:dyDescent="0.3">
      <c r="A975" s="151">
        <v>18</v>
      </c>
    </row>
    <row r="976" spans="1:8" s="33" customFormat="1" ht="22.5" customHeight="1" x14ac:dyDescent="0.3">
      <c r="A976" s="151">
        <v>19</v>
      </c>
    </row>
    <row r="977" spans="1:8" s="33" customFormat="1" ht="22.5" customHeight="1" x14ac:dyDescent="0.3">
      <c r="A977" s="151">
        <v>20</v>
      </c>
    </row>
    <row r="978" spans="1:8" s="33" customFormat="1" ht="22.5" customHeight="1" x14ac:dyDescent="0.3">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3">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3">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3">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3">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3">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3">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3">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3">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3">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3">
      <c r="A988" s="151">
        <v>11</v>
      </c>
    </row>
    <row r="989" spans="1:8" s="33" customFormat="1" ht="22.5" customHeight="1" x14ac:dyDescent="0.3">
      <c r="A989" s="151">
        <v>12</v>
      </c>
    </row>
    <row r="990" spans="1:8" s="33" customFormat="1" ht="22.5" customHeight="1" x14ac:dyDescent="0.3">
      <c r="A990" s="151">
        <v>13</v>
      </c>
    </row>
    <row r="991" spans="1:8" s="33" customFormat="1" ht="22.5" customHeight="1" x14ac:dyDescent="0.3">
      <c r="A991" s="151">
        <v>14</v>
      </c>
    </row>
    <row r="992" spans="1:8" s="33" customFormat="1" ht="22.5" customHeight="1" x14ac:dyDescent="0.3">
      <c r="A992" s="151">
        <v>15</v>
      </c>
    </row>
    <row r="993" spans="1:8" s="33" customFormat="1" ht="22.5" customHeight="1" x14ac:dyDescent="0.3">
      <c r="A993" s="151">
        <v>16</v>
      </c>
    </row>
    <row r="994" spans="1:8" s="33" customFormat="1" ht="22.5" customHeight="1" x14ac:dyDescent="0.3">
      <c r="A994" s="151">
        <v>17</v>
      </c>
    </row>
    <row r="995" spans="1:8" s="33" customFormat="1" ht="22.5" customHeight="1" x14ac:dyDescent="0.3">
      <c r="A995" s="151">
        <v>18</v>
      </c>
    </row>
    <row r="996" spans="1:8" s="33" customFormat="1" ht="22.5" customHeight="1" x14ac:dyDescent="0.3">
      <c r="A996" s="151">
        <v>19</v>
      </c>
    </row>
    <row r="997" spans="1:8" s="33" customFormat="1" ht="22.5" customHeight="1" x14ac:dyDescent="0.3">
      <c r="A997" s="151">
        <v>20</v>
      </c>
    </row>
    <row r="998" spans="1:8" s="33" customFormat="1" ht="22.5" customHeight="1" x14ac:dyDescent="0.3">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3">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3">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3">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3">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3">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3">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3">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3">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3">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3">
      <c r="A1008" s="151">
        <v>11</v>
      </c>
    </row>
    <row r="1009" spans="1:8" s="33" customFormat="1" ht="22.5" customHeight="1" x14ac:dyDescent="0.3">
      <c r="A1009" s="151">
        <v>12</v>
      </c>
    </row>
    <row r="1010" spans="1:8" s="33" customFormat="1" ht="22.5" customHeight="1" x14ac:dyDescent="0.3">
      <c r="A1010" s="151">
        <v>13</v>
      </c>
    </row>
    <row r="1011" spans="1:8" s="33" customFormat="1" ht="22.5" customHeight="1" x14ac:dyDescent="0.3">
      <c r="A1011" s="151">
        <v>14</v>
      </c>
    </row>
    <row r="1012" spans="1:8" s="33" customFormat="1" ht="22.5" customHeight="1" x14ac:dyDescent="0.3">
      <c r="A1012" s="151">
        <v>15</v>
      </c>
    </row>
    <row r="1013" spans="1:8" s="33" customFormat="1" ht="22.5" customHeight="1" x14ac:dyDescent="0.3">
      <c r="A1013" s="151">
        <v>16</v>
      </c>
    </row>
    <row r="1014" spans="1:8" s="33" customFormat="1" ht="22.5" customHeight="1" x14ac:dyDescent="0.3">
      <c r="A1014" s="151">
        <v>17</v>
      </c>
    </row>
    <row r="1015" spans="1:8" s="33" customFormat="1" ht="22.5" customHeight="1" x14ac:dyDescent="0.3">
      <c r="A1015" s="151">
        <v>18</v>
      </c>
    </row>
    <row r="1016" spans="1:8" s="33" customFormat="1" ht="22.5" customHeight="1" x14ac:dyDescent="0.3">
      <c r="A1016" s="151">
        <v>19</v>
      </c>
    </row>
    <row r="1017" spans="1:8" s="33" customFormat="1" ht="22.5" customHeight="1" x14ac:dyDescent="0.3">
      <c r="A1017" s="151">
        <v>20</v>
      </c>
    </row>
    <row r="1018" spans="1:8" s="33" customFormat="1" ht="22.5" customHeight="1" x14ac:dyDescent="0.3">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3">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3">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3">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3">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3">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3">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3">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3">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3">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3">
      <c r="A1028" s="151">
        <v>11</v>
      </c>
    </row>
    <row r="1029" spans="1:8" s="33" customFormat="1" ht="22.5" customHeight="1" x14ac:dyDescent="0.3">
      <c r="A1029" s="151">
        <v>12</v>
      </c>
    </row>
    <row r="1030" spans="1:8" s="33" customFormat="1" ht="22.5" customHeight="1" x14ac:dyDescent="0.3">
      <c r="A1030" s="151">
        <v>13</v>
      </c>
    </row>
    <row r="1031" spans="1:8" s="33" customFormat="1" ht="22.5" customHeight="1" x14ac:dyDescent="0.3">
      <c r="A1031" s="151">
        <v>14</v>
      </c>
    </row>
    <row r="1032" spans="1:8" s="33" customFormat="1" ht="22.5" customHeight="1" x14ac:dyDescent="0.3">
      <c r="A1032" s="151">
        <v>15</v>
      </c>
    </row>
    <row r="1033" spans="1:8" s="33" customFormat="1" ht="22.5" customHeight="1" x14ac:dyDescent="0.3">
      <c r="A1033" s="151">
        <v>16</v>
      </c>
    </row>
    <row r="1034" spans="1:8" s="33" customFormat="1" ht="22.5" customHeight="1" x14ac:dyDescent="0.3">
      <c r="A1034" s="151">
        <v>17</v>
      </c>
    </row>
    <row r="1035" spans="1:8" s="33" customFormat="1" ht="22.5" customHeight="1" x14ac:dyDescent="0.3">
      <c r="A1035" s="151">
        <v>18</v>
      </c>
    </row>
    <row r="1036" spans="1:8" s="33" customFormat="1" ht="22.5" customHeight="1" x14ac:dyDescent="0.3">
      <c r="A1036" s="151">
        <v>19</v>
      </c>
    </row>
    <row r="1037" spans="1:8" s="33" customFormat="1" ht="22.5" customHeight="1" x14ac:dyDescent="0.3">
      <c r="A1037" s="151">
        <v>20</v>
      </c>
    </row>
    <row r="1038" spans="1:8" s="33" customFormat="1" ht="22.5" customHeight="1" x14ac:dyDescent="0.3">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3">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3">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3">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3">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3">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3">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3">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3">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3">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3">
      <c r="A1048" s="151">
        <v>11</v>
      </c>
    </row>
    <row r="1049" spans="1:8" s="33" customFormat="1" ht="22.5" customHeight="1" x14ac:dyDescent="0.3">
      <c r="A1049" s="151">
        <v>12</v>
      </c>
    </row>
    <row r="1050" spans="1:8" s="33" customFormat="1" ht="22.5" customHeight="1" x14ac:dyDescent="0.3">
      <c r="A1050" s="151">
        <v>13</v>
      </c>
    </row>
    <row r="1051" spans="1:8" s="33" customFormat="1" ht="22.5" customHeight="1" x14ac:dyDescent="0.3">
      <c r="A1051" s="151">
        <v>14</v>
      </c>
    </row>
    <row r="1052" spans="1:8" s="33" customFormat="1" ht="22.5" customHeight="1" x14ac:dyDescent="0.3">
      <c r="A1052" s="151">
        <v>15</v>
      </c>
    </row>
    <row r="1053" spans="1:8" s="33" customFormat="1" ht="22.5" customHeight="1" x14ac:dyDescent="0.3">
      <c r="A1053" s="151">
        <v>16</v>
      </c>
    </row>
    <row r="1054" spans="1:8" s="33" customFormat="1" ht="22.5" customHeight="1" x14ac:dyDescent="0.3">
      <c r="A1054" s="151">
        <v>17</v>
      </c>
    </row>
    <row r="1055" spans="1:8" s="33" customFormat="1" ht="22.5" customHeight="1" x14ac:dyDescent="0.3">
      <c r="A1055" s="151">
        <v>18</v>
      </c>
    </row>
    <row r="1056" spans="1:8" s="33" customFormat="1" ht="22.5" customHeight="1" x14ac:dyDescent="0.3">
      <c r="A1056" s="151">
        <v>19</v>
      </c>
    </row>
    <row r="1057" spans="1:8" s="33" customFormat="1" ht="22.5" customHeight="1" x14ac:dyDescent="0.3">
      <c r="A1057" s="151">
        <v>20</v>
      </c>
    </row>
    <row r="1058" spans="1:8" s="33" customFormat="1" ht="22.5" customHeight="1" x14ac:dyDescent="0.3">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3">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3">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3">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3">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3">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3">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3">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3">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3">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3">
      <c r="A1068" s="151">
        <v>11</v>
      </c>
    </row>
    <row r="1069" spans="1:8" s="33" customFormat="1" ht="22.5" customHeight="1" x14ac:dyDescent="0.3">
      <c r="A1069" s="151">
        <v>12</v>
      </c>
    </row>
    <row r="1070" spans="1:8" s="33" customFormat="1" ht="22.5" customHeight="1" x14ac:dyDescent="0.3">
      <c r="A1070" s="151">
        <v>13</v>
      </c>
    </row>
    <row r="1071" spans="1:8" s="33" customFormat="1" ht="22.5" customHeight="1" x14ac:dyDescent="0.3">
      <c r="A1071" s="151">
        <v>14</v>
      </c>
    </row>
    <row r="1072" spans="1:8" s="33" customFormat="1" ht="22.5" customHeight="1" x14ac:dyDescent="0.3">
      <c r="A1072" s="151">
        <v>15</v>
      </c>
    </row>
    <row r="1073" spans="1:8" s="33" customFormat="1" ht="22.5" customHeight="1" x14ac:dyDescent="0.3">
      <c r="A1073" s="151">
        <v>16</v>
      </c>
    </row>
    <row r="1074" spans="1:8" s="33" customFormat="1" ht="22.5" customHeight="1" x14ac:dyDescent="0.3">
      <c r="A1074" s="151">
        <v>17</v>
      </c>
    </row>
    <row r="1075" spans="1:8" s="33" customFormat="1" ht="22.5" customHeight="1" x14ac:dyDescent="0.3">
      <c r="A1075" s="151">
        <v>18</v>
      </c>
    </row>
    <row r="1076" spans="1:8" s="33" customFormat="1" ht="22.5" customHeight="1" x14ac:dyDescent="0.3">
      <c r="A1076" s="151">
        <v>19</v>
      </c>
    </row>
    <row r="1077" spans="1:8" s="33" customFormat="1" ht="22.5" customHeight="1" x14ac:dyDescent="0.3">
      <c r="A1077" s="151">
        <v>20</v>
      </c>
    </row>
    <row r="1078" spans="1:8" s="33" customFormat="1" ht="22.5" customHeight="1" x14ac:dyDescent="0.3">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3">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3">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3">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3">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3">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3">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3">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3">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3">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3">
      <c r="A1088" s="151">
        <v>11</v>
      </c>
    </row>
    <row r="1089" spans="1:8" s="33" customFormat="1" ht="22.5" customHeight="1" x14ac:dyDescent="0.3">
      <c r="A1089" s="151">
        <v>12</v>
      </c>
    </row>
    <row r="1090" spans="1:8" s="33" customFormat="1" ht="22.5" customHeight="1" x14ac:dyDescent="0.3">
      <c r="A1090" s="151">
        <v>13</v>
      </c>
    </row>
    <row r="1091" spans="1:8" s="33" customFormat="1" ht="22.5" customHeight="1" x14ac:dyDescent="0.3">
      <c r="A1091" s="151">
        <v>14</v>
      </c>
    </row>
    <row r="1092" spans="1:8" s="33" customFormat="1" ht="22.5" customHeight="1" x14ac:dyDescent="0.3">
      <c r="A1092" s="151">
        <v>15</v>
      </c>
    </row>
    <row r="1093" spans="1:8" s="33" customFormat="1" ht="22.5" customHeight="1" x14ac:dyDescent="0.3">
      <c r="A1093" s="151">
        <v>16</v>
      </c>
    </row>
    <row r="1094" spans="1:8" s="33" customFormat="1" ht="22.5" customHeight="1" x14ac:dyDescent="0.3">
      <c r="A1094" s="151">
        <v>17</v>
      </c>
    </row>
    <row r="1095" spans="1:8" s="33" customFormat="1" ht="22.5" customHeight="1" x14ac:dyDescent="0.3">
      <c r="A1095" s="151">
        <v>18</v>
      </c>
    </row>
    <row r="1096" spans="1:8" s="33" customFormat="1" ht="22.5" customHeight="1" x14ac:dyDescent="0.3">
      <c r="A1096" s="151">
        <v>19</v>
      </c>
    </row>
    <row r="1097" spans="1:8" s="33" customFormat="1" ht="22.5" customHeight="1" x14ac:dyDescent="0.3">
      <c r="A1097" s="151">
        <v>20</v>
      </c>
    </row>
    <row r="1098" spans="1:8" s="33" customFormat="1" ht="22.5" customHeight="1" x14ac:dyDescent="0.3">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3">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3">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3">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3">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3">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3">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3">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3">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3">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3">
      <c r="A1108" s="151">
        <v>11</v>
      </c>
    </row>
    <row r="1109" spans="1:8" s="33" customFormat="1" ht="22.5" customHeight="1" x14ac:dyDescent="0.3">
      <c r="A1109" s="151">
        <v>12</v>
      </c>
    </row>
    <row r="1110" spans="1:8" s="33" customFormat="1" ht="22.5" customHeight="1" x14ac:dyDescent="0.3">
      <c r="A1110" s="151">
        <v>13</v>
      </c>
    </row>
    <row r="1111" spans="1:8" s="33" customFormat="1" ht="22.5" customHeight="1" x14ac:dyDescent="0.3">
      <c r="A1111" s="151">
        <v>14</v>
      </c>
    </row>
    <row r="1112" spans="1:8" s="33" customFormat="1" ht="22.5" customHeight="1" x14ac:dyDescent="0.3">
      <c r="A1112" s="151">
        <v>15</v>
      </c>
    </row>
    <row r="1113" spans="1:8" s="33" customFormat="1" ht="22.5" customHeight="1" x14ac:dyDescent="0.3">
      <c r="A1113" s="151">
        <v>16</v>
      </c>
    </row>
    <row r="1114" spans="1:8" s="33" customFormat="1" ht="22.5" customHeight="1" x14ac:dyDescent="0.3">
      <c r="A1114" s="151">
        <v>17</v>
      </c>
    </row>
    <row r="1115" spans="1:8" s="33" customFormat="1" ht="22.5" customHeight="1" x14ac:dyDescent="0.3">
      <c r="A1115" s="151">
        <v>18</v>
      </c>
    </row>
    <row r="1116" spans="1:8" s="33" customFormat="1" ht="22.5" customHeight="1" x14ac:dyDescent="0.3">
      <c r="A1116" s="151">
        <v>19</v>
      </c>
    </row>
    <row r="1117" spans="1:8" s="33" customFormat="1" ht="22.5" customHeight="1" x14ac:dyDescent="0.3">
      <c r="A1117" s="151">
        <v>20</v>
      </c>
    </row>
    <row r="1118" spans="1:8" s="33" customFormat="1" ht="22.5" customHeight="1" x14ac:dyDescent="0.3">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3">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3">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3">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3">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3">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3">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3">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3">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3">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3">
      <c r="A1128" s="151">
        <v>11</v>
      </c>
    </row>
    <row r="1129" spans="1:8" s="33" customFormat="1" ht="22.5" customHeight="1" x14ac:dyDescent="0.3">
      <c r="A1129" s="151">
        <v>12</v>
      </c>
    </row>
    <row r="1130" spans="1:8" s="33" customFormat="1" ht="22.5" customHeight="1" x14ac:dyDescent="0.3">
      <c r="A1130" s="151">
        <v>13</v>
      </c>
    </row>
    <row r="1131" spans="1:8" s="33" customFormat="1" ht="22.5" customHeight="1" x14ac:dyDescent="0.3">
      <c r="A1131" s="151">
        <v>14</v>
      </c>
    </row>
    <row r="1132" spans="1:8" s="33" customFormat="1" ht="22.5" customHeight="1" x14ac:dyDescent="0.3">
      <c r="A1132" s="151">
        <v>15</v>
      </c>
    </row>
    <row r="1133" spans="1:8" s="33" customFormat="1" ht="22.5" customHeight="1" x14ac:dyDescent="0.3">
      <c r="A1133" s="151">
        <v>16</v>
      </c>
    </row>
    <row r="1134" spans="1:8" s="33" customFormat="1" ht="22.5" customHeight="1" x14ac:dyDescent="0.3">
      <c r="A1134" s="151">
        <v>17</v>
      </c>
    </row>
    <row r="1135" spans="1:8" s="33" customFormat="1" ht="22.5" customHeight="1" x14ac:dyDescent="0.3">
      <c r="A1135" s="151">
        <v>18</v>
      </c>
    </row>
    <row r="1136" spans="1:8" s="33" customFormat="1" ht="22.5" customHeight="1" x14ac:dyDescent="0.3">
      <c r="A1136" s="151">
        <v>19</v>
      </c>
    </row>
    <row r="1137" spans="1:8" s="33" customFormat="1" ht="22.5" customHeight="1" x14ac:dyDescent="0.3">
      <c r="A1137" s="151">
        <v>20</v>
      </c>
    </row>
    <row r="1138" spans="1:8" s="33" customFormat="1" ht="22.5" customHeight="1" x14ac:dyDescent="0.3">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3">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3">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3">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3">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3">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3">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3">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3">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3">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3">
      <c r="A1148" s="151">
        <v>11</v>
      </c>
    </row>
    <row r="1149" spans="1:8" s="33" customFormat="1" ht="22.5" customHeight="1" x14ac:dyDescent="0.3">
      <c r="A1149" s="151">
        <v>12</v>
      </c>
    </row>
    <row r="1150" spans="1:8" s="33" customFormat="1" ht="22.5" customHeight="1" x14ac:dyDescent="0.3">
      <c r="A1150" s="151">
        <v>13</v>
      </c>
    </row>
    <row r="1151" spans="1:8" s="33" customFormat="1" ht="22.5" customHeight="1" x14ac:dyDescent="0.3">
      <c r="A1151" s="151">
        <v>14</v>
      </c>
    </row>
    <row r="1152" spans="1:8" s="33" customFormat="1" ht="22.5" customHeight="1" x14ac:dyDescent="0.3">
      <c r="A1152" s="151">
        <v>15</v>
      </c>
    </row>
    <row r="1153" spans="1:8" s="33" customFormat="1" ht="22.5" customHeight="1" x14ac:dyDescent="0.3">
      <c r="A1153" s="151">
        <v>16</v>
      </c>
    </row>
    <row r="1154" spans="1:8" s="33" customFormat="1" ht="22.5" customHeight="1" x14ac:dyDescent="0.3">
      <c r="A1154" s="151">
        <v>17</v>
      </c>
    </row>
    <row r="1155" spans="1:8" s="33" customFormat="1" ht="22.5" customHeight="1" x14ac:dyDescent="0.3">
      <c r="A1155" s="151">
        <v>18</v>
      </c>
    </row>
    <row r="1156" spans="1:8" s="33" customFormat="1" ht="22.5" customHeight="1" x14ac:dyDescent="0.3">
      <c r="A1156" s="151">
        <v>19</v>
      </c>
    </row>
    <row r="1157" spans="1:8" s="33" customFormat="1" ht="22.5" customHeight="1" x14ac:dyDescent="0.3">
      <c r="A1157" s="151">
        <v>20</v>
      </c>
    </row>
    <row r="1158" spans="1:8" s="33" customFormat="1" ht="22.5" customHeight="1" x14ac:dyDescent="0.3">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3">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3">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3">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3">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3">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3">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3">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3">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3">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3">
      <c r="A1168" s="151">
        <v>11</v>
      </c>
    </row>
    <row r="1169" spans="1:8" s="33" customFormat="1" ht="22.5" customHeight="1" x14ac:dyDescent="0.3">
      <c r="A1169" s="151">
        <v>12</v>
      </c>
    </row>
    <row r="1170" spans="1:8" s="33" customFormat="1" ht="22.5" customHeight="1" x14ac:dyDescent="0.3">
      <c r="A1170" s="151">
        <v>13</v>
      </c>
    </row>
    <row r="1171" spans="1:8" s="33" customFormat="1" ht="22.5" customHeight="1" x14ac:dyDescent="0.3">
      <c r="A1171" s="151">
        <v>14</v>
      </c>
    </row>
    <row r="1172" spans="1:8" s="33" customFormat="1" ht="22.5" customHeight="1" x14ac:dyDescent="0.3">
      <c r="A1172" s="151">
        <v>15</v>
      </c>
    </row>
    <row r="1173" spans="1:8" s="33" customFormat="1" ht="22.5" customHeight="1" x14ac:dyDescent="0.3">
      <c r="A1173" s="151">
        <v>16</v>
      </c>
    </row>
    <row r="1174" spans="1:8" s="33" customFormat="1" ht="22.5" customHeight="1" x14ac:dyDescent="0.3">
      <c r="A1174" s="151">
        <v>17</v>
      </c>
    </row>
    <row r="1175" spans="1:8" s="33" customFormat="1" ht="22.5" customHeight="1" x14ac:dyDescent="0.3">
      <c r="A1175" s="151">
        <v>18</v>
      </c>
    </row>
    <row r="1176" spans="1:8" s="33" customFormat="1" ht="22.5" customHeight="1" x14ac:dyDescent="0.3">
      <c r="A1176" s="151">
        <v>19</v>
      </c>
    </row>
    <row r="1177" spans="1:8" s="33" customFormat="1" ht="22.5" customHeight="1" x14ac:dyDescent="0.3">
      <c r="A1177" s="151">
        <v>20</v>
      </c>
    </row>
    <row r="1178" spans="1:8" s="33" customFormat="1" ht="22.5" customHeight="1" x14ac:dyDescent="0.3">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3">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3">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3">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3">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3">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3">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3">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3">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3">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3">
      <c r="A1188" s="151">
        <v>11</v>
      </c>
    </row>
    <row r="1189" spans="1:8" s="33" customFormat="1" ht="22.5" customHeight="1" x14ac:dyDescent="0.3">
      <c r="A1189" s="151">
        <v>12</v>
      </c>
    </row>
    <row r="1190" spans="1:8" s="33" customFormat="1" ht="22.5" customHeight="1" x14ac:dyDescent="0.3">
      <c r="A1190" s="151">
        <v>13</v>
      </c>
    </row>
    <row r="1191" spans="1:8" s="33" customFormat="1" ht="22.5" customHeight="1" x14ac:dyDescent="0.3">
      <c r="A1191" s="151">
        <v>14</v>
      </c>
    </row>
    <row r="1192" spans="1:8" s="33" customFormat="1" ht="22.5" customHeight="1" x14ac:dyDescent="0.3">
      <c r="A1192" s="151">
        <v>15</v>
      </c>
    </row>
    <row r="1193" spans="1:8" s="33" customFormat="1" ht="22.5" customHeight="1" x14ac:dyDescent="0.3">
      <c r="A1193" s="151">
        <v>16</v>
      </c>
    </row>
    <row r="1194" spans="1:8" s="33" customFormat="1" ht="22.5" customHeight="1" x14ac:dyDescent="0.3">
      <c r="A1194" s="151">
        <v>17</v>
      </c>
    </row>
    <row r="1195" spans="1:8" s="33" customFormat="1" ht="22.5" customHeight="1" x14ac:dyDescent="0.3">
      <c r="A1195" s="151">
        <v>18</v>
      </c>
    </row>
    <row r="1196" spans="1:8" s="33" customFormat="1" ht="22.5" customHeight="1" x14ac:dyDescent="0.3">
      <c r="A1196" s="151">
        <v>19</v>
      </c>
    </row>
    <row r="1197" spans="1:8" s="33" customFormat="1" ht="22.5" customHeight="1" x14ac:dyDescent="0.3">
      <c r="A1197" s="151">
        <v>20</v>
      </c>
    </row>
    <row r="1198" spans="1:8" s="33" customFormat="1" ht="22.5" customHeight="1" x14ac:dyDescent="0.3">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3">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3">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3">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3">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3">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3">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3">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3">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3">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3">
      <c r="A1208" s="151">
        <v>11</v>
      </c>
    </row>
    <row r="1209" spans="1:8" s="33" customFormat="1" ht="22.5" customHeight="1" x14ac:dyDescent="0.3">
      <c r="A1209" s="151">
        <v>12</v>
      </c>
    </row>
    <row r="1210" spans="1:8" s="33" customFormat="1" ht="22.5" customHeight="1" x14ac:dyDescent="0.3">
      <c r="A1210" s="151">
        <v>13</v>
      </c>
    </row>
    <row r="1211" spans="1:8" s="33" customFormat="1" ht="22.5" customHeight="1" x14ac:dyDescent="0.3">
      <c r="A1211" s="151">
        <v>14</v>
      </c>
    </row>
    <row r="1212" spans="1:8" s="33" customFormat="1" ht="22.5" customHeight="1" x14ac:dyDescent="0.3">
      <c r="A1212" s="151">
        <v>15</v>
      </c>
    </row>
    <row r="1213" spans="1:8" s="33" customFormat="1" ht="22.5" customHeight="1" x14ac:dyDescent="0.3">
      <c r="A1213" s="151">
        <v>16</v>
      </c>
    </row>
    <row r="1214" spans="1:8" s="33" customFormat="1" ht="22.5" customHeight="1" x14ac:dyDescent="0.3">
      <c r="A1214" s="151">
        <v>17</v>
      </c>
    </row>
    <row r="1215" spans="1:8" s="33" customFormat="1" ht="22.5" customHeight="1" x14ac:dyDescent="0.3">
      <c r="A1215" s="151">
        <v>18</v>
      </c>
    </row>
    <row r="1216" spans="1:8" s="33" customFormat="1" ht="22.5" customHeight="1" x14ac:dyDescent="0.3">
      <c r="A1216" s="151">
        <v>19</v>
      </c>
    </row>
    <row r="1217" spans="1:8" s="33" customFormat="1" ht="22.5" customHeight="1" x14ac:dyDescent="0.3">
      <c r="A1217" s="151">
        <v>20</v>
      </c>
    </row>
    <row r="1218" spans="1:8" s="33" customFormat="1" ht="22.5" customHeight="1" x14ac:dyDescent="0.3">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3">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3">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3">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3">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3">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3">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3">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3">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3">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3">
      <c r="A1228" s="151">
        <v>11</v>
      </c>
    </row>
    <row r="1229" spans="1:8" s="33" customFormat="1" ht="22.5" customHeight="1" x14ac:dyDescent="0.3">
      <c r="A1229" s="151">
        <v>12</v>
      </c>
    </row>
    <row r="1230" spans="1:8" s="33" customFormat="1" ht="22.5" customHeight="1" x14ac:dyDescent="0.3">
      <c r="A1230" s="151">
        <v>13</v>
      </c>
    </row>
    <row r="1231" spans="1:8" s="33" customFormat="1" ht="22.5" customHeight="1" x14ac:dyDescent="0.3">
      <c r="A1231" s="151">
        <v>14</v>
      </c>
    </row>
    <row r="1232" spans="1:8" s="33" customFormat="1" ht="22.5" customHeight="1" x14ac:dyDescent="0.3">
      <c r="A1232" s="151">
        <v>15</v>
      </c>
    </row>
    <row r="1233" spans="1:1" s="33" customFormat="1" ht="22.5" customHeight="1" x14ac:dyDescent="0.3">
      <c r="A1233" s="151">
        <v>16</v>
      </c>
    </row>
    <row r="1234" spans="1:1" s="33" customFormat="1" ht="22.5" customHeight="1" x14ac:dyDescent="0.3">
      <c r="A1234" s="151">
        <v>17</v>
      </c>
    </row>
    <row r="1235" spans="1:1" s="33" customFormat="1" ht="22.5" customHeight="1" x14ac:dyDescent="0.3">
      <c r="A1235" s="151">
        <v>18</v>
      </c>
    </row>
    <row r="1236" spans="1:1" s="33" customFormat="1" ht="22.5" customHeight="1" x14ac:dyDescent="0.3">
      <c r="A1236" s="151">
        <v>19</v>
      </c>
    </row>
    <row r="1237" spans="1:1" s="33" customFormat="1" ht="22.5" customHeight="1" x14ac:dyDescent="0.3">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2.5" x14ac:dyDescent="0.25">
      <c r="A1495" s="158"/>
    </row>
    <row r="1496" spans="1:1" s="33" customFormat="1" ht="12.5" x14ac:dyDescent="0.25">
      <c r="A1496" s="158"/>
    </row>
    <row r="1497" spans="1:1" s="33" customFormat="1" ht="12.5" x14ac:dyDescent="0.25">
      <c r="A1497" s="158"/>
    </row>
    <row r="1498" spans="1:1" s="33" customFormat="1" ht="12.5" x14ac:dyDescent="0.25">
      <c r="A1498" s="158"/>
    </row>
    <row r="1499" spans="1:1" s="33" customFormat="1" ht="12.5" x14ac:dyDescent="0.25">
      <c r="A1499" s="158"/>
    </row>
    <row r="1500" spans="1:1" s="33" customFormat="1" ht="12.5" x14ac:dyDescent="0.25">
      <c r="A1500" s="158"/>
    </row>
    <row r="1501" spans="1:1" s="33" customFormat="1" ht="12.5" x14ac:dyDescent="0.25">
      <c r="A1501" s="158"/>
    </row>
    <row r="1502" spans="1:1" s="33" customFormat="1" ht="12.5" x14ac:dyDescent="0.25">
      <c r="A1502" s="158"/>
    </row>
    <row r="1503" spans="1:1" s="33" customFormat="1" ht="12.5" x14ac:dyDescent="0.25">
      <c r="A1503" s="158"/>
    </row>
    <row r="1504" spans="1:1" s="33" customFormat="1" ht="12.5" x14ac:dyDescent="0.25">
      <c r="A1504" s="158"/>
    </row>
    <row r="1505" spans="1:1" s="33" customFormat="1" ht="12.5" x14ac:dyDescent="0.25">
      <c r="A1505" s="158"/>
    </row>
    <row r="1506" spans="1:1" s="33" customFormat="1" ht="12.5" x14ac:dyDescent="0.25">
      <c r="A1506" s="158"/>
    </row>
    <row r="1507" spans="1:1" s="33" customFormat="1" ht="12.5" x14ac:dyDescent="0.25">
      <c r="A1507" s="158"/>
    </row>
    <row r="1508" spans="1:1" s="33" customFormat="1" ht="12.5" x14ac:dyDescent="0.25">
      <c r="A1508" s="158"/>
    </row>
    <row r="1509" spans="1:1" s="33" customFormat="1" ht="12.5" x14ac:dyDescent="0.25">
      <c r="A1509" s="158"/>
    </row>
    <row r="1510" spans="1:1" s="33" customFormat="1" ht="12.5" x14ac:dyDescent="0.25">
      <c r="A1510" s="158"/>
    </row>
    <row r="1511" spans="1:1" s="33" customFormat="1" ht="12.5" x14ac:dyDescent="0.25">
      <c r="A1511" s="158"/>
    </row>
    <row r="1512" spans="1:1" s="33" customFormat="1" ht="12.5" x14ac:dyDescent="0.25">
      <c r="A1512" s="158"/>
    </row>
    <row r="1513" spans="1:1" s="33" customFormat="1" ht="12.5" x14ac:dyDescent="0.25">
      <c r="A1513" s="158"/>
    </row>
    <row r="1514" spans="1:1" s="33" customFormat="1" ht="12.5" x14ac:dyDescent="0.25">
      <c r="A1514" s="158"/>
    </row>
    <row r="1515" spans="1:1" s="33" customFormat="1" ht="12.5" x14ac:dyDescent="0.25">
      <c r="A1515" s="158"/>
    </row>
    <row r="1516" spans="1:1" s="33" customFormat="1" ht="12.5" x14ac:dyDescent="0.25">
      <c r="A1516" s="158"/>
    </row>
    <row r="1517" spans="1:1" s="33" customFormat="1" ht="12.5" x14ac:dyDescent="0.25">
      <c r="A1517" s="158"/>
    </row>
    <row r="1518" spans="1:1" s="33" customFormat="1" ht="12.5" x14ac:dyDescent="0.25">
      <c r="A1518" s="158"/>
    </row>
    <row r="1519" spans="1:1" s="33" customFormat="1" ht="12.5" x14ac:dyDescent="0.25">
      <c r="A1519" s="158"/>
    </row>
    <row r="1520" spans="1:1" s="33" customFormat="1" ht="12.5" x14ac:dyDescent="0.25">
      <c r="A1520" s="158"/>
    </row>
    <row r="1521" spans="1:1" s="33" customFormat="1" ht="12.5" x14ac:dyDescent="0.25">
      <c r="A1521" s="158"/>
    </row>
    <row r="1522" spans="1:1" s="33" customFormat="1" ht="12.5" x14ac:dyDescent="0.25">
      <c r="A1522" s="158"/>
    </row>
    <row r="1523" spans="1:1" s="33" customFormat="1" ht="12.5" x14ac:dyDescent="0.25">
      <c r="A1523" s="158"/>
    </row>
    <row r="1524" spans="1:1" s="33" customFormat="1" ht="12.5" x14ac:dyDescent="0.25">
      <c r="A1524" s="158"/>
    </row>
    <row r="1525" spans="1:1" s="33" customFormat="1" ht="12.5" x14ac:dyDescent="0.25">
      <c r="A1525" s="158"/>
    </row>
    <row r="1526" spans="1:1" s="33" customFormat="1" ht="12.5" x14ac:dyDescent="0.25">
      <c r="A1526" s="158"/>
    </row>
    <row r="1527" spans="1:1" s="33" customFormat="1" ht="12.5" x14ac:dyDescent="0.25">
      <c r="A1527" s="158"/>
    </row>
    <row r="1528" spans="1:1" s="33" customFormat="1" ht="12.5" x14ac:dyDescent="0.25">
      <c r="A1528" s="158"/>
    </row>
    <row r="1529" spans="1:1" s="33" customFormat="1" ht="12.5" x14ac:dyDescent="0.25">
      <c r="A1529" s="158"/>
    </row>
    <row r="1530" spans="1:1" s="33" customFormat="1" ht="12.5" x14ac:dyDescent="0.25">
      <c r="A1530" s="158"/>
    </row>
    <row r="1531" spans="1:1" s="33" customFormat="1" ht="12.5" x14ac:dyDescent="0.25">
      <c r="A1531" s="158"/>
    </row>
    <row r="1532" spans="1:1" s="33" customFormat="1" ht="12.5" x14ac:dyDescent="0.25">
      <c r="A1532" s="158"/>
    </row>
    <row r="1533" spans="1:1" s="33" customFormat="1" ht="12.5" x14ac:dyDescent="0.25">
      <c r="A1533" s="158"/>
    </row>
    <row r="1534" spans="1:1" s="33" customFormat="1" ht="12.5" x14ac:dyDescent="0.25">
      <c r="A1534" s="158"/>
    </row>
    <row r="1535" spans="1:1" s="33" customFormat="1" ht="12.5" x14ac:dyDescent="0.25">
      <c r="A1535" s="158"/>
    </row>
    <row r="1536" spans="1:1" s="33" customFormat="1" ht="12.5" x14ac:dyDescent="0.25">
      <c r="A1536" s="158"/>
    </row>
    <row r="1537" spans="1:1" s="33" customFormat="1" ht="12.5" x14ac:dyDescent="0.25">
      <c r="A1537" s="158"/>
    </row>
    <row r="1538" spans="1:1" s="33" customFormat="1" ht="12.5" x14ac:dyDescent="0.25">
      <c r="A1538" s="158"/>
    </row>
    <row r="1539" spans="1:1" s="33" customFormat="1" ht="12.5" x14ac:dyDescent="0.25">
      <c r="A1539" s="158"/>
    </row>
    <row r="1540" spans="1:1" s="33" customFormat="1" ht="12.5" x14ac:dyDescent="0.25">
      <c r="A1540" s="158"/>
    </row>
    <row r="1541" spans="1:1" s="33" customFormat="1" ht="12.5" x14ac:dyDescent="0.25">
      <c r="A1541" s="158"/>
    </row>
    <row r="1542" spans="1:1" s="33" customFormat="1" ht="12.5" x14ac:dyDescent="0.25">
      <c r="A1542" s="158"/>
    </row>
    <row r="1543" spans="1:1" s="33" customFormat="1" ht="12.5" x14ac:dyDescent="0.25">
      <c r="A1543" s="158"/>
    </row>
    <row r="1544" spans="1:1" s="33" customFormat="1" ht="12.5" x14ac:dyDescent="0.25">
      <c r="A1544" s="158"/>
    </row>
    <row r="1545" spans="1:1" s="33" customFormat="1" ht="12.5" x14ac:dyDescent="0.25">
      <c r="A1545" s="158"/>
    </row>
    <row r="1546" spans="1:1" s="33" customFormat="1" ht="12.5" x14ac:dyDescent="0.25">
      <c r="A1546" s="158"/>
    </row>
    <row r="1547" spans="1:1" s="33" customFormat="1" ht="12.5" x14ac:dyDescent="0.25">
      <c r="A1547" s="158"/>
    </row>
    <row r="1548" spans="1:1" s="33" customFormat="1" ht="12.5" x14ac:dyDescent="0.25">
      <c r="A1548" s="158"/>
    </row>
    <row r="1549" spans="1:1" s="33" customFormat="1" ht="12.5" x14ac:dyDescent="0.25">
      <c r="A1549" s="158"/>
    </row>
    <row r="1550" spans="1:1" s="33" customFormat="1" ht="12.5" x14ac:dyDescent="0.25">
      <c r="A1550" s="158"/>
    </row>
    <row r="1551" spans="1:1" s="33" customFormat="1" ht="12.5" x14ac:dyDescent="0.25">
      <c r="A1551" s="158"/>
    </row>
    <row r="1552" spans="1:1" s="33" customFormat="1" ht="12.5" x14ac:dyDescent="0.25">
      <c r="A1552" s="158"/>
    </row>
    <row r="1553" spans="1:1" s="33" customFormat="1" ht="12.5" x14ac:dyDescent="0.25">
      <c r="A1553" s="158"/>
    </row>
    <row r="1554" spans="1:1" s="33" customFormat="1" ht="12.5" x14ac:dyDescent="0.25">
      <c r="A1554" s="158"/>
    </row>
    <row r="1555" spans="1:1" s="33" customFormat="1" ht="12.5" x14ac:dyDescent="0.25">
      <c r="A1555" s="158"/>
    </row>
    <row r="1556" spans="1:1" s="33" customFormat="1" ht="12.5" x14ac:dyDescent="0.25">
      <c r="A1556" s="158"/>
    </row>
    <row r="1557" spans="1:1" s="33" customFormat="1" ht="12.5" x14ac:dyDescent="0.25">
      <c r="A1557" s="158"/>
    </row>
    <row r="1558" spans="1:1" s="33" customFormat="1" ht="12.5" x14ac:dyDescent="0.25">
      <c r="A1558" s="158"/>
    </row>
    <row r="1559" spans="1:1" s="33" customFormat="1" ht="12.5" x14ac:dyDescent="0.25">
      <c r="A1559" s="158"/>
    </row>
    <row r="1560" spans="1:1" s="33" customFormat="1" ht="12.5" x14ac:dyDescent="0.25">
      <c r="A1560" s="158"/>
    </row>
    <row r="1561" spans="1:1" s="33" customFormat="1" ht="12.5" x14ac:dyDescent="0.25">
      <c r="A1561" s="158"/>
    </row>
    <row r="1562" spans="1:1" s="33" customFormat="1" ht="12.5" x14ac:dyDescent="0.25">
      <c r="A1562" s="158"/>
    </row>
    <row r="1563" spans="1:1" s="33" customFormat="1" ht="12.5" x14ac:dyDescent="0.25">
      <c r="A1563" s="158"/>
    </row>
    <row r="1564" spans="1:1" s="33" customFormat="1" ht="12.5" x14ac:dyDescent="0.25">
      <c r="A1564" s="158"/>
    </row>
    <row r="1565" spans="1:1" s="33" customFormat="1" ht="12.5" x14ac:dyDescent="0.25">
      <c r="A1565" s="158"/>
    </row>
    <row r="1566" spans="1:1" s="33" customFormat="1" ht="12.5" x14ac:dyDescent="0.25">
      <c r="A1566" s="158"/>
    </row>
    <row r="1567" spans="1:1" s="33" customFormat="1" ht="12.5" x14ac:dyDescent="0.25">
      <c r="A1567" s="158"/>
    </row>
    <row r="1568" spans="1:1" s="33" customFormat="1" ht="12.5" x14ac:dyDescent="0.25">
      <c r="A1568" s="158"/>
    </row>
    <row r="1569" spans="1:1" s="33" customFormat="1" ht="12.5" x14ac:dyDescent="0.25">
      <c r="A1569" s="158"/>
    </row>
    <row r="1570" spans="1:1" s="33" customFormat="1" ht="12.5" x14ac:dyDescent="0.25">
      <c r="A1570" s="158"/>
    </row>
    <row r="1571" spans="1:1" s="33" customFormat="1" ht="12.5" x14ac:dyDescent="0.25">
      <c r="A1571" s="158"/>
    </row>
    <row r="1572" spans="1:1" s="33" customFormat="1" ht="12.5" x14ac:dyDescent="0.25">
      <c r="A1572" s="158"/>
    </row>
    <row r="1573" spans="1:1" s="33" customFormat="1" ht="12.5" x14ac:dyDescent="0.25">
      <c r="A1573" s="158"/>
    </row>
    <row r="1574" spans="1:1" s="33" customFormat="1" ht="12.5" x14ac:dyDescent="0.25">
      <c r="A1574" s="158"/>
    </row>
    <row r="1575" spans="1:1" s="33" customFormat="1" ht="12.5" x14ac:dyDescent="0.25">
      <c r="A1575" s="158"/>
    </row>
    <row r="1576" spans="1:1" s="33" customFormat="1" ht="12.5" x14ac:dyDescent="0.25">
      <c r="A1576" s="158"/>
    </row>
    <row r="1577" spans="1:1" s="33" customFormat="1" ht="12.5" x14ac:dyDescent="0.25">
      <c r="A1577" s="158"/>
    </row>
    <row r="1578" spans="1:1" s="33" customFormat="1" ht="12.5" x14ac:dyDescent="0.25">
      <c r="A1578" s="158"/>
    </row>
    <row r="1579" spans="1:1" s="33" customFormat="1" ht="12.5" x14ac:dyDescent="0.25">
      <c r="A1579" s="158"/>
    </row>
    <row r="1580" spans="1:1" s="33" customFormat="1" ht="12.5" x14ac:dyDescent="0.25">
      <c r="A1580" s="158"/>
    </row>
    <row r="1581" spans="1:1" s="33" customFormat="1" ht="12.5" x14ac:dyDescent="0.25">
      <c r="A1581" s="158"/>
    </row>
    <row r="1582" spans="1:1" s="33" customFormat="1" ht="12.5" x14ac:dyDescent="0.25">
      <c r="A1582" s="158"/>
    </row>
    <row r="1583" spans="1:1" s="33" customFormat="1" ht="12.5" x14ac:dyDescent="0.25">
      <c r="A1583" s="158"/>
    </row>
    <row r="1584" spans="1:1" s="33" customFormat="1" ht="12.5" x14ac:dyDescent="0.25">
      <c r="A1584" s="158"/>
    </row>
    <row r="1585" spans="1:1" s="33" customFormat="1" ht="12.5" x14ac:dyDescent="0.25">
      <c r="A1585" s="158"/>
    </row>
    <row r="1586" spans="1:1" s="33" customFormat="1" ht="12.5" x14ac:dyDescent="0.25">
      <c r="A1586" s="158"/>
    </row>
    <row r="1587" spans="1:1" s="33" customFormat="1" ht="12.5" x14ac:dyDescent="0.25">
      <c r="A1587" s="158"/>
    </row>
    <row r="1588" spans="1:1" s="33" customFormat="1" ht="12.5" x14ac:dyDescent="0.25">
      <c r="A1588" s="158"/>
    </row>
    <row r="1589" spans="1:1" s="33" customFormat="1" ht="12.5" x14ac:dyDescent="0.25">
      <c r="A1589" s="158"/>
    </row>
    <row r="1590" spans="1:1" s="33" customFormat="1" ht="12.5" x14ac:dyDescent="0.25">
      <c r="A1590" s="158"/>
    </row>
    <row r="1591" spans="1:1" s="33" customFormat="1" ht="12.5" x14ac:dyDescent="0.25">
      <c r="A1591" s="158"/>
    </row>
    <row r="1592" spans="1:1" s="33" customFormat="1" ht="12.5" x14ac:dyDescent="0.25">
      <c r="A1592" s="158"/>
    </row>
    <row r="1593" spans="1:1" s="33" customFormat="1" ht="12.5" x14ac:dyDescent="0.25">
      <c r="A1593" s="158"/>
    </row>
    <row r="1594" spans="1:1" s="33" customFormat="1" ht="12.5" x14ac:dyDescent="0.25">
      <c r="A1594" s="158"/>
    </row>
    <row r="1595" spans="1:1" s="33" customFormat="1" ht="12.5" x14ac:dyDescent="0.25">
      <c r="A1595" s="158"/>
    </row>
    <row r="1596" spans="1:1" s="33" customFormat="1" ht="12.5" x14ac:dyDescent="0.25">
      <c r="A1596" s="158"/>
    </row>
    <row r="1597" spans="1:1" s="33" customFormat="1" ht="12.5" x14ac:dyDescent="0.25">
      <c r="A1597" s="158"/>
    </row>
    <row r="1598" spans="1:1" s="33" customFormat="1" ht="12.5" x14ac:dyDescent="0.25">
      <c r="A1598" s="158"/>
    </row>
    <row r="1599" spans="1:1" s="33" customFormat="1" ht="12.5" x14ac:dyDescent="0.25">
      <c r="A1599" s="158"/>
    </row>
    <row r="1600" spans="1:1" s="33" customFormat="1" ht="12.5" x14ac:dyDescent="0.25">
      <c r="A1600" s="158"/>
    </row>
    <row r="1601" spans="1:1" s="33" customFormat="1" ht="12.5" x14ac:dyDescent="0.25">
      <c r="A1601" s="158"/>
    </row>
    <row r="1602" spans="1:1" s="33" customFormat="1" ht="12.5" x14ac:dyDescent="0.25">
      <c r="A1602" s="158"/>
    </row>
    <row r="1603" spans="1:1" s="33" customFormat="1" ht="12.5" x14ac:dyDescent="0.25">
      <c r="A1603" s="158"/>
    </row>
    <row r="1604" spans="1:1" s="33" customFormat="1" ht="12.5" x14ac:dyDescent="0.25">
      <c r="A1604" s="158"/>
    </row>
    <row r="1605" spans="1:1" s="33" customFormat="1" ht="12.5" x14ac:dyDescent="0.25">
      <c r="A1605" s="158"/>
    </row>
    <row r="1606" spans="1:1" s="33" customFormat="1" ht="12.5" x14ac:dyDescent="0.25">
      <c r="A1606" s="158"/>
    </row>
    <row r="1607" spans="1:1" s="33" customFormat="1" ht="12.5" x14ac:dyDescent="0.25">
      <c r="A1607" s="158"/>
    </row>
    <row r="1608" spans="1:1" s="33" customFormat="1" ht="12.5" x14ac:dyDescent="0.25">
      <c r="A1608" s="158"/>
    </row>
    <row r="1609" spans="1:1" s="33" customFormat="1" ht="12.5" x14ac:dyDescent="0.25">
      <c r="A1609" s="158"/>
    </row>
    <row r="1610" spans="1:1" s="33" customFormat="1" ht="12.5" x14ac:dyDescent="0.25">
      <c r="A1610" s="158"/>
    </row>
    <row r="1611" spans="1:1" s="33" customFormat="1" ht="12.5" x14ac:dyDescent="0.25">
      <c r="A1611" s="158"/>
    </row>
    <row r="1612" spans="1:1" s="33" customFormat="1" ht="12.5" x14ac:dyDescent="0.25">
      <c r="A1612" s="158"/>
    </row>
    <row r="1613" spans="1:1" s="33" customFormat="1" ht="12.5" x14ac:dyDescent="0.25">
      <c r="A1613" s="158"/>
    </row>
    <row r="1614" spans="1:1" s="33" customFormat="1" ht="12.5" x14ac:dyDescent="0.25">
      <c r="A1614" s="158"/>
    </row>
    <row r="1615" spans="1:1" s="33" customFormat="1" ht="12.5" x14ac:dyDescent="0.25">
      <c r="A1615" s="158"/>
    </row>
    <row r="1616" spans="1:1" s="33" customFormat="1" ht="12.5" x14ac:dyDescent="0.25">
      <c r="A1616" s="158"/>
    </row>
    <row r="1617" spans="1:1" s="33" customFormat="1" ht="12.5" x14ac:dyDescent="0.25">
      <c r="A1617" s="158"/>
    </row>
    <row r="1618" spans="1:1" s="33" customFormat="1" ht="12.5" x14ac:dyDescent="0.25">
      <c r="A1618" s="158"/>
    </row>
    <row r="1619" spans="1:1" s="33" customFormat="1" ht="12.5" x14ac:dyDescent="0.25">
      <c r="A1619" s="158"/>
    </row>
    <row r="1620" spans="1:1" s="33" customFormat="1" ht="12.5" x14ac:dyDescent="0.25">
      <c r="A1620" s="158"/>
    </row>
    <row r="1621" spans="1:1" s="33" customFormat="1" ht="12.5" x14ac:dyDescent="0.25">
      <c r="A1621" s="158"/>
    </row>
    <row r="1622" spans="1:1" s="33" customFormat="1" ht="12.5" x14ac:dyDescent="0.25">
      <c r="A1622" s="158"/>
    </row>
    <row r="1623" spans="1:1" s="33" customFormat="1" ht="12.5" x14ac:dyDescent="0.25">
      <c r="A1623" s="158"/>
    </row>
    <row r="1624" spans="1:1" s="33" customFormat="1" ht="12.5" x14ac:dyDescent="0.25">
      <c r="A1624" s="158"/>
    </row>
    <row r="1625" spans="1:1" s="33" customFormat="1" ht="12.5" x14ac:dyDescent="0.25">
      <c r="A1625" s="158"/>
    </row>
    <row r="1626" spans="1:1" s="33" customFormat="1" ht="12.5" x14ac:dyDescent="0.25">
      <c r="A1626" s="158"/>
    </row>
    <row r="1627" spans="1:1" s="33" customFormat="1" ht="12.5" x14ac:dyDescent="0.25">
      <c r="A1627" s="158"/>
    </row>
    <row r="1628" spans="1:1" s="33" customFormat="1" ht="12.5" x14ac:dyDescent="0.25">
      <c r="A1628" s="158"/>
    </row>
    <row r="1629" spans="1:1" s="33" customFormat="1" ht="12.5" x14ac:dyDescent="0.25">
      <c r="A1629" s="158"/>
    </row>
    <row r="1630" spans="1:1" s="33" customFormat="1" ht="12.5" x14ac:dyDescent="0.25">
      <c r="A1630" s="158"/>
    </row>
    <row r="1631" spans="1:1" s="33" customFormat="1" ht="12.5" x14ac:dyDescent="0.25">
      <c r="A1631" s="158"/>
    </row>
    <row r="1632" spans="1:1" s="33" customFormat="1" ht="12.5" x14ac:dyDescent="0.25">
      <c r="A1632" s="158"/>
    </row>
    <row r="1633" spans="1:1" s="33" customFormat="1" ht="12.5" x14ac:dyDescent="0.25">
      <c r="A1633" s="158"/>
    </row>
    <row r="1634" spans="1:1" s="33" customFormat="1" ht="12.5" x14ac:dyDescent="0.25">
      <c r="A1634" s="158"/>
    </row>
    <row r="1635" spans="1:1" s="33" customFormat="1" ht="12.5" x14ac:dyDescent="0.25">
      <c r="A1635" s="158"/>
    </row>
    <row r="1636" spans="1:1" s="33" customFormat="1" ht="12.5" x14ac:dyDescent="0.25">
      <c r="A1636" s="158"/>
    </row>
    <row r="1637" spans="1:1" s="33" customFormat="1" ht="12.5" x14ac:dyDescent="0.25">
      <c r="A1637" s="158"/>
    </row>
    <row r="1638" spans="1:1" s="33" customFormat="1" ht="12.5" x14ac:dyDescent="0.25">
      <c r="A1638" s="158"/>
    </row>
    <row r="1639" spans="1:1" s="33" customFormat="1" ht="12.5" x14ac:dyDescent="0.25">
      <c r="A1639" s="158"/>
    </row>
    <row r="1640" spans="1:1" s="33" customFormat="1" ht="12.5" x14ac:dyDescent="0.25">
      <c r="A1640" s="158"/>
    </row>
    <row r="1641" spans="1:1" s="33" customFormat="1" ht="12.5" x14ac:dyDescent="0.25">
      <c r="A1641" s="158"/>
    </row>
    <row r="1642" spans="1:1" s="33" customFormat="1" ht="12.5" x14ac:dyDescent="0.25">
      <c r="A1642" s="158"/>
    </row>
    <row r="1643" spans="1:1" s="33" customFormat="1" ht="12.5" x14ac:dyDescent="0.25">
      <c r="A1643" s="158"/>
    </row>
    <row r="1644" spans="1:1" s="33" customFormat="1" ht="12.5" x14ac:dyDescent="0.25">
      <c r="A1644" s="158"/>
    </row>
    <row r="1645" spans="1:1" s="33" customFormat="1" ht="12.5" x14ac:dyDescent="0.25">
      <c r="A1645" s="158"/>
    </row>
    <row r="1646" spans="1:1" s="33" customFormat="1" ht="12.5" x14ac:dyDescent="0.25">
      <c r="A1646" s="158"/>
    </row>
    <row r="1647" spans="1:1" s="33" customFormat="1" ht="12.5" x14ac:dyDescent="0.25">
      <c r="A1647" s="158"/>
    </row>
    <row r="1648" spans="1:1" s="33" customFormat="1" ht="12.5" x14ac:dyDescent="0.25">
      <c r="A1648" s="158"/>
    </row>
    <row r="1649" spans="1:1" s="33" customFormat="1" ht="12.5" x14ac:dyDescent="0.25">
      <c r="A1649" s="158"/>
    </row>
    <row r="1650" spans="1:1" s="33" customFormat="1" ht="12.5" x14ac:dyDescent="0.25">
      <c r="A1650" s="158"/>
    </row>
    <row r="1651" spans="1:1" s="33" customFormat="1" ht="12.5" x14ac:dyDescent="0.25">
      <c r="A1651" s="158"/>
    </row>
    <row r="1652" spans="1:1" s="33" customFormat="1" ht="12.5" x14ac:dyDescent="0.25">
      <c r="A1652" s="158"/>
    </row>
    <row r="1653" spans="1:1" s="33" customFormat="1" ht="12.5" x14ac:dyDescent="0.25">
      <c r="A1653" s="158"/>
    </row>
    <row r="1654" spans="1:1" s="33" customFormat="1" ht="12.5" x14ac:dyDescent="0.25">
      <c r="A1654" s="158"/>
    </row>
    <row r="1655" spans="1:1" s="33" customFormat="1" ht="12.5" x14ac:dyDescent="0.25">
      <c r="A1655" s="158"/>
    </row>
    <row r="1656" spans="1:1" s="33" customFormat="1" ht="12.5" x14ac:dyDescent="0.25">
      <c r="A1656" s="158"/>
    </row>
    <row r="1657" spans="1:1" s="33" customFormat="1" ht="12.5" x14ac:dyDescent="0.25">
      <c r="A1657" s="158"/>
    </row>
    <row r="1658" spans="1:1" s="33" customFormat="1" ht="12.5" x14ac:dyDescent="0.25">
      <c r="A1658" s="158"/>
    </row>
    <row r="1659" spans="1:1" s="33" customFormat="1" ht="12.5" x14ac:dyDescent="0.25">
      <c r="A1659" s="158"/>
    </row>
    <row r="1660" spans="1:1" s="33" customFormat="1" ht="12.5" x14ac:dyDescent="0.25">
      <c r="A1660" s="158"/>
    </row>
    <row r="1661" spans="1:1" s="33" customFormat="1" ht="12.5" x14ac:dyDescent="0.25">
      <c r="A1661" s="158"/>
    </row>
    <row r="1662" spans="1:1" s="33" customFormat="1" ht="12.5" x14ac:dyDescent="0.25">
      <c r="A1662" s="158"/>
    </row>
    <row r="1663" spans="1:1" s="33" customFormat="1" ht="12.5" x14ac:dyDescent="0.25">
      <c r="A1663" s="158"/>
    </row>
    <row r="1664" spans="1:1" s="33" customFormat="1" ht="12.5" x14ac:dyDescent="0.25">
      <c r="A1664" s="158"/>
    </row>
    <row r="1665" spans="1:1" s="33" customFormat="1" ht="12.5" x14ac:dyDescent="0.25">
      <c r="A1665" s="158"/>
    </row>
    <row r="1666" spans="1:1" s="33" customFormat="1" ht="12.5" x14ac:dyDescent="0.25">
      <c r="A1666" s="158"/>
    </row>
    <row r="1667" spans="1:1" s="33" customFormat="1" ht="12.5" x14ac:dyDescent="0.25">
      <c r="A1667" s="158"/>
    </row>
    <row r="1668" spans="1:1" s="33" customFormat="1" ht="12.5" x14ac:dyDescent="0.25">
      <c r="A1668" s="158"/>
    </row>
    <row r="1669" spans="1:1" s="33" customFormat="1" ht="12.5" x14ac:dyDescent="0.25">
      <c r="A1669" s="158"/>
    </row>
    <row r="1670" spans="1:1" s="33" customFormat="1" ht="12.5" x14ac:dyDescent="0.25">
      <c r="A1670" s="158"/>
    </row>
    <row r="1671" spans="1:1" s="33" customFormat="1" ht="12.5" x14ac:dyDescent="0.25">
      <c r="A1671" s="158"/>
    </row>
    <row r="1672" spans="1:1" s="33" customFormat="1" ht="12.5" x14ac:dyDescent="0.25">
      <c r="A1672" s="158"/>
    </row>
    <row r="1673" spans="1:1" s="33" customFormat="1" ht="12.5" x14ac:dyDescent="0.25">
      <c r="A1673" s="158"/>
    </row>
    <row r="1674" spans="1:1" s="33" customFormat="1" ht="12.5" x14ac:dyDescent="0.25">
      <c r="A1674" s="158"/>
    </row>
    <row r="1675" spans="1:1" s="33" customFormat="1" ht="12.5" x14ac:dyDescent="0.25">
      <c r="A1675" s="158"/>
    </row>
    <row r="1676" spans="1:1" s="33" customFormat="1" ht="12.5" x14ac:dyDescent="0.25">
      <c r="A1676" s="158"/>
    </row>
    <row r="1677" spans="1:1" s="33" customFormat="1" ht="12.5" x14ac:dyDescent="0.25">
      <c r="A1677" s="158"/>
    </row>
    <row r="1678" spans="1:1" s="33" customFormat="1" ht="12.5" x14ac:dyDescent="0.25">
      <c r="A1678" s="158"/>
    </row>
    <row r="1679" spans="1:1" s="33" customFormat="1" ht="12.5" x14ac:dyDescent="0.25">
      <c r="A1679" s="158"/>
    </row>
    <row r="1680" spans="1:1" s="33" customFormat="1" ht="12.5" x14ac:dyDescent="0.25">
      <c r="A1680" s="158"/>
    </row>
    <row r="1681" spans="1:1" s="33" customFormat="1" ht="12.5" x14ac:dyDescent="0.25">
      <c r="A1681" s="158"/>
    </row>
    <row r="1682" spans="1:1" s="33" customFormat="1" ht="12.5" x14ac:dyDescent="0.25">
      <c r="A1682" s="158"/>
    </row>
    <row r="1683" spans="1:1" s="33" customFormat="1" ht="12.5" x14ac:dyDescent="0.25">
      <c r="A1683" s="158"/>
    </row>
    <row r="1684" spans="1:1" s="33" customFormat="1" ht="12.5" x14ac:dyDescent="0.25">
      <c r="A1684" s="158"/>
    </row>
    <row r="1685" spans="1:1" s="33" customFormat="1" ht="12.5" x14ac:dyDescent="0.25">
      <c r="A1685" s="158"/>
    </row>
    <row r="1686" spans="1:1" s="33" customFormat="1" ht="12.5" x14ac:dyDescent="0.25">
      <c r="A1686" s="158"/>
    </row>
    <row r="1687" spans="1:1" s="33" customFormat="1" ht="12.5" x14ac:dyDescent="0.25">
      <c r="A1687" s="158"/>
    </row>
    <row r="1688" spans="1:1" s="33" customFormat="1" ht="12.5" x14ac:dyDescent="0.25">
      <c r="A1688" s="158"/>
    </row>
    <row r="1689" spans="1:1" s="33" customFormat="1" ht="12.5" x14ac:dyDescent="0.25">
      <c r="A1689" s="158"/>
    </row>
    <row r="1690" spans="1:1" s="33" customFormat="1" ht="12.5" x14ac:dyDescent="0.25">
      <c r="A1690" s="158"/>
    </row>
    <row r="1691" spans="1:1" s="33" customFormat="1" ht="12.5" x14ac:dyDescent="0.25">
      <c r="A1691" s="158"/>
    </row>
    <row r="1692" spans="1:1" s="33" customFormat="1" ht="12.5" x14ac:dyDescent="0.25">
      <c r="A1692" s="158"/>
    </row>
    <row r="1693" spans="1:1" s="33" customFormat="1" ht="12.5" x14ac:dyDescent="0.25">
      <c r="A1693" s="158"/>
    </row>
    <row r="1694" spans="1:1" s="33" customFormat="1" ht="12.5" x14ac:dyDescent="0.25">
      <c r="A1694" s="158"/>
    </row>
    <row r="1695" spans="1:1" s="33" customFormat="1" ht="12.5" x14ac:dyDescent="0.25">
      <c r="A1695" s="158"/>
    </row>
    <row r="1696" spans="1:1" s="33" customFormat="1" ht="12.5" x14ac:dyDescent="0.25">
      <c r="A1696" s="158"/>
    </row>
    <row r="1697" spans="1:1" s="33" customFormat="1" ht="12.5" x14ac:dyDescent="0.25">
      <c r="A1697" s="158"/>
    </row>
    <row r="1698" spans="1:1" s="33" customFormat="1" ht="12.5" x14ac:dyDescent="0.25">
      <c r="A1698" s="158"/>
    </row>
    <row r="1699" spans="1:1" s="33" customFormat="1" ht="12.5" x14ac:dyDescent="0.25">
      <c r="A1699" s="158"/>
    </row>
    <row r="1700" spans="1:1" s="33" customFormat="1" ht="12.5" x14ac:dyDescent="0.25">
      <c r="A1700" s="158"/>
    </row>
    <row r="1701" spans="1:1" s="33" customFormat="1" ht="12.5" x14ac:dyDescent="0.25">
      <c r="A1701" s="158"/>
    </row>
    <row r="1702" spans="1:1" s="33" customFormat="1" ht="12.5" x14ac:dyDescent="0.25">
      <c r="A1702" s="158"/>
    </row>
    <row r="1703" spans="1:1" s="33" customFormat="1" ht="12.5" x14ac:dyDescent="0.25">
      <c r="A1703" s="158"/>
    </row>
    <row r="1704" spans="1:1" s="33" customFormat="1" ht="12.5" x14ac:dyDescent="0.25">
      <c r="A1704" s="158"/>
    </row>
    <row r="1705" spans="1:1" s="33" customFormat="1" ht="12.5" x14ac:dyDescent="0.25">
      <c r="A1705" s="158"/>
    </row>
    <row r="1706" spans="1:1" s="33" customFormat="1" ht="12.5" x14ac:dyDescent="0.25">
      <c r="A1706" s="158"/>
    </row>
    <row r="1707" spans="1:1" s="33" customFormat="1" ht="12.5" x14ac:dyDescent="0.25">
      <c r="A1707" s="158"/>
    </row>
    <row r="1708" spans="1:1" s="33" customFormat="1" ht="12.5" x14ac:dyDescent="0.25">
      <c r="A1708" s="158"/>
    </row>
    <row r="1709" spans="1:1" s="33" customFormat="1" ht="12.5" x14ac:dyDescent="0.25">
      <c r="A1709" s="158"/>
    </row>
    <row r="1710" spans="1:1" s="33" customFormat="1" ht="12.5" x14ac:dyDescent="0.25">
      <c r="A1710" s="158"/>
    </row>
    <row r="1711" spans="1:1" s="33" customFormat="1" ht="12.5" x14ac:dyDescent="0.25">
      <c r="A1711" s="158"/>
    </row>
    <row r="1712" spans="1:1" s="33" customFormat="1" ht="12.5" x14ac:dyDescent="0.25">
      <c r="A1712" s="158"/>
    </row>
    <row r="1713" spans="1:1" s="33" customFormat="1" ht="12.5" x14ac:dyDescent="0.25">
      <c r="A1713" s="158"/>
    </row>
    <row r="1714" spans="1:1" s="33" customFormat="1" ht="12.5" x14ac:dyDescent="0.25">
      <c r="A1714" s="158"/>
    </row>
    <row r="1715" spans="1:1" s="33" customFormat="1" ht="12.5" x14ac:dyDescent="0.25">
      <c r="A1715" s="158"/>
    </row>
    <row r="1716" spans="1:1" s="33" customFormat="1" ht="12.5" x14ac:dyDescent="0.25">
      <c r="A1716" s="158"/>
    </row>
    <row r="1717" spans="1:1" s="33" customFormat="1" ht="12.5" x14ac:dyDescent="0.25">
      <c r="A1717" s="158"/>
    </row>
    <row r="1718" spans="1:1" s="33" customFormat="1" ht="12.5" x14ac:dyDescent="0.25">
      <c r="A1718" s="158"/>
    </row>
    <row r="1719" spans="1:1" s="33" customFormat="1" ht="12.5" x14ac:dyDescent="0.25">
      <c r="A1719" s="158"/>
    </row>
    <row r="1720" spans="1:1" s="33" customFormat="1" ht="12.5" x14ac:dyDescent="0.25">
      <c r="A1720" s="158"/>
    </row>
    <row r="1721" spans="1:1" s="33" customFormat="1" ht="12.5" x14ac:dyDescent="0.25">
      <c r="A1721" s="158"/>
    </row>
    <row r="1722" spans="1:1" s="33" customFormat="1" ht="12.5" x14ac:dyDescent="0.25">
      <c r="A1722" s="158"/>
    </row>
    <row r="1723" spans="1:1" s="33" customFormat="1" ht="12.5" x14ac:dyDescent="0.25">
      <c r="A1723" s="158"/>
    </row>
    <row r="1724" spans="1:1" s="33" customFormat="1" ht="12.5" x14ac:dyDescent="0.25">
      <c r="A1724" s="158"/>
    </row>
    <row r="1725" spans="1:1" s="33" customFormat="1" ht="12.5" x14ac:dyDescent="0.25">
      <c r="A1725" s="158"/>
    </row>
    <row r="1726" spans="1:1" s="33" customFormat="1" ht="12.5" x14ac:dyDescent="0.25">
      <c r="A1726" s="158"/>
    </row>
    <row r="1727" spans="1:1" s="33" customFormat="1" ht="12.5" x14ac:dyDescent="0.25">
      <c r="A1727" s="158"/>
    </row>
    <row r="1728" spans="1:1" s="33" customFormat="1" ht="12.5" x14ac:dyDescent="0.25">
      <c r="A1728" s="158"/>
    </row>
    <row r="1729" spans="1:1" s="33" customFormat="1" ht="12.5" x14ac:dyDescent="0.25">
      <c r="A1729" s="158"/>
    </row>
    <row r="1730" spans="1:1" s="33" customFormat="1" ht="12.5" x14ac:dyDescent="0.25">
      <c r="A1730" s="158"/>
    </row>
    <row r="1731" spans="1:1" s="33" customFormat="1" ht="12.5" x14ac:dyDescent="0.25">
      <c r="A1731" s="158"/>
    </row>
    <row r="1732" spans="1:1" s="33" customFormat="1" ht="12.5" x14ac:dyDescent="0.25">
      <c r="A1732" s="158"/>
    </row>
    <row r="1733" spans="1:1" s="33" customFormat="1" ht="12.5" x14ac:dyDescent="0.25">
      <c r="A1733" s="158"/>
    </row>
    <row r="1734" spans="1:1" s="33" customFormat="1" ht="12.5" x14ac:dyDescent="0.25">
      <c r="A1734" s="158"/>
    </row>
    <row r="1735" spans="1:1" s="33" customFormat="1" ht="12.5" x14ac:dyDescent="0.25">
      <c r="A1735" s="158"/>
    </row>
    <row r="1736" spans="1:1" s="33" customFormat="1" ht="12.5" x14ac:dyDescent="0.25">
      <c r="A1736" s="158"/>
    </row>
    <row r="1737" spans="1:1" s="33" customFormat="1" ht="12.5" x14ac:dyDescent="0.25">
      <c r="A1737" s="158"/>
    </row>
    <row r="1738" spans="1:1" s="33" customFormat="1" ht="12.5" x14ac:dyDescent="0.25">
      <c r="A1738" s="158"/>
    </row>
    <row r="1739" spans="1:1" s="33" customFormat="1" ht="12.5" x14ac:dyDescent="0.25">
      <c r="A1739" s="158"/>
    </row>
    <row r="1740" spans="1:1" s="33" customFormat="1" ht="12.5" x14ac:dyDescent="0.25">
      <c r="A1740" s="158"/>
    </row>
    <row r="1741" spans="1:1" s="33" customFormat="1" ht="12.5" x14ac:dyDescent="0.25">
      <c r="A1741" s="158"/>
    </row>
    <row r="1742" spans="1:1" s="33" customFormat="1" ht="12.5" x14ac:dyDescent="0.25">
      <c r="A1742" s="158"/>
    </row>
    <row r="1743" spans="1:1" s="33" customFormat="1" ht="12.5" x14ac:dyDescent="0.25">
      <c r="A1743" s="158"/>
    </row>
    <row r="1744" spans="1:1" s="33" customFormat="1" ht="12.5" x14ac:dyDescent="0.25">
      <c r="A1744" s="158"/>
    </row>
    <row r="1745" spans="1:1" s="33" customFormat="1" ht="12.5" x14ac:dyDescent="0.25">
      <c r="A1745" s="158"/>
    </row>
    <row r="1746" spans="1:1" s="33" customFormat="1" ht="12.5" x14ac:dyDescent="0.25">
      <c r="A1746" s="158"/>
    </row>
    <row r="1747" spans="1:1" s="33" customFormat="1" ht="12.5" x14ac:dyDescent="0.25">
      <c r="A1747" s="158"/>
    </row>
    <row r="1748" spans="1:1" s="33" customFormat="1" ht="12.5" x14ac:dyDescent="0.25">
      <c r="A1748" s="158"/>
    </row>
    <row r="1749" spans="1:1" s="33" customFormat="1" ht="12.5" x14ac:dyDescent="0.25">
      <c r="A1749" s="158"/>
    </row>
    <row r="1750" spans="1:1" s="33" customFormat="1" ht="12.5" x14ac:dyDescent="0.25">
      <c r="A1750" s="158"/>
    </row>
    <row r="1751" spans="1:1" s="33" customFormat="1" ht="12.5" x14ac:dyDescent="0.25">
      <c r="A1751" s="158"/>
    </row>
    <row r="1752" spans="1:1" s="33" customFormat="1" ht="12.5" x14ac:dyDescent="0.25">
      <c r="A1752" s="158"/>
    </row>
    <row r="1753" spans="1:1" s="33" customFormat="1" ht="12.5" x14ac:dyDescent="0.25">
      <c r="A1753" s="158"/>
    </row>
    <row r="1754" spans="1:1" s="33" customFormat="1" ht="12.5" x14ac:dyDescent="0.25">
      <c r="A1754" s="158"/>
    </row>
    <row r="1755" spans="1:1" s="33" customFormat="1" ht="12.5" x14ac:dyDescent="0.25">
      <c r="A1755" s="158"/>
    </row>
    <row r="1756" spans="1:1" s="33" customFormat="1" ht="12.5" x14ac:dyDescent="0.25">
      <c r="A1756" s="158"/>
    </row>
    <row r="1757" spans="1:1" s="33" customFormat="1" ht="12.5" x14ac:dyDescent="0.25">
      <c r="A1757" s="158"/>
    </row>
    <row r="1758" spans="1:1" s="33" customFormat="1" ht="12.5" x14ac:dyDescent="0.25">
      <c r="A1758" s="158"/>
    </row>
    <row r="1759" spans="1:1" s="33" customFormat="1" ht="12.5" x14ac:dyDescent="0.25">
      <c r="A1759" s="158"/>
    </row>
    <row r="1760" spans="1:1" s="33" customFormat="1" ht="12.5" x14ac:dyDescent="0.25">
      <c r="A1760" s="158"/>
    </row>
    <row r="1761" spans="1:1" s="33" customFormat="1" ht="12.5" x14ac:dyDescent="0.25">
      <c r="A1761" s="158"/>
    </row>
    <row r="1762" spans="1:1" s="33" customFormat="1" ht="12.5" x14ac:dyDescent="0.25">
      <c r="A1762" s="158"/>
    </row>
    <row r="1763" spans="1:1" s="33" customFormat="1" ht="12.5" x14ac:dyDescent="0.25">
      <c r="A1763" s="158"/>
    </row>
    <row r="1764" spans="1:1" s="33" customFormat="1" ht="12.5" x14ac:dyDescent="0.25">
      <c r="A1764" s="158"/>
    </row>
    <row r="1765" spans="1:1" s="33" customFormat="1" ht="12.5" x14ac:dyDescent="0.25">
      <c r="A1765" s="158"/>
    </row>
    <row r="1766" spans="1:1" s="33" customFormat="1" ht="12.5" x14ac:dyDescent="0.25">
      <c r="A1766" s="158"/>
    </row>
    <row r="1767" spans="1:1" s="33" customFormat="1" ht="12.5" x14ac:dyDescent="0.25">
      <c r="A1767" s="158"/>
    </row>
    <row r="1768" spans="1:1" s="33" customFormat="1" ht="12.5" x14ac:dyDescent="0.25">
      <c r="A1768" s="158"/>
    </row>
    <row r="1769" spans="1:1" s="33" customFormat="1" ht="12.5" x14ac:dyDescent="0.25">
      <c r="A1769" s="158"/>
    </row>
    <row r="1770" spans="1:1" s="33" customFormat="1" ht="12.5" x14ac:dyDescent="0.25">
      <c r="A1770" s="158"/>
    </row>
    <row r="1771" spans="1:1" s="33" customFormat="1" ht="12.5" x14ac:dyDescent="0.25">
      <c r="A1771" s="158"/>
    </row>
    <row r="1772" spans="1:1" s="33" customFormat="1" ht="12.5" x14ac:dyDescent="0.25">
      <c r="A1772" s="158"/>
    </row>
    <row r="1773" spans="1:1" s="33" customFormat="1" ht="12.5" x14ac:dyDescent="0.25">
      <c r="A1773" s="158"/>
    </row>
    <row r="1774" spans="1:1" s="33" customFormat="1" ht="12.5" x14ac:dyDescent="0.25">
      <c r="A1774" s="158"/>
    </row>
    <row r="1775" spans="1:1" s="33" customFormat="1" ht="12.5" x14ac:dyDescent="0.25">
      <c r="A1775" s="158"/>
    </row>
    <row r="1776" spans="1:1" s="33" customFormat="1" ht="12.5" x14ac:dyDescent="0.25">
      <c r="A1776" s="158"/>
    </row>
    <row r="1777" spans="1:1" s="33" customFormat="1" ht="12.5" x14ac:dyDescent="0.25">
      <c r="A1777" s="158"/>
    </row>
    <row r="1778" spans="1:1" s="33" customFormat="1" ht="12.5" x14ac:dyDescent="0.25">
      <c r="A1778" s="158"/>
    </row>
    <row r="1779" spans="1:1" s="33" customFormat="1" ht="12.5" x14ac:dyDescent="0.25">
      <c r="A1779" s="158"/>
    </row>
    <row r="1780" spans="1:1" s="33" customFormat="1" ht="12.5" x14ac:dyDescent="0.25">
      <c r="A1780" s="158"/>
    </row>
    <row r="1781" spans="1:1" s="33" customFormat="1" ht="12.5" x14ac:dyDescent="0.25">
      <c r="A1781" s="158"/>
    </row>
    <row r="1782" spans="1:1" s="33" customFormat="1" ht="12.5" x14ac:dyDescent="0.25">
      <c r="A1782" s="158"/>
    </row>
    <row r="1783" spans="1:1" s="33" customFormat="1" ht="12.5" x14ac:dyDescent="0.25">
      <c r="A1783" s="158"/>
    </row>
    <row r="1784" spans="1:1" s="33" customFormat="1" ht="12.5" x14ac:dyDescent="0.25">
      <c r="A1784" s="158"/>
    </row>
    <row r="1785" spans="1:1" s="33" customFormat="1" ht="12.5" x14ac:dyDescent="0.25">
      <c r="A1785" s="158"/>
    </row>
    <row r="1786" spans="1:1" s="33" customFormat="1" ht="12.5" x14ac:dyDescent="0.25">
      <c r="A1786" s="158"/>
    </row>
    <row r="1787" spans="1:1" s="33" customFormat="1" ht="12.5" x14ac:dyDescent="0.25">
      <c r="A1787" s="158"/>
    </row>
    <row r="1788" spans="1:1" s="33" customFormat="1" ht="12.5" x14ac:dyDescent="0.25">
      <c r="A1788" s="158"/>
    </row>
    <row r="1789" spans="1:1" s="33" customFormat="1" ht="12.5" x14ac:dyDescent="0.25">
      <c r="A1789" s="158"/>
    </row>
    <row r="1790" spans="1:1" s="33" customFormat="1" ht="12.5" x14ac:dyDescent="0.25">
      <c r="A1790" s="158"/>
    </row>
    <row r="1791" spans="1:1" s="33" customFormat="1" ht="12.5" x14ac:dyDescent="0.25">
      <c r="A1791" s="158"/>
    </row>
    <row r="1792" spans="1:1" s="33" customFormat="1" ht="12.5" x14ac:dyDescent="0.25">
      <c r="A1792" s="158"/>
    </row>
    <row r="1793" spans="1:1" s="33" customFormat="1" ht="12.5" x14ac:dyDescent="0.25">
      <c r="A1793" s="158"/>
    </row>
    <row r="1794" spans="1:1" s="33" customFormat="1" ht="12.5" x14ac:dyDescent="0.25">
      <c r="A1794" s="158"/>
    </row>
    <row r="1795" spans="1:1" s="33" customFormat="1" ht="12.5" x14ac:dyDescent="0.25">
      <c r="A1795" s="158"/>
    </row>
    <row r="1796" spans="1:1" s="33" customFormat="1" ht="12.5" x14ac:dyDescent="0.25">
      <c r="A1796" s="158"/>
    </row>
    <row r="1797" spans="1:1" s="33" customFormat="1" ht="12.5" x14ac:dyDescent="0.25">
      <c r="A1797" s="158"/>
    </row>
    <row r="1798" spans="1:1" s="33" customFormat="1" ht="12.5" x14ac:dyDescent="0.25">
      <c r="A1798" s="158"/>
    </row>
    <row r="1799" spans="1:1" s="33" customFormat="1" ht="12.5" x14ac:dyDescent="0.25">
      <c r="A1799" s="158"/>
    </row>
    <row r="1800" spans="1:1" s="33" customFormat="1" ht="12.5" x14ac:dyDescent="0.25">
      <c r="A1800" s="158"/>
    </row>
    <row r="1801" spans="1:1" s="33" customFormat="1" ht="12.5" x14ac:dyDescent="0.25">
      <c r="A1801" s="158"/>
    </row>
    <row r="1802" spans="1:1" s="33" customFormat="1" ht="12.5" x14ac:dyDescent="0.25">
      <c r="A1802" s="158"/>
    </row>
    <row r="1803" spans="1:1" s="33" customFormat="1" ht="12.5" x14ac:dyDescent="0.25">
      <c r="A1803" s="158"/>
    </row>
    <row r="1804" spans="1:1" s="33" customFormat="1" ht="12.5" x14ac:dyDescent="0.25">
      <c r="A1804" s="158"/>
    </row>
    <row r="1805" spans="1:1" s="33" customFormat="1" ht="12.5" x14ac:dyDescent="0.25">
      <c r="A1805" s="158"/>
    </row>
    <row r="1806" spans="1:1" s="33" customFormat="1" ht="12.5" x14ac:dyDescent="0.25">
      <c r="A1806" s="158"/>
    </row>
    <row r="1807" spans="1:1" s="33" customFormat="1" ht="12.5" x14ac:dyDescent="0.25">
      <c r="A1807" s="158"/>
    </row>
    <row r="1808" spans="1:1" s="33" customFormat="1" ht="12.5" x14ac:dyDescent="0.25">
      <c r="A1808" s="158"/>
    </row>
    <row r="1809" spans="1:1" s="33" customFormat="1" ht="12.5" x14ac:dyDescent="0.25">
      <c r="A1809" s="158"/>
    </row>
    <row r="1810" spans="1:1" s="33" customFormat="1" ht="12.5" x14ac:dyDescent="0.25">
      <c r="A1810" s="158"/>
    </row>
    <row r="1811" spans="1:1" s="33" customFormat="1" ht="12.5" x14ac:dyDescent="0.25">
      <c r="A1811" s="158"/>
    </row>
    <row r="1812" spans="1:1" s="33" customFormat="1" ht="12.5" x14ac:dyDescent="0.25">
      <c r="A1812" s="158"/>
    </row>
    <row r="1813" spans="1:1" s="33" customFormat="1" ht="12.5" x14ac:dyDescent="0.25">
      <c r="A1813" s="158"/>
    </row>
    <row r="1814" spans="1:1" s="33" customFormat="1" ht="12.5" x14ac:dyDescent="0.25">
      <c r="A1814" s="158"/>
    </row>
    <row r="1815" spans="1:1" s="33" customFormat="1" ht="12.5" x14ac:dyDescent="0.25">
      <c r="A1815" s="158"/>
    </row>
    <row r="1816" spans="1:1" s="33" customFormat="1" ht="12.5" x14ac:dyDescent="0.25">
      <c r="A1816" s="158"/>
    </row>
    <row r="1817" spans="1:1" s="33" customFormat="1" ht="12.5" x14ac:dyDescent="0.25">
      <c r="A1817" s="158"/>
    </row>
    <row r="1818" spans="1:1" s="33" customFormat="1" ht="12.5" x14ac:dyDescent="0.25">
      <c r="A1818" s="158"/>
    </row>
    <row r="1819" spans="1:1" s="33" customFormat="1" ht="12.5" x14ac:dyDescent="0.25">
      <c r="A1819" s="158"/>
    </row>
    <row r="1820" spans="1:1" s="33" customFormat="1" ht="12.5" x14ac:dyDescent="0.25">
      <c r="A1820" s="158"/>
    </row>
    <row r="1821" spans="1:1" s="33" customFormat="1" ht="12.5" x14ac:dyDescent="0.25">
      <c r="A1821" s="158"/>
    </row>
    <row r="1822" spans="1:1" s="33" customFormat="1" ht="12.5" x14ac:dyDescent="0.25">
      <c r="A1822" s="158"/>
    </row>
    <row r="1823" spans="1:1" s="33" customFormat="1" ht="12.5" x14ac:dyDescent="0.25">
      <c r="A1823" s="158"/>
    </row>
    <row r="1824" spans="1:1" s="33" customFormat="1" ht="12.5" x14ac:dyDescent="0.25">
      <c r="A1824" s="158"/>
    </row>
    <row r="1825" spans="1:1" s="33" customFormat="1" ht="12.5" x14ac:dyDescent="0.25">
      <c r="A1825" s="158"/>
    </row>
    <row r="1826" spans="1:1" s="33" customFormat="1" ht="12.5" x14ac:dyDescent="0.25">
      <c r="A1826" s="158"/>
    </row>
    <row r="1827" spans="1:1" s="33" customFormat="1" ht="12.5" x14ac:dyDescent="0.25">
      <c r="A1827" s="158"/>
    </row>
    <row r="1828" spans="1:1" s="33" customFormat="1" ht="12.5" x14ac:dyDescent="0.25">
      <c r="A1828" s="158"/>
    </row>
    <row r="1829" spans="1:1" s="33" customFormat="1" ht="12.5" x14ac:dyDescent="0.25">
      <c r="A1829" s="158"/>
    </row>
    <row r="1830" spans="1:1" s="33" customFormat="1" ht="12.5" x14ac:dyDescent="0.25">
      <c r="A1830" s="158"/>
    </row>
    <row r="1831" spans="1:1" s="33" customFormat="1" ht="12.5" x14ac:dyDescent="0.25">
      <c r="A1831" s="158"/>
    </row>
    <row r="1832" spans="1:1" s="33" customFormat="1" ht="12.5" x14ac:dyDescent="0.25">
      <c r="A1832" s="158"/>
    </row>
    <row r="1833" spans="1:1" s="33" customFormat="1" ht="12.5" x14ac:dyDescent="0.25">
      <c r="A1833" s="158"/>
    </row>
    <row r="1834" spans="1:1" s="33" customFormat="1" ht="12.5" x14ac:dyDescent="0.25">
      <c r="A1834" s="158"/>
    </row>
    <row r="1835" spans="1:1" s="33" customFormat="1" ht="12.5" x14ac:dyDescent="0.25">
      <c r="A1835" s="158"/>
    </row>
    <row r="1836" spans="1:1" s="33" customFormat="1" ht="12.5" x14ac:dyDescent="0.25">
      <c r="A1836" s="158"/>
    </row>
    <row r="1837" spans="1:1" s="33" customFormat="1" ht="12.5" x14ac:dyDescent="0.25">
      <c r="A1837" s="158"/>
    </row>
    <row r="1838" spans="1:1" s="33" customFormat="1" ht="12.5" x14ac:dyDescent="0.25">
      <c r="A1838" s="158"/>
    </row>
    <row r="1839" spans="1:1" s="33" customFormat="1" ht="12.5" x14ac:dyDescent="0.25">
      <c r="A1839" s="158"/>
    </row>
    <row r="1840" spans="1:1" s="33" customFormat="1" ht="12.5" x14ac:dyDescent="0.25">
      <c r="A1840" s="158"/>
    </row>
    <row r="1841" spans="1:1" s="33" customFormat="1" ht="12.5" x14ac:dyDescent="0.25">
      <c r="A1841" s="158"/>
    </row>
    <row r="1842" spans="1:1" s="33" customFormat="1" ht="12.5" x14ac:dyDescent="0.25">
      <c r="A1842" s="158"/>
    </row>
    <row r="1843" spans="1:1" s="33" customFormat="1" ht="12.5" x14ac:dyDescent="0.25">
      <c r="A1843" s="158"/>
    </row>
    <row r="1844" spans="1:1" s="33" customFormat="1" ht="12.5" x14ac:dyDescent="0.25">
      <c r="A1844" s="158"/>
    </row>
    <row r="1845" spans="1:1" s="33" customFormat="1" ht="12.5" x14ac:dyDescent="0.25">
      <c r="A1845" s="158"/>
    </row>
    <row r="1846" spans="1:1" s="33" customFormat="1" ht="12.5" x14ac:dyDescent="0.25">
      <c r="A1846" s="158"/>
    </row>
    <row r="1847" spans="1:1" s="33" customFormat="1" ht="12.5" x14ac:dyDescent="0.25">
      <c r="A1847" s="158"/>
    </row>
    <row r="1848" spans="1:1" s="33" customFormat="1" ht="12.5" x14ac:dyDescent="0.25">
      <c r="A1848" s="158"/>
    </row>
    <row r="1849" spans="1:1" s="33" customFormat="1" ht="12.5" x14ac:dyDescent="0.25">
      <c r="A1849" s="158"/>
    </row>
    <row r="1850" spans="1:1" s="33" customFormat="1" ht="12.5" x14ac:dyDescent="0.25">
      <c r="A1850" s="158"/>
    </row>
    <row r="1851" spans="1:1" s="33" customFormat="1" ht="12.5" x14ac:dyDescent="0.25">
      <c r="A1851" s="158"/>
    </row>
    <row r="1852" spans="1:1" s="33" customFormat="1" ht="12.5" x14ac:dyDescent="0.25">
      <c r="A1852" s="158"/>
    </row>
    <row r="1853" spans="1:1" s="33" customFormat="1" ht="12.5" x14ac:dyDescent="0.25">
      <c r="A1853" s="158"/>
    </row>
    <row r="1854" spans="1:1" s="33" customFormat="1" ht="12.5" x14ac:dyDescent="0.25">
      <c r="A1854" s="158"/>
    </row>
    <row r="1855" spans="1:1" s="33" customFormat="1" ht="12.5" x14ac:dyDescent="0.25">
      <c r="A1855" s="158"/>
    </row>
    <row r="1856" spans="1:1" s="33" customFormat="1" ht="12.5" x14ac:dyDescent="0.25">
      <c r="A1856" s="158"/>
    </row>
    <row r="1857" spans="1:1" s="33" customFormat="1" ht="12.5" x14ac:dyDescent="0.25">
      <c r="A1857" s="158"/>
    </row>
    <row r="1858" spans="1:1" s="33" customFormat="1" ht="12.5" x14ac:dyDescent="0.25">
      <c r="A1858" s="158"/>
    </row>
    <row r="1859" spans="1:1" s="33" customFormat="1" ht="12.5" x14ac:dyDescent="0.25">
      <c r="A1859" s="158"/>
    </row>
    <row r="1860" spans="1:1" s="33" customFormat="1" ht="12.5" x14ac:dyDescent="0.25">
      <c r="A1860" s="158"/>
    </row>
    <row r="1861" spans="1:1" s="33" customFormat="1" ht="12.5" x14ac:dyDescent="0.25">
      <c r="A1861" s="158"/>
    </row>
    <row r="1862" spans="1:1" s="33" customFormat="1" ht="12.5" x14ac:dyDescent="0.25">
      <c r="A1862" s="158"/>
    </row>
    <row r="1863" spans="1:1" s="33" customFormat="1" ht="12.5" x14ac:dyDescent="0.25">
      <c r="A1863" s="158"/>
    </row>
    <row r="1864" spans="1:1" s="33" customFormat="1" ht="12.5" x14ac:dyDescent="0.25">
      <c r="A1864" s="158"/>
    </row>
    <row r="1865" spans="1:1" s="33" customFormat="1" ht="12.5" x14ac:dyDescent="0.25">
      <c r="A1865" s="158"/>
    </row>
    <row r="1866" spans="1:1" s="33" customFormat="1" ht="12.5" x14ac:dyDescent="0.25">
      <c r="A1866" s="158"/>
    </row>
    <row r="1867" spans="1:1" s="33" customFormat="1" ht="12.5" x14ac:dyDescent="0.25">
      <c r="A1867" s="158"/>
    </row>
    <row r="1868" spans="1:1" s="33" customFormat="1" ht="12.5" x14ac:dyDescent="0.25">
      <c r="A1868" s="158"/>
    </row>
    <row r="1869" spans="1:1" s="33" customFormat="1" ht="12.5" x14ac:dyDescent="0.25">
      <c r="A1869" s="158"/>
    </row>
    <row r="1870" spans="1:1" s="33" customFormat="1" ht="12.5" x14ac:dyDescent="0.25">
      <c r="A1870" s="158"/>
    </row>
    <row r="1871" spans="1:1" s="33" customFormat="1" ht="12.5" x14ac:dyDescent="0.25">
      <c r="A1871" s="158"/>
    </row>
    <row r="1872" spans="1:1" s="33" customFormat="1" ht="12.5" x14ac:dyDescent="0.25">
      <c r="A1872" s="158"/>
    </row>
    <row r="1873" spans="1:1" s="33" customFormat="1" ht="12.5" x14ac:dyDescent="0.25">
      <c r="A1873" s="158"/>
    </row>
    <row r="1874" spans="1:1" s="33" customFormat="1" ht="12.5" x14ac:dyDescent="0.25">
      <c r="A1874" s="158"/>
    </row>
    <row r="1875" spans="1:1" s="33" customFormat="1" ht="12.5" x14ac:dyDescent="0.25">
      <c r="A1875" s="158"/>
    </row>
    <row r="1876" spans="1:1" s="33" customFormat="1" ht="12.5" x14ac:dyDescent="0.25">
      <c r="A1876" s="158"/>
    </row>
    <row r="1877" spans="1:1" s="33" customFormat="1" ht="12.5" x14ac:dyDescent="0.25">
      <c r="A1877" s="158"/>
    </row>
    <row r="1878" spans="1:1" s="33" customFormat="1" ht="12.5" x14ac:dyDescent="0.25">
      <c r="A1878" s="158"/>
    </row>
    <row r="1879" spans="1:1" s="33" customFormat="1" ht="12.5" x14ac:dyDescent="0.25">
      <c r="A1879" s="158"/>
    </row>
    <row r="1880" spans="1:1" s="33" customFormat="1" ht="12.5" x14ac:dyDescent="0.25">
      <c r="A1880" s="158"/>
    </row>
    <row r="1881" spans="1:1" s="33" customFormat="1" ht="12.5" x14ac:dyDescent="0.25">
      <c r="A1881" s="158"/>
    </row>
    <row r="1882" spans="1:1" s="33" customFormat="1" ht="12.5" x14ac:dyDescent="0.25">
      <c r="A1882" s="158"/>
    </row>
    <row r="1883" spans="1:1" s="33" customFormat="1" ht="12.5" x14ac:dyDescent="0.25">
      <c r="A1883" s="158"/>
    </row>
    <row r="1884" spans="1:1" s="33" customFormat="1" ht="12.5" x14ac:dyDescent="0.25">
      <c r="A1884" s="158"/>
    </row>
    <row r="1885" spans="1:1" s="33" customFormat="1" ht="12.5" x14ac:dyDescent="0.25">
      <c r="A1885" s="158"/>
    </row>
    <row r="1886" spans="1:1" s="33" customFormat="1" ht="12.5" x14ac:dyDescent="0.25">
      <c r="A1886" s="158"/>
    </row>
    <row r="1887" spans="1:1" s="33" customFormat="1" ht="12.5" x14ac:dyDescent="0.25">
      <c r="A1887" s="158"/>
    </row>
    <row r="1888" spans="1:1" s="33" customFormat="1" ht="12.5" x14ac:dyDescent="0.25">
      <c r="A1888" s="158"/>
    </row>
    <row r="1889" spans="1:1" s="33" customFormat="1" ht="12.5" x14ac:dyDescent="0.25">
      <c r="A1889" s="158"/>
    </row>
    <row r="1890" spans="1:1" s="33" customFormat="1" ht="12.5" x14ac:dyDescent="0.25">
      <c r="A1890" s="158"/>
    </row>
    <row r="1891" spans="1:1" s="33" customFormat="1" ht="12.5" x14ac:dyDescent="0.25">
      <c r="A1891" s="158"/>
    </row>
    <row r="1892" spans="1:1" s="33" customFormat="1" ht="12.5" x14ac:dyDescent="0.25">
      <c r="A1892" s="158"/>
    </row>
    <row r="1893" spans="1:1" s="33" customFormat="1" ht="12.5" x14ac:dyDescent="0.25">
      <c r="A1893" s="158"/>
    </row>
    <row r="1894" spans="1:1" s="33" customFormat="1" ht="12.5" x14ac:dyDescent="0.25">
      <c r="A1894" s="158"/>
    </row>
    <row r="1895" spans="1:1" s="33" customFormat="1" ht="12.5" x14ac:dyDescent="0.25">
      <c r="A1895" s="158"/>
    </row>
    <row r="1896" spans="1:1" s="33" customFormat="1" ht="12.5" x14ac:dyDescent="0.25">
      <c r="A1896" s="158"/>
    </row>
    <row r="1897" spans="1:1" s="33" customFormat="1" ht="12.5" x14ac:dyDescent="0.25">
      <c r="A1897" s="158"/>
    </row>
    <row r="1898" spans="1:1" s="33" customFormat="1" ht="12.5" x14ac:dyDescent="0.25">
      <c r="A1898" s="158"/>
    </row>
    <row r="1899" spans="1:1" s="33" customFormat="1" ht="12.5" x14ac:dyDescent="0.25">
      <c r="A1899" s="158"/>
    </row>
    <row r="1900" spans="1:1" s="33" customFormat="1" ht="12.5" x14ac:dyDescent="0.25">
      <c r="A1900" s="158"/>
    </row>
    <row r="1901" spans="1:1" s="33" customFormat="1" ht="12.5" x14ac:dyDescent="0.25">
      <c r="A1901" s="158"/>
    </row>
    <row r="1902" spans="1:1" s="33" customFormat="1" ht="12.5" x14ac:dyDescent="0.25">
      <c r="A1902" s="158"/>
    </row>
    <row r="1903" spans="1:1" s="33" customFormat="1" ht="12.5" x14ac:dyDescent="0.25">
      <c r="A1903" s="158"/>
    </row>
    <row r="1904" spans="1:1" s="33" customFormat="1" ht="12.5" x14ac:dyDescent="0.25">
      <c r="A1904" s="158"/>
    </row>
    <row r="1905" spans="1:1" s="33" customFormat="1" ht="12.5" x14ac:dyDescent="0.25">
      <c r="A1905" s="158"/>
    </row>
    <row r="1906" spans="1:1" s="33" customFormat="1" ht="12.5" x14ac:dyDescent="0.25">
      <c r="A1906" s="158"/>
    </row>
    <row r="1907" spans="1:1" s="33" customFormat="1" ht="12.5" x14ac:dyDescent="0.25">
      <c r="A1907" s="158"/>
    </row>
    <row r="1908" spans="1:1" s="33" customFormat="1" ht="12.5" x14ac:dyDescent="0.25">
      <c r="A1908" s="158"/>
    </row>
    <row r="1909" spans="1:1" s="33" customFormat="1" ht="12.5" x14ac:dyDescent="0.25">
      <c r="A1909" s="158"/>
    </row>
    <row r="1910" spans="1:1" s="33" customFormat="1" ht="12.5" x14ac:dyDescent="0.25">
      <c r="A1910" s="158"/>
    </row>
    <row r="1911" spans="1:1" s="33" customFormat="1" ht="12.5" x14ac:dyDescent="0.25">
      <c r="A1911" s="158"/>
    </row>
    <row r="1912" spans="1:1" s="33" customFormat="1" ht="12.5" x14ac:dyDescent="0.25">
      <c r="A1912" s="158"/>
    </row>
    <row r="1913" spans="1:1" s="33" customFormat="1" ht="12.5" x14ac:dyDescent="0.25">
      <c r="A1913" s="158"/>
    </row>
    <row r="1914" spans="1:1" s="33" customFormat="1" ht="12.5" x14ac:dyDescent="0.25">
      <c r="A1914" s="158"/>
    </row>
    <row r="1915" spans="1:1" s="33" customFormat="1" ht="12.5" x14ac:dyDescent="0.25">
      <c r="A1915" s="158"/>
    </row>
    <row r="1916" spans="1:1" s="33" customFormat="1" ht="12.5" x14ac:dyDescent="0.25">
      <c r="A1916" s="158"/>
    </row>
    <row r="1917" spans="1:1" s="33" customFormat="1" ht="12.5" x14ac:dyDescent="0.25">
      <c r="A1917" s="158"/>
    </row>
    <row r="1918" spans="1:1" s="33" customFormat="1" ht="12.5" x14ac:dyDescent="0.25">
      <c r="A1918" s="158"/>
    </row>
    <row r="1919" spans="1:1" s="33" customFormat="1" ht="12.5" x14ac:dyDescent="0.25">
      <c r="A1919" s="158"/>
    </row>
    <row r="1920" spans="1:1" s="33" customFormat="1" ht="12.5" x14ac:dyDescent="0.25">
      <c r="A1920" s="158"/>
    </row>
    <row r="1921" spans="1:1" s="33" customFormat="1" ht="12.5" x14ac:dyDescent="0.25">
      <c r="A1921" s="158"/>
    </row>
    <row r="1922" spans="1:1" s="33" customFormat="1" ht="12.5" x14ac:dyDescent="0.25">
      <c r="A1922" s="158"/>
    </row>
    <row r="1923" spans="1:1" s="33" customFormat="1" ht="12.5" x14ac:dyDescent="0.25">
      <c r="A1923" s="158"/>
    </row>
    <row r="1924" spans="1:1" s="33" customFormat="1" ht="12.5" x14ac:dyDescent="0.25">
      <c r="A1924" s="158"/>
    </row>
    <row r="1925" spans="1:1" s="33" customFormat="1" ht="12.5" x14ac:dyDescent="0.25">
      <c r="A1925" s="158"/>
    </row>
    <row r="1926" spans="1:1" s="33" customFormat="1" ht="12.5" x14ac:dyDescent="0.25">
      <c r="A1926" s="158"/>
    </row>
    <row r="1927" spans="1:1" s="33" customFormat="1" ht="12.5" x14ac:dyDescent="0.25">
      <c r="A1927" s="158"/>
    </row>
    <row r="1928" spans="1:1" s="33" customFormat="1" ht="12.5" x14ac:dyDescent="0.25">
      <c r="A1928" s="158"/>
    </row>
    <row r="1929" spans="1:1" s="33" customFormat="1" ht="12.5" x14ac:dyDescent="0.25">
      <c r="A1929" s="158"/>
    </row>
    <row r="1930" spans="1:1" s="33" customFormat="1" ht="12.5" x14ac:dyDescent="0.25">
      <c r="A1930" s="158"/>
    </row>
    <row r="1931" spans="1:1" s="33" customFormat="1" ht="12.5" x14ac:dyDescent="0.25">
      <c r="A1931" s="158"/>
    </row>
    <row r="1932" spans="1:1" s="33" customFormat="1" ht="12.5" x14ac:dyDescent="0.25">
      <c r="A1932" s="158"/>
    </row>
    <row r="1933" spans="1:1" s="33" customFormat="1" ht="12.5" x14ac:dyDescent="0.25">
      <c r="A1933" s="158"/>
    </row>
    <row r="1934" spans="1:1" s="33" customFormat="1" ht="12.5" x14ac:dyDescent="0.25">
      <c r="A1934" s="158"/>
    </row>
    <row r="1935" spans="1:1" s="33" customFormat="1" ht="12.5" x14ac:dyDescent="0.25">
      <c r="A1935" s="158"/>
    </row>
    <row r="1936" spans="1:1" s="33" customFormat="1" ht="12.5" x14ac:dyDescent="0.25">
      <c r="A1936" s="158"/>
    </row>
    <row r="1937" spans="1:1" s="33" customFormat="1" ht="12.5" x14ac:dyDescent="0.25">
      <c r="A1937" s="158"/>
    </row>
    <row r="1938" spans="1:1" s="33" customFormat="1" ht="12.5" x14ac:dyDescent="0.25">
      <c r="A1938" s="158"/>
    </row>
    <row r="1939" spans="1:1" s="33" customFormat="1" ht="12.5" x14ac:dyDescent="0.25">
      <c r="A1939" s="158"/>
    </row>
    <row r="1940" spans="1:1" s="33" customFormat="1" ht="12.5" x14ac:dyDescent="0.25">
      <c r="A1940" s="158"/>
    </row>
    <row r="1941" spans="1:1" s="33" customFormat="1" ht="12.5" x14ac:dyDescent="0.25">
      <c r="A1941" s="158"/>
    </row>
    <row r="1942" spans="1:1" s="33" customFormat="1" ht="12.5" x14ac:dyDescent="0.25">
      <c r="A1942" s="158"/>
    </row>
    <row r="1943" spans="1:1" s="33" customFormat="1" ht="12.5" x14ac:dyDescent="0.25">
      <c r="A1943" s="158"/>
    </row>
    <row r="1944" spans="1:1" s="33" customFormat="1" ht="12.5" x14ac:dyDescent="0.25">
      <c r="A1944" s="158"/>
    </row>
    <row r="1945" spans="1:1" s="33" customFormat="1" ht="12.5" x14ac:dyDescent="0.25">
      <c r="A1945" s="158"/>
    </row>
    <row r="1946" spans="1:1" s="33" customFormat="1" ht="12.5" x14ac:dyDescent="0.25">
      <c r="A1946" s="158"/>
    </row>
    <row r="1947" spans="1:1" s="33" customFormat="1" ht="12.5" x14ac:dyDescent="0.25">
      <c r="A1947" s="158"/>
    </row>
    <row r="1948" spans="1:1" s="33" customFormat="1" ht="12.5" x14ac:dyDescent="0.25">
      <c r="A1948" s="158"/>
    </row>
    <row r="1949" spans="1:1" s="33" customFormat="1" ht="12.5" x14ac:dyDescent="0.25">
      <c r="A1949" s="158"/>
    </row>
    <row r="1950" spans="1:1" s="33" customFormat="1" ht="12.5" x14ac:dyDescent="0.25">
      <c r="A1950" s="158"/>
    </row>
    <row r="1951" spans="1:1" s="33" customFormat="1" ht="12.5" x14ac:dyDescent="0.25">
      <c r="A1951" s="158"/>
    </row>
    <row r="1952" spans="1:1" s="33" customFormat="1" ht="12.5" x14ac:dyDescent="0.25">
      <c r="A1952" s="158"/>
    </row>
    <row r="1953" spans="1:1" s="33" customFormat="1" ht="12.5" x14ac:dyDescent="0.25">
      <c r="A1953" s="158"/>
    </row>
    <row r="1954" spans="1:1" s="33" customFormat="1" ht="12.5" x14ac:dyDescent="0.25">
      <c r="A1954" s="158"/>
    </row>
    <row r="1955" spans="1:1" s="33" customFormat="1" ht="12.5" x14ac:dyDescent="0.25">
      <c r="A1955" s="158"/>
    </row>
    <row r="1956" spans="1:1" s="33" customFormat="1" ht="12.5" x14ac:dyDescent="0.25">
      <c r="A1956" s="158"/>
    </row>
    <row r="1957" spans="1:1" s="33" customFormat="1" ht="12.5" x14ac:dyDescent="0.25">
      <c r="A1957" s="158"/>
    </row>
    <row r="1958" spans="1:1" s="33" customFormat="1" ht="12.5" x14ac:dyDescent="0.25">
      <c r="A1958" s="158"/>
    </row>
    <row r="1959" spans="1:1" s="33" customFormat="1" ht="12.5" x14ac:dyDescent="0.25">
      <c r="A1959" s="158"/>
    </row>
    <row r="1960" spans="1:1" s="33" customFormat="1" ht="12.5" x14ac:dyDescent="0.25">
      <c r="A1960" s="158"/>
    </row>
    <row r="1961" spans="1:1" s="33" customFormat="1" ht="12.5" x14ac:dyDescent="0.25">
      <c r="A1961" s="158"/>
    </row>
    <row r="1962" spans="1:1" s="33" customFormat="1" ht="12.5" x14ac:dyDescent="0.25">
      <c r="A1962" s="158"/>
    </row>
    <row r="1963" spans="1:1" s="33" customFormat="1" ht="12.5" x14ac:dyDescent="0.25">
      <c r="A1963" s="158"/>
    </row>
    <row r="1964" spans="1:1" s="33" customFormat="1" ht="12.5" x14ac:dyDescent="0.25">
      <c r="A1964" s="158"/>
    </row>
    <row r="1965" spans="1:1" s="33" customFormat="1" ht="12.5" x14ac:dyDescent="0.25">
      <c r="A1965" s="158"/>
    </row>
    <row r="1966" spans="1:1" s="33" customFormat="1" ht="12.5" x14ac:dyDescent="0.25">
      <c r="A1966" s="158"/>
    </row>
    <row r="1967" spans="1:1" s="33" customFormat="1" ht="12.5" x14ac:dyDescent="0.25">
      <c r="A1967" s="158"/>
    </row>
    <row r="1968" spans="1:1" s="33" customFormat="1" ht="12.5" x14ac:dyDescent="0.25">
      <c r="A1968" s="158"/>
    </row>
    <row r="1969" spans="1:1" s="33" customFormat="1" ht="12.5" x14ac:dyDescent="0.25">
      <c r="A1969" s="158"/>
    </row>
    <row r="1970" spans="1:1" s="33" customFormat="1" ht="12.5" x14ac:dyDescent="0.25">
      <c r="A1970" s="158"/>
    </row>
    <row r="1971" spans="1:1" s="33" customFormat="1" ht="12.5" x14ac:dyDescent="0.25">
      <c r="A1971" s="158"/>
    </row>
    <row r="1972" spans="1:1" s="33" customFormat="1" ht="12.5" x14ac:dyDescent="0.25">
      <c r="A1972" s="158"/>
    </row>
    <row r="1973" spans="1:1" s="33" customFormat="1" ht="12.5" x14ac:dyDescent="0.25">
      <c r="A1973" s="158"/>
    </row>
    <row r="1974" spans="1:1" s="33" customFormat="1" ht="12.5" x14ac:dyDescent="0.25">
      <c r="A1974" s="158"/>
    </row>
    <row r="1975" spans="1:1" s="33" customFormat="1" ht="12.5" x14ac:dyDescent="0.25">
      <c r="A1975" s="158"/>
    </row>
    <row r="1976" spans="1:1" s="33" customFormat="1" ht="12.5" x14ac:dyDescent="0.25">
      <c r="A1976" s="158"/>
    </row>
    <row r="1977" spans="1:1" s="33" customFormat="1" ht="12.5" x14ac:dyDescent="0.25">
      <c r="A1977" s="158"/>
    </row>
    <row r="1978" spans="1:1" s="33" customFormat="1" ht="12.5" x14ac:dyDescent="0.25">
      <c r="A1978" s="158"/>
    </row>
    <row r="1979" spans="1:1" s="33" customFormat="1" ht="12.5" x14ac:dyDescent="0.25">
      <c r="A1979" s="158"/>
    </row>
    <row r="1980" spans="1:1" s="33" customFormat="1" ht="12.5" x14ac:dyDescent="0.25">
      <c r="A1980" s="158"/>
    </row>
    <row r="1981" spans="1:1" s="33" customFormat="1" ht="12.5" x14ac:dyDescent="0.25">
      <c r="A1981" s="158"/>
    </row>
    <row r="1982" spans="1:1" s="33" customFormat="1" ht="12.5" x14ac:dyDescent="0.25">
      <c r="A1982" s="158"/>
    </row>
    <row r="1983" spans="1:1" s="33" customFormat="1" ht="12.5" x14ac:dyDescent="0.25">
      <c r="A1983" s="158"/>
    </row>
    <row r="1984" spans="1:1" s="33" customFormat="1" ht="12.5" x14ac:dyDescent="0.25">
      <c r="A1984" s="158"/>
    </row>
    <row r="1985" spans="1:1" s="33" customFormat="1" ht="12.5" x14ac:dyDescent="0.25">
      <c r="A1985" s="158"/>
    </row>
    <row r="1986" spans="1:1" s="33" customFormat="1" ht="12.5" x14ac:dyDescent="0.25">
      <c r="A1986" s="158"/>
    </row>
    <row r="1987" spans="1:1" s="33" customFormat="1" ht="12.5" x14ac:dyDescent="0.25">
      <c r="A1987" s="158"/>
    </row>
    <row r="1988" spans="1:1" s="33" customFormat="1" ht="12.5" x14ac:dyDescent="0.25">
      <c r="A1988" s="158"/>
    </row>
    <row r="1989" spans="1:1" s="33" customFormat="1" ht="12.5" x14ac:dyDescent="0.25">
      <c r="A1989" s="158"/>
    </row>
    <row r="1990" spans="1:1" s="33" customFormat="1" ht="12.5" x14ac:dyDescent="0.25">
      <c r="A1990" s="158"/>
    </row>
    <row r="1991" spans="1:1" s="33" customFormat="1" ht="12.5" x14ac:dyDescent="0.25">
      <c r="A1991" s="158"/>
    </row>
    <row r="1992" spans="1:1" s="33" customFormat="1" ht="12.5" x14ac:dyDescent="0.25">
      <c r="A1992" s="158"/>
    </row>
    <row r="1993" spans="1:1" s="33" customFormat="1" ht="12.5" x14ac:dyDescent="0.25">
      <c r="A1993" s="158"/>
    </row>
    <row r="1994" spans="1:1" s="33" customFormat="1" ht="12.5" x14ac:dyDescent="0.25">
      <c r="A1994" s="158"/>
    </row>
    <row r="1995" spans="1:1" s="33" customFormat="1" ht="12.5" x14ac:dyDescent="0.25">
      <c r="A1995" s="158"/>
    </row>
    <row r="1996" spans="1:1" s="33" customFormat="1" ht="12.5" x14ac:dyDescent="0.25">
      <c r="A1996" s="158"/>
    </row>
    <row r="1997" spans="1:1" s="33" customFormat="1" ht="12.5" x14ac:dyDescent="0.25">
      <c r="A1997" s="158"/>
    </row>
    <row r="1998" spans="1:1" s="33" customFormat="1" ht="12.5" x14ac:dyDescent="0.25">
      <c r="A1998" s="158"/>
    </row>
    <row r="1999" spans="1:1" s="33" customFormat="1" ht="12.5" x14ac:dyDescent="0.25">
      <c r="A1999" s="158"/>
    </row>
    <row r="2000" spans="1:1" s="33" customFormat="1" ht="12.5" x14ac:dyDescent="0.25">
      <c r="A2000" s="158"/>
    </row>
    <row r="2001" spans="1:1" s="33" customFormat="1" ht="12.5" x14ac:dyDescent="0.25">
      <c r="A2001" s="158"/>
    </row>
    <row r="2002" spans="1:1" s="33" customFormat="1" ht="12.5" x14ac:dyDescent="0.25">
      <c r="A2002" s="158"/>
    </row>
    <row r="2003" spans="1:1" s="33" customFormat="1" ht="12.5" x14ac:dyDescent="0.25">
      <c r="A2003" s="158"/>
    </row>
    <row r="2004" spans="1:1" s="33" customFormat="1" ht="12.5" x14ac:dyDescent="0.25">
      <c r="A2004" s="158"/>
    </row>
    <row r="2005" spans="1:1" s="33" customFormat="1" ht="12.5" x14ac:dyDescent="0.25">
      <c r="A2005" s="158"/>
    </row>
    <row r="2006" spans="1:1" s="33" customFormat="1" ht="12.5" x14ac:dyDescent="0.25">
      <c r="A2006" s="158"/>
    </row>
    <row r="2007" spans="1:1" s="33" customFormat="1" ht="12.5" x14ac:dyDescent="0.25">
      <c r="A2007" s="158"/>
    </row>
    <row r="2008" spans="1:1" s="33" customFormat="1" ht="12.5" x14ac:dyDescent="0.25">
      <c r="A2008" s="158"/>
    </row>
    <row r="2009" spans="1:1" s="33" customFormat="1" ht="12.5" x14ac:dyDescent="0.25">
      <c r="A2009" s="158"/>
    </row>
    <row r="2010" spans="1:1" s="33" customFormat="1" ht="12.5" x14ac:dyDescent="0.25">
      <c r="A2010" s="158"/>
    </row>
    <row r="2011" spans="1:1" s="33" customFormat="1" ht="12.5" x14ac:dyDescent="0.25">
      <c r="A2011" s="158"/>
    </row>
    <row r="2012" spans="1:1" s="33" customFormat="1" ht="12.5" x14ac:dyDescent="0.25">
      <c r="A2012" s="158"/>
    </row>
    <row r="2013" spans="1:1" s="33" customFormat="1" ht="12.5" x14ac:dyDescent="0.25">
      <c r="A2013" s="158"/>
    </row>
    <row r="2014" spans="1:1" s="33" customFormat="1" ht="12.5" x14ac:dyDescent="0.25">
      <c r="A2014" s="158"/>
    </row>
    <row r="2015" spans="1:1" s="33" customFormat="1" ht="12.5" x14ac:dyDescent="0.25">
      <c r="A2015" s="158"/>
    </row>
    <row r="2016" spans="1:1" s="33" customFormat="1" ht="12.5" x14ac:dyDescent="0.25">
      <c r="A2016" s="158"/>
    </row>
    <row r="2017" spans="1:1" s="33" customFormat="1" ht="12.5" x14ac:dyDescent="0.25">
      <c r="A2017" s="158"/>
    </row>
    <row r="2018" spans="1:1" s="33" customFormat="1" ht="12.5" x14ac:dyDescent="0.25">
      <c r="A2018" s="158"/>
    </row>
    <row r="2019" spans="1:1" s="33" customFormat="1" ht="12.5" x14ac:dyDescent="0.25">
      <c r="A2019" s="158"/>
    </row>
    <row r="2020" spans="1:1" s="33" customFormat="1" ht="12.5" x14ac:dyDescent="0.25">
      <c r="A2020" s="158"/>
    </row>
    <row r="2021" spans="1:1" s="33" customFormat="1" ht="12.5" x14ac:dyDescent="0.25">
      <c r="A2021" s="158"/>
    </row>
    <row r="2022" spans="1:1" s="33" customFormat="1" ht="12.5" x14ac:dyDescent="0.25">
      <c r="A2022" s="158"/>
    </row>
    <row r="2023" spans="1:1" s="33" customFormat="1" ht="12.5" x14ac:dyDescent="0.25">
      <c r="A2023" s="158"/>
    </row>
    <row r="2024" spans="1:1" s="33" customFormat="1" ht="12.5" x14ac:dyDescent="0.25">
      <c r="A2024" s="158"/>
    </row>
    <row r="2025" spans="1:1" s="33" customFormat="1" ht="12.5" x14ac:dyDescent="0.25">
      <c r="A2025" s="158"/>
    </row>
    <row r="2026" spans="1:1" s="33" customFormat="1" ht="12.5" x14ac:dyDescent="0.25">
      <c r="A2026" s="158"/>
    </row>
    <row r="2027" spans="1:1" s="33" customFormat="1" ht="12.5" x14ac:dyDescent="0.25">
      <c r="A2027" s="158"/>
    </row>
    <row r="2028" spans="1:1" s="33" customFormat="1" ht="12.5" x14ac:dyDescent="0.25">
      <c r="A2028" s="158"/>
    </row>
    <row r="2029" spans="1:1" s="33" customFormat="1" ht="12.5" x14ac:dyDescent="0.25">
      <c r="A2029" s="158"/>
    </row>
    <row r="2030" spans="1:1" s="33" customFormat="1" ht="12.5" x14ac:dyDescent="0.25">
      <c r="A2030" s="158"/>
    </row>
    <row r="2031" spans="1:1" s="33" customFormat="1" ht="12.5" x14ac:dyDescent="0.25">
      <c r="A2031" s="158"/>
    </row>
    <row r="2032" spans="1:1" s="33" customFormat="1" ht="12.5" x14ac:dyDescent="0.25">
      <c r="A2032" s="158"/>
    </row>
    <row r="2033" spans="1:1" s="33" customFormat="1" ht="12.5" x14ac:dyDescent="0.25">
      <c r="A2033" s="158"/>
    </row>
    <row r="2034" spans="1:1" s="33" customFormat="1" ht="12.5" x14ac:dyDescent="0.25">
      <c r="A2034" s="158"/>
    </row>
    <row r="2035" spans="1:1" s="33" customFormat="1" ht="12.5" x14ac:dyDescent="0.25">
      <c r="A2035" s="158"/>
    </row>
    <row r="2036" spans="1:1" s="33" customFormat="1" ht="12.5" x14ac:dyDescent="0.25">
      <c r="A2036" s="158"/>
    </row>
    <row r="2037" spans="1:1" s="33" customFormat="1" ht="12.5" x14ac:dyDescent="0.25">
      <c r="A2037" s="158"/>
    </row>
    <row r="2038" spans="1:1" s="33" customFormat="1" ht="12.5" x14ac:dyDescent="0.25">
      <c r="A2038" s="158"/>
    </row>
    <row r="2039" spans="1:1" s="33" customFormat="1" ht="12.5" x14ac:dyDescent="0.25">
      <c r="A2039" s="158"/>
    </row>
    <row r="2040" spans="1:1" s="33" customFormat="1" ht="12.5" x14ac:dyDescent="0.25">
      <c r="A2040" s="158"/>
    </row>
    <row r="2041" spans="1:1" s="33" customFormat="1" ht="12.5" x14ac:dyDescent="0.25">
      <c r="A2041" s="158"/>
    </row>
    <row r="2042" spans="1:1" s="33" customFormat="1" ht="12.5" x14ac:dyDescent="0.25">
      <c r="A2042" s="158"/>
    </row>
    <row r="2043" spans="1:1" s="33" customFormat="1" ht="12.5" x14ac:dyDescent="0.25">
      <c r="A2043" s="158"/>
    </row>
    <row r="2044" spans="1:1" s="33" customFormat="1" ht="12.5" x14ac:dyDescent="0.25">
      <c r="A2044" s="158"/>
    </row>
    <row r="2045" spans="1:1" s="33" customFormat="1" ht="12.5" x14ac:dyDescent="0.25">
      <c r="A2045" s="158"/>
    </row>
    <row r="2046" spans="1:1" s="33" customFormat="1" ht="12.5" x14ac:dyDescent="0.25">
      <c r="A2046" s="158"/>
    </row>
    <row r="2047" spans="1:1" s="33" customFormat="1" ht="12.5" x14ac:dyDescent="0.25">
      <c r="A2047" s="158"/>
    </row>
    <row r="2048" spans="1:1" s="33" customFormat="1" ht="12.5" x14ac:dyDescent="0.25">
      <c r="A2048" s="158"/>
    </row>
    <row r="2049" spans="1:1" s="33" customFormat="1" ht="12.5" x14ac:dyDescent="0.25">
      <c r="A2049" s="158"/>
    </row>
    <row r="2050" spans="1:1" s="33" customFormat="1" ht="12.5" x14ac:dyDescent="0.25">
      <c r="A2050" s="158"/>
    </row>
    <row r="2051" spans="1:1" s="33" customFormat="1" ht="12.5" x14ac:dyDescent="0.25">
      <c r="A2051" s="158"/>
    </row>
    <row r="2052" spans="1:1" s="33" customFormat="1" ht="12.5" x14ac:dyDescent="0.25">
      <c r="A2052" s="158"/>
    </row>
    <row r="2053" spans="1:1" s="33" customFormat="1" ht="12.5" x14ac:dyDescent="0.25">
      <c r="A2053" s="158"/>
    </row>
    <row r="2054" spans="1:1" s="33" customFormat="1" ht="12.5" x14ac:dyDescent="0.25">
      <c r="A2054" s="158"/>
    </row>
    <row r="2055" spans="1:1" s="33" customFormat="1" ht="12.5" x14ac:dyDescent="0.25">
      <c r="A2055" s="158"/>
    </row>
    <row r="2056" spans="1:1" s="33" customFormat="1" ht="12.5" x14ac:dyDescent="0.25">
      <c r="A2056" s="158"/>
    </row>
    <row r="2057" spans="1:1" s="33" customFormat="1" ht="12.5" x14ac:dyDescent="0.25">
      <c r="A2057" s="158"/>
    </row>
    <row r="2058" spans="1:1" s="33" customFormat="1" ht="12.5" x14ac:dyDescent="0.25">
      <c r="A2058" s="158"/>
    </row>
    <row r="2059" spans="1:1" s="33" customFormat="1" ht="12.5" x14ac:dyDescent="0.25">
      <c r="A2059" s="158"/>
    </row>
    <row r="2060" spans="1:1" s="33" customFormat="1" ht="12.5" x14ac:dyDescent="0.25">
      <c r="A2060" s="158"/>
    </row>
    <row r="2061" spans="1:1" s="33" customFormat="1" ht="12.5" x14ac:dyDescent="0.25">
      <c r="A2061" s="158"/>
    </row>
    <row r="2062" spans="1:1" s="33" customFormat="1" ht="12.5" x14ac:dyDescent="0.25">
      <c r="A2062" s="158"/>
    </row>
    <row r="2063" spans="1:1" s="33" customFormat="1" ht="12.5" x14ac:dyDescent="0.25">
      <c r="A2063" s="158"/>
    </row>
    <row r="2064" spans="1:1" s="33" customFormat="1" ht="12.5" x14ac:dyDescent="0.25">
      <c r="A2064" s="158"/>
    </row>
    <row r="2065" spans="1:1" s="33" customFormat="1" ht="12.5" x14ac:dyDescent="0.25">
      <c r="A2065" s="158"/>
    </row>
    <row r="2066" spans="1:1" s="33" customFormat="1" ht="12.5" x14ac:dyDescent="0.25">
      <c r="A2066" s="158"/>
    </row>
    <row r="2067" spans="1:1" s="33" customFormat="1" ht="12.5" x14ac:dyDescent="0.25">
      <c r="A2067" s="158"/>
    </row>
    <row r="2068" spans="1:1" s="33" customFormat="1" ht="12.5" x14ac:dyDescent="0.25">
      <c r="A2068" s="158"/>
    </row>
    <row r="2069" spans="1:1" s="33" customFormat="1" ht="12.5" x14ac:dyDescent="0.25">
      <c r="A2069" s="158"/>
    </row>
    <row r="2070" spans="1:1" s="33" customFormat="1" ht="12.5" x14ac:dyDescent="0.25">
      <c r="A2070" s="158"/>
    </row>
    <row r="2071" spans="1:1" s="33" customFormat="1" ht="12.5" x14ac:dyDescent="0.25">
      <c r="A2071" s="158"/>
    </row>
    <row r="2072" spans="1:1" s="33" customFormat="1" ht="12.5" x14ac:dyDescent="0.25">
      <c r="A2072" s="158"/>
    </row>
    <row r="2073" spans="1:1" s="33" customFormat="1" ht="12.5" x14ac:dyDescent="0.25">
      <c r="A2073" s="158"/>
    </row>
    <row r="2074" spans="1:1" s="33" customFormat="1" ht="12.5" x14ac:dyDescent="0.25">
      <c r="A2074" s="158"/>
    </row>
    <row r="2075" spans="1:1" s="33" customFormat="1" ht="12.5" x14ac:dyDescent="0.25">
      <c r="A2075" s="158"/>
    </row>
    <row r="2076" spans="1:1" s="33" customFormat="1" ht="12.5" x14ac:dyDescent="0.25">
      <c r="A2076" s="158"/>
    </row>
    <row r="2077" spans="1:1" s="33" customFormat="1" ht="12.5" x14ac:dyDescent="0.25">
      <c r="A2077" s="158"/>
    </row>
    <row r="2078" spans="1:1" s="33" customFormat="1" ht="12.5"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5" x14ac:dyDescent="0.35"/>
  <cols>
    <col min="1" max="1" width="5.81640625" customWidth="1"/>
    <col min="2" max="2" width="25.6328125" customWidth="1"/>
    <col min="3" max="7" width="9.1796875" bestFit="1" customWidth="1"/>
  </cols>
  <sheetData>
    <row r="1" spans="1:55" ht="18.5" x14ac:dyDescent="0.45">
      <c r="B1" s="135" t="s">
        <v>357</v>
      </c>
    </row>
    <row r="2" spans="1:55" ht="21" x14ac:dyDescent="0.5">
      <c r="B2" s="136" t="s">
        <v>358</v>
      </c>
    </row>
    <row r="3" spans="1:55" s="140" customFormat="1" ht="14.25" customHeight="1" x14ac:dyDescent="0.3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v>1</v>
      </c>
      <c r="B4">
        <v>2</v>
      </c>
      <c r="C4">
        <v>3</v>
      </c>
      <c r="D4">
        <v>4</v>
      </c>
      <c r="E4">
        <v>5</v>
      </c>
      <c r="F4">
        <v>6</v>
      </c>
      <c r="G4">
        <v>7</v>
      </c>
      <c r="H4">
        <v>8</v>
      </c>
      <c r="I4">
        <v>9</v>
      </c>
    </row>
    <row r="5" spans="1:55" x14ac:dyDescent="0.35">
      <c r="B5" s="137"/>
      <c r="C5" s="138">
        <v>39600</v>
      </c>
      <c r="D5" s="138">
        <v>39965</v>
      </c>
      <c r="E5" s="138">
        <v>40330</v>
      </c>
      <c r="F5" s="138">
        <v>40695</v>
      </c>
      <c r="G5" s="139">
        <v>41061</v>
      </c>
      <c r="H5" s="139">
        <v>41426</v>
      </c>
      <c r="I5" s="139"/>
    </row>
    <row r="6" spans="1:55" x14ac:dyDescent="0.35">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5">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5">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5">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5">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5">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5">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5">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5">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5">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5">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5">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5">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5">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5">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5">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5">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5">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5">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5">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5">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5">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5">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5">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5">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5">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5">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5">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5">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5">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5">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5">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5">
      <c r="A40" s="151"/>
      <c r="B40" s="130"/>
      <c r="C40" s="130"/>
      <c r="D40" s="130"/>
      <c r="E40" s="130"/>
      <c r="F40" s="130"/>
      <c r="G40" s="130"/>
      <c r="H40" s="130"/>
    </row>
    <row r="41" spans="1:9" x14ac:dyDescent="0.35">
      <c r="A41" s="151">
        <v>1</v>
      </c>
      <c r="B41" s="182">
        <f>VLOOKUP(C41,$A$6:$H$37,2+$A41)</f>
        <v>3.1924951986999557</v>
      </c>
      <c r="C41" s="181">
        <v>1</v>
      </c>
      <c r="D41" s="130"/>
      <c r="E41" s="130"/>
      <c r="F41" s="130"/>
      <c r="G41" s="130"/>
    </row>
    <row r="42" spans="1:9" x14ac:dyDescent="0.35">
      <c r="A42" s="151">
        <v>2</v>
      </c>
      <c r="B42" s="182">
        <f>VLOOKUP(C41,$A$6:$H$37,2+$A42)</f>
        <v>3.2343568945538816</v>
      </c>
      <c r="C42" s="130"/>
      <c r="D42" s="130"/>
      <c r="E42" s="130"/>
      <c r="F42" s="130"/>
      <c r="G42" s="130"/>
      <c r="H42" s="130"/>
    </row>
    <row r="43" spans="1:9" x14ac:dyDescent="0.35">
      <c r="A43" s="151">
        <v>3</v>
      </c>
      <c r="B43" s="182">
        <f>VLOOKUP(C41,$A$6:$H$37,2+$A43)</f>
        <v>3.3112674688094144</v>
      </c>
      <c r="C43" s="130"/>
      <c r="D43" s="130"/>
      <c r="E43" s="130"/>
      <c r="F43" s="130"/>
      <c r="G43" s="130"/>
      <c r="H43" s="130"/>
    </row>
    <row r="44" spans="1:9" x14ac:dyDescent="0.35">
      <c r="A44" s="151">
        <v>4</v>
      </c>
      <c r="B44" s="182">
        <f>VLOOKUP(C41,$A$6:$H$37,2+$A44)</f>
        <v>2.9823485123114248</v>
      </c>
      <c r="C44" s="130"/>
      <c r="D44" s="130"/>
      <c r="E44" s="130"/>
      <c r="F44" s="130"/>
      <c r="G44" s="130"/>
      <c r="H44" s="130"/>
    </row>
    <row r="45" spans="1:9" x14ac:dyDescent="0.35">
      <c r="A45" s="151">
        <v>5</v>
      </c>
      <c r="B45" s="182">
        <f>VLOOKUP(C41,$A$6:$H$37,2+$A45)</f>
        <v>3.7821238079844841</v>
      </c>
      <c r="C45" s="130"/>
      <c r="D45" s="130"/>
      <c r="E45" s="130"/>
      <c r="F45" s="130"/>
      <c r="G45" s="130"/>
      <c r="H45" s="130"/>
    </row>
    <row r="46" spans="1:9" x14ac:dyDescent="0.35">
      <c r="A46" s="151">
        <v>6</v>
      </c>
      <c r="B46" s="182">
        <f>VLOOKUP(C41,$A$6:$H$37,2+$A46)</f>
        <v>3.934702919380785</v>
      </c>
      <c r="C46" s="130"/>
      <c r="D46" s="130"/>
      <c r="E46" s="130"/>
      <c r="F46" s="130"/>
      <c r="G46" s="130"/>
      <c r="H46" s="130"/>
    </row>
    <row r="47" spans="1:9" x14ac:dyDescent="0.35">
      <c r="A47" s="151">
        <v>7</v>
      </c>
      <c r="B47" s="130"/>
      <c r="C47" s="130"/>
      <c r="D47" s="130"/>
      <c r="E47" s="130"/>
      <c r="F47" s="130"/>
      <c r="G47" s="130"/>
      <c r="H47" s="130"/>
    </row>
    <row r="48" spans="1:9" x14ac:dyDescent="0.35">
      <c r="A48" s="151">
        <v>8</v>
      </c>
      <c r="B48" s="130"/>
      <c r="C48" s="130"/>
      <c r="D48" s="130"/>
      <c r="E48" s="130"/>
      <c r="F48" s="130"/>
      <c r="G48" s="130"/>
      <c r="H48" s="130"/>
    </row>
    <row r="49" spans="1:8" x14ac:dyDescent="0.35">
      <c r="A49" s="151">
        <v>9</v>
      </c>
      <c r="B49" s="130"/>
      <c r="C49" s="130"/>
      <c r="D49" s="130"/>
      <c r="E49" s="130"/>
      <c r="F49" s="130"/>
      <c r="G49" s="130"/>
      <c r="H49" s="130"/>
    </row>
    <row r="50" spans="1:8" x14ac:dyDescent="0.35">
      <c r="A50" s="151">
        <v>10</v>
      </c>
      <c r="B50" s="130"/>
      <c r="C50" s="130"/>
      <c r="D50" s="130"/>
      <c r="E50" s="130"/>
      <c r="F50" s="130"/>
      <c r="G50" s="130"/>
      <c r="H50" s="130"/>
    </row>
    <row r="51" spans="1:8" x14ac:dyDescent="0.35">
      <c r="A51" s="151">
        <v>11</v>
      </c>
      <c r="B51" s="33"/>
      <c r="C51" s="33"/>
      <c r="D51" s="33"/>
      <c r="E51" s="33"/>
      <c r="F51" s="33"/>
      <c r="G51" s="33"/>
      <c r="H51" s="33"/>
    </row>
    <row r="52" spans="1:8" x14ac:dyDescent="0.35">
      <c r="A52" s="151">
        <v>12</v>
      </c>
      <c r="B52" s="33"/>
      <c r="C52" s="33"/>
      <c r="D52" s="33"/>
      <c r="E52" s="33"/>
      <c r="F52" s="33"/>
      <c r="G52" s="33"/>
      <c r="H52" s="33"/>
    </row>
    <row r="53" spans="1:8" x14ac:dyDescent="0.35">
      <c r="A53" s="151">
        <v>13</v>
      </c>
      <c r="B53" s="33"/>
      <c r="C53" s="33"/>
      <c r="D53" s="33"/>
      <c r="E53" s="33"/>
      <c r="F53" s="33"/>
      <c r="G53" s="33"/>
      <c r="H53" s="33"/>
    </row>
    <row r="54" spans="1:8" x14ac:dyDescent="0.35">
      <c r="A54" s="151">
        <v>14</v>
      </c>
      <c r="B54" s="33"/>
      <c r="C54" s="33"/>
      <c r="D54" s="33"/>
      <c r="E54" s="33"/>
      <c r="F54" s="33"/>
      <c r="G54" s="33"/>
      <c r="H54" s="33"/>
    </row>
    <row r="55" spans="1:8" x14ac:dyDescent="0.35">
      <c r="A55" s="151">
        <v>15</v>
      </c>
      <c r="B55" s="33"/>
      <c r="C55" s="33"/>
      <c r="D55" s="33"/>
      <c r="E55" s="33"/>
      <c r="F55" s="33"/>
      <c r="G55" s="33"/>
      <c r="H55" s="33"/>
    </row>
    <row r="56" spans="1:8" x14ac:dyDescent="0.35">
      <c r="A56" s="151">
        <v>16</v>
      </c>
      <c r="B56" s="33"/>
      <c r="C56" s="33"/>
      <c r="D56" s="33"/>
      <c r="E56" s="33"/>
      <c r="F56" s="33"/>
      <c r="G56" s="33"/>
      <c r="H56" s="33"/>
    </row>
    <row r="57" spans="1:8" x14ac:dyDescent="0.35">
      <c r="A57" s="151">
        <v>17</v>
      </c>
      <c r="B57" s="33"/>
      <c r="C57" s="33"/>
      <c r="D57" s="33"/>
      <c r="E57" s="33"/>
      <c r="F57" s="33"/>
      <c r="G57" s="33"/>
      <c r="H57" s="33"/>
    </row>
    <row r="58" spans="1:8" x14ac:dyDescent="0.35">
      <c r="A58" s="151">
        <v>18</v>
      </c>
      <c r="B58" s="33"/>
      <c r="C58" s="33"/>
      <c r="D58" s="33"/>
      <c r="E58" s="33"/>
      <c r="F58" s="33"/>
      <c r="G58" s="33"/>
      <c r="H58" s="33"/>
    </row>
    <row r="59" spans="1:8" x14ac:dyDescent="0.35">
      <c r="A59" s="151">
        <v>19</v>
      </c>
      <c r="B59" s="33"/>
      <c r="C59" s="33"/>
      <c r="D59" s="33"/>
      <c r="E59" s="33"/>
      <c r="F59" s="33"/>
      <c r="G59" s="33"/>
      <c r="H59" s="33"/>
    </row>
    <row r="60" spans="1:8" x14ac:dyDescent="0.35">
      <c r="A60" s="151">
        <v>20</v>
      </c>
      <c r="B60" s="33"/>
      <c r="C60" s="33"/>
      <c r="D60" s="33"/>
      <c r="E60" s="33"/>
      <c r="F60" s="33"/>
      <c r="G60" s="33"/>
      <c r="H60" s="33"/>
    </row>
    <row r="61" spans="1:8" x14ac:dyDescent="0.35">
      <c r="A61" s="151">
        <v>1</v>
      </c>
      <c r="B61" s="182">
        <f>VLOOKUP(C61,$A$6:$H$37,2+$A61)</f>
        <v>2.6990607590354174</v>
      </c>
      <c r="C61" s="181">
        <v>2</v>
      </c>
    </row>
    <row r="62" spans="1:8" x14ac:dyDescent="0.35">
      <c r="A62" s="151">
        <v>2</v>
      </c>
      <c r="B62" s="182">
        <f>VLOOKUP(C61,$A$6:$H$37,2+$A62)</f>
        <v>3.6458333333333335</v>
      </c>
      <c r="C62" s="130"/>
    </row>
    <row r="63" spans="1:8" x14ac:dyDescent="0.35">
      <c r="A63" s="151">
        <v>3</v>
      </c>
      <c r="B63" s="182">
        <f>VLOOKUP(C61,$A$6:$H$37,2+$A63)</f>
        <v>2.9883659037335564</v>
      </c>
      <c r="C63" s="130"/>
    </row>
    <row r="64" spans="1:8" x14ac:dyDescent="0.35">
      <c r="A64" s="151">
        <v>4</v>
      </c>
      <c r="B64" s="182">
        <f>VLOOKUP(C61,$A$6:$H$37,2+$A64)</f>
        <v>2.3929657935742377</v>
      </c>
      <c r="C64" s="130"/>
    </row>
    <row r="65" spans="1:3" x14ac:dyDescent="0.35">
      <c r="A65" s="151">
        <v>5</v>
      </c>
      <c r="B65" s="182">
        <f>VLOOKUP(C61,$A$6:$H$37,2+$A65)</f>
        <v>3.1765392162061832</v>
      </c>
      <c r="C65" s="130"/>
    </row>
    <row r="66" spans="1:3" x14ac:dyDescent="0.35">
      <c r="A66" s="151">
        <v>6</v>
      </c>
      <c r="B66" s="182">
        <f>VLOOKUP(C61,$A$6:$H$37,2+$A66)</f>
        <v>3.7443754017570172</v>
      </c>
      <c r="C66" s="130"/>
    </row>
    <row r="67" spans="1:3" x14ac:dyDescent="0.35">
      <c r="A67" s="151">
        <v>7</v>
      </c>
      <c r="B67" s="130"/>
      <c r="C67" s="130"/>
    </row>
    <row r="68" spans="1:3" x14ac:dyDescent="0.35">
      <c r="A68" s="151">
        <v>8</v>
      </c>
      <c r="B68" s="130"/>
      <c r="C68" s="130"/>
    </row>
    <row r="69" spans="1:3" x14ac:dyDescent="0.35">
      <c r="A69" s="151">
        <v>9</v>
      </c>
      <c r="B69" s="130"/>
      <c r="C69" s="130"/>
    </row>
    <row r="70" spans="1:3" x14ac:dyDescent="0.35">
      <c r="A70" s="151">
        <v>10</v>
      </c>
      <c r="B70" s="130"/>
      <c r="C70" s="130"/>
    </row>
    <row r="71" spans="1:3" x14ac:dyDescent="0.35">
      <c r="A71" s="151">
        <v>11</v>
      </c>
      <c r="B71" s="33"/>
      <c r="C71" s="33"/>
    </row>
    <row r="72" spans="1:3" x14ac:dyDescent="0.35">
      <c r="A72" s="151">
        <v>12</v>
      </c>
      <c r="B72" s="33"/>
      <c r="C72" s="33"/>
    </row>
    <row r="73" spans="1:3" x14ac:dyDescent="0.35">
      <c r="A73" s="151">
        <v>13</v>
      </c>
      <c r="B73" s="33"/>
      <c r="C73" s="33"/>
    </row>
    <row r="74" spans="1:3" x14ac:dyDescent="0.35">
      <c r="A74" s="151">
        <v>14</v>
      </c>
      <c r="B74" s="33"/>
      <c r="C74" s="33"/>
    </row>
    <row r="75" spans="1:3" x14ac:dyDescent="0.35">
      <c r="A75" s="151">
        <v>15</v>
      </c>
      <c r="B75" s="33"/>
      <c r="C75" s="33"/>
    </row>
    <row r="76" spans="1:3" x14ac:dyDescent="0.35">
      <c r="A76" s="151">
        <v>16</v>
      </c>
      <c r="B76" s="33"/>
      <c r="C76" s="33"/>
    </row>
    <row r="77" spans="1:3" x14ac:dyDescent="0.35">
      <c r="A77" s="151">
        <v>17</v>
      </c>
      <c r="B77" s="33"/>
      <c r="C77" s="33"/>
    </row>
    <row r="78" spans="1:3" x14ac:dyDescent="0.35">
      <c r="A78" s="151">
        <v>18</v>
      </c>
      <c r="B78" s="33"/>
      <c r="C78" s="33"/>
    </row>
    <row r="79" spans="1:3" x14ac:dyDescent="0.35">
      <c r="A79" s="151">
        <v>19</v>
      </c>
      <c r="B79" s="33"/>
      <c r="C79" s="33"/>
    </row>
    <row r="80" spans="1:3" x14ac:dyDescent="0.35">
      <c r="A80" s="151">
        <v>20</v>
      </c>
      <c r="B80" s="33"/>
      <c r="C80" s="33"/>
    </row>
    <row r="81" spans="1:3" x14ac:dyDescent="0.35">
      <c r="A81" s="151">
        <v>1</v>
      </c>
      <c r="B81" s="182">
        <f>VLOOKUP(C81,$A$6:$H$37,2+$A81)</f>
        <v>2.5226884715607869</v>
      </c>
      <c r="C81" s="181">
        <v>3</v>
      </c>
    </row>
    <row r="82" spans="1:3" x14ac:dyDescent="0.35">
      <c r="A82" s="151">
        <v>2</v>
      </c>
      <c r="B82" s="182">
        <f>VLOOKUP(C81,$A$6:$H$37,2+$A82)</f>
        <v>3.0844770340568659</v>
      </c>
      <c r="C82" s="130"/>
    </row>
    <row r="83" spans="1:3" x14ac:dyDescent="0.35">
      <c r="A83" s="151">
        <v>3</v>
      </c>
      <c r="B83" s="182">
        <f>VLOOKUP(C81,$A$6:$H$37,2+$A83)</f>
        <v>3.5079836147801373</v>
      </c>
      <c r="C83" s="130"/>
    </row>
    <row r="84" spans="1:3" x14ac:dyDescent="0.35">
      <c r="A84" s="151">
        <v>4</v>
      </c>
      <c r="B84" s="182">
        <f>VLOOKUP(C81,$A$6:$H$37,2+$A84)</f>
        <v>3.0209180051240367</v>
      </c>
      <c r="C84" s="130"/>
    </row>
    <row r="85" spans="1:3" x14ac:dyDescent="0.35">
      <c r="A85" s="151">
        <v>5</v>
      </c>
      <c r="B85" s="182">
        <f>VLOOKUP(C81,$A$6:$H$37,2+$A85)</f>
        <v>3.1367914748932288</v>
      </c>
      <c r="C85" s="130"/>
    </row>
    <row r="86" spans="1:3" x14ac:dyDescent="0.35">
      <c r="A86" s="151">
        <v>6</v>
      </c>
      <c r="B86" s="182">
        <f>VLOOKUP(C81,$A$6:$H$37,2+$A86)</f>
        <v>3.2180904522613067</v>
      </c>
      <c r="C86" s="130"/>
    </row>
    <row r="87" spans="1:3" x14ac:dyDescent="0.35">
      <c r="A87" s="151">
        <v>7</v>
      </c>
      <c r="B87" s="130"/>
      <c r="C87" s="130"/>
    </row>
    <row r="88" spans="1:3" x14ac:dyDescent="0.35">
      <c r="A88" s="151">
        <v>8</v>
      </c>
      <c r="B88" s="130"/>
      <c r="C88" s="130"/>
    </row>
    <row r="89" spans="1:3" x14ac:dyDescent="0.35">
      <c r="A89" s="151">
        <v>9</v>
      </c>
      <c r="B89" s="130"/>
      <c r="C89" s="130"/>
    </row>
    <row r="90" spans="1:3" x14ac:dyDescent="0.35">
      <c r="A90" s="151">
        <v>10</v>
      </c>
      <c r="B90" s="130"/>
      <c r="C90" s="130"/>
    </row>
    <row r="91" spans="1:3" x14ac:dyDescent="0.35">
      <c r="A91" s="151">
        <v>11</v>
      </c>
      <c r="B91" s="33"/>
      <c r="C91" s="33"/>
    </row>
    <row r="92" spans="1:3" x14ac:dyDescent="0.35">
      <c r="A92" s="151">
        <v>12</v>
      </c>
      <c r="B92" s="33"/>
      <c r="C92" s="33"/>
    </row>
    <row r="93" spans="1:3" x14ac:dyDescent="0.35">
      <c r="A93" s="151">
        <v>13</v>
      </c>
      <c r="B93" s="33"/>
      <c r="C93" s="33"/>
    </row>
    <row r="94" spans="1:3" x14ac:dyDescent="0.35">
      <c r="A94" s="151">
        <v>14</v>
      </c>
      <c r="B94" s="33"/>
      <c r="C94" s="33"/>
    </row>
    <row r="95" spans="1:3" x14ac:dyDescent="0.35">
      <c r="A95" s="151">
        <v>15</v>
      </c>
      <c r="B95" s="33"/>
      <c r="C95" s="33"/>
    </row>
    <row r="96" spans="1:3" x14ac:dyDescent="0.35">
      <c r="A96" s="151">
        <v>16</v>
      </c>
      <c r="B96" s="33"/>
      <c r="C96" s="33"/>
    </row>
    <row r="97" spans="1:3" x14ac:dyDescent="0.35">
      <c r="A97" s="151">
        <v>17</v>
      </c>
      <c r="B97" s="33"/>
      <c r="C97" s="33"/>
    </row>
    <row r="98" spans="1:3" x14ac:dyDescent="0.35">
      <c r="A98" s="151">
        <v>18</v>
      </c>
      <c r="B98" s="33"/>
      <c r="C98" s="33"/>
    </row>
    <row r="99" spans="1:3" x14ac:dyDescent="0.35">
      <c r="A99" s="151">
        <v>19</v>
      </c>
      <c r="B99" s="33"/>
      <c r="C99" s="33"/>
    </row>
    <row r="100" spans="1:3" x14ac:dyDescent="0.35">
      <c r="A100" s="151">
        <v>20</v>
      </c>
      <c r="B100" s="33"/>
      <c r="C100" s="33"/>
    </row>
    <row r="101" spans="1:3" x14ac:dyDescent="0.35">
      <c r="A101" s="151">
        <v>1</v>
      </c>
      <c r="B101" s="182">
        <f>VLOOKUP(C101,$A$6:$H$37,2+$A101)</f>
        <v>7.254426308683577</v>
      </c>
      <c r="C101" s="181">
        <v>4</v>
      </c>
    </row>
    <row r="102" spans="1:3" x14ac:dyDescent="0.35">
      <c r="A102" s="151">
        <v>2</v>
      </c>
      <c r="B102" s="182">
        <f>VLOOKUP(C101,$A$6:$H$37,2+$A102)</f>
        <v>8.5178119870458264</v>
      </c>
      <c r="C102" s="130"/>
    </row>
    <row r="103" spans="1:3" x14ac:dyDescent="0.35">
      <c r="A103" s="151">
        <v>3</v>
      </c>
      <c r="B103" s="182">
        <f>VLOOKUP(C101,$A$6:$H$37,2+$A103)</f>
        <v>8.2414261973107727</v>
      </c>
      <c r="C103" s="130"/>
    </row>
    <row r="104" spans="1:3" x14ac:dyDescent="0.35">
      <c r="A104" s="151">
        <v>4</v>
      </c>
      <c r="B104" s="182">
        <f>VLOOKUP(C101,$A$6:$H$37,2+$A104)</f>
        <v>7.4579023848192154</v>
      </c>
      <c r="C104" s="130"/>
    </row>
    <row r="105" spans="1:3" x14ac:dyDescent="0.35">
      <c r="A105" s="151">
        <v>5</v>
      </c>
      <c r="B105" s="182">
        <f>VLOOKUP(C101,$A$6:$H$37,2+$A105)</f>
        <v>9.0640583866618147</v>
      </c>
      <c r="C105" s="130"/>
    </row>
    <row r="106" spans="1:3" x14ac:dyDescent="0.35">
      <c r="A106" s="151">
        <v>6</v>
      </c>
      <c r="B106" s="182">
        <f>VLOOKUP(C101,$A$6:$H$37,2+$A106)</f>
        <v>8.9471770633148076</v>
      </c>
      <c r="C106" s="130"/>
    </row>
    <row r="107" spans="1:3" x14ac:dyDescent="0.35">
      <c r="A107" s="151">
        <v>7</v>
      </c>
      <c r="B107" s="130"/>
      <c r="C107" s="130"/>
    </row>
    <row r="108" spans="1:3" x14ac:dyDescent="0.35">
      <c r="A108" s="151">
        <v>8</v>
      </c>
      <c r="B108" s="130"/>
      <c r="C108" s="130"/>
    </row>
    <row r="109" spans="1:3" x14ac:dyDescent="0.35">
      <c r="A109" s="151">
        <v>9</v>
      </c>
      <c r="B109" s="130"/>
      <c r="C109" s="130"/>
    </row>
    <row r="110" spans="1:3" x14ac:dyDescent="0.35">
      <c r="A110" s="151">
        <v>10</v>
      </c>
      <c r="B110" s="130"/>
      <c r="C110" s="130"/>
    </row>
    <row r="111" spans="1:3" x14ac:dyDescent="0.35">
      <c r="A111" s="151">
        <v>11</v>
      </c>
      <c r="B111" s="33"/>
      <c r="C111" s="33"/>
    </row>
    <row r="112" spans="1:3" x14ac:dyDescent="0.35">
      <c r="A112" s="151">
        <v>12</v>
      </c>
      <c r="B112" s="33"/>
      <c r="C112" s="33"/>
    </row>
    <row r="113" spans="1:3" x14ac:dyDescent="0.35">
      <c r="A113" s="151">
        <v>13</v>
      </c>
      <c r="B113" s="33"/>
      <c r="C113" s="33"/>
    </row>
    <row r="114" spans="1:3" x14ac:dyDescent="0.35">
      <c r="A114" s="151">
        <v>14</v>
      </c>
      <c r="B114" s="33"/>
      <c r="C114" s="33"/>
    </row>
    <row r="115" spans="1:3" x14ac:dyDescent="0.35">
      <c r="A115" s="151">
        <v>15</v>
      </c>
      <c r="B115" s="33"/>
      <c r="C115" s="33"/>
    </row>
    <row r="116" spans="1:3" x14ac:dyDescent="0.35">
      <c r="A116" s="151">
        <v>16</v>
      </c>
      <c r="B116" s="33"/>
      <c r="C116" s="33"/>
    </row>
    <row r="117" spans="1:3" x14ac:dyDescent="0.35">
      <c r="A117" s="151">
        <v>17</v>
      </c>
      <c r="B117" s="33"/>
      <c r="C117" s="33"/>
    </row>
    <row r="118" spans="1:3" x14ac:dyDescent="0.35">
      <c r="A118" s="151">
        <v>18</v>
      </c>
      <c r="B118" s="33"/>
      <c r="C118" s="33"/>
    </row>
    <row r="119" spans="1:3" x14ac:dyDescent="0.35">
      <c r="A119" s="151">
        <v>19</v>
      </c>
      <c r="B119" s="33"/>
      <c r="C119" s="33"/>
    </row>
    <row r="120" spans="1:3" x14ac:dyDescent="0.35">
      <c r="A120" s="151">
        <v>20</v>
      </c>
      <c r="B120" s="33"/>
      <c r="C120" s="33"/>
    </row>
    <row r="121" spans="1:3" x14ac:dyDescent="0.35">
      <c r="A121" s="151">
        <v>1</v>
      </c>
      <c r="B121" s="182">
        <f>VLOOKUP(C121,$A$6:$H$37,2+$A121)</f>
        <v>4.8022079116835332</v>
      </c>
      <c r="C121" s="181">
        <v>5</v>
      </c>
    </row>
    <row r="122" spans="1:3" x14ac:dyDescent="0.35">
      <c r="A122" s="151">
        <v>2</v>
      </c>
      <c r="B122" s="182">
        <f>VLOOKUP(C121,$A$6:$H$37,2+$A122)</f>
        <v>4.3137137913546733</v>
      </c>
      <c r="C122" s="130"/>
    </row>
    <row r="123" spans="1:3" x14ac:dyDescent="0.35">
      <c r="A123" s="151">
        <v>3</v>
      </c>
      <c r="B123" s="182">
        <f>VLOOKUP(C121,$A$6:$H$37,2+$A123)</f>
        <v>5.9799426934097424</v>
      </c>
      <c r="C123" s="130"/>
    </row>
    <row r="124" spans="1:3" x14ac:dyDescent="0.35">
      <c r="A124" s="151">
        <v>4</v>
      </c>
      <c r="B124" s="182">
        <f>VLOOKUP(C121,$A$6:$H$37,2+$A124)</f>
        <v>5.0383158636483749</v>
      </c>
      <c r="C124" s="130"/>
    </row>
    <row r="125" spans="1:3" x14ac:dyDescent="0.35">
      <c r="A125" s="151">
        <v>5</v>
      </c>
      <c r="B125" s="182">
        <f>VLOOKUP(C121,$A$6:$H$37,2+$A125)</f>
        <v>5.0259216589861753</v>
      </c>
      <c r="C125" s="130"/>
    </row>
    <row r="126" spans="1:3" x14ac:dyDescent="0.35">
      <c r="A126" s="151">
        <v>6</v>
      </c>
      <c r="B126" s="182">
        <f>VLOOKUP(C121,$A$6:$H$37,2+$A126)</f>
        <v>5.7632091173234787</v>
      </c>
      <c r="C126" s="130"/>
    </row>
    <row r="127" spans="1:3" x14ac:dyDescent="0.35">
      <c r="A127" s="151">
        <v>7</v>
      </c>
      <c r="B127" s="130"/>
      <c r="C127" s="130"/>
    </row>
    <row r="128" spans="1:3" x14ac:dyDescent="0.35">
      <c r="A128" s="151">
        <v>8</v>
      </c>
      <c r="B128" s="130"/>
      <c r="C128" s="130"/>
    </row>
    <row r="129" spans="1:3" x14ac:dyDescent="0.35">
      <c r="A129" s="151">
        <v>9</v>
      </c>
      <c r="B129" s="130"/>
      <c r="C129" s="130"/>
    </row>
    <row r="130" spans="1:3" x14ac:dyDescent="0.35">
      <c r="A130" s="151">
        <v>10</v>
      </c>
      <c r="B130" s="130"/>
      <c r="C130" s="130"/>
    </row>
    <row r="131" spans="1:3" x14ac:dyDescent="0.35">
      <c r="A131" s="151">
        <v>11</v>
      </c>
      <c r="B131" s="33"/>
      <c r="C131" s="33"/>
    </row>
    <row r="132" spans="1:3" x14ac:dyDescent="0.35">
      <c r="A132" s="151">
        <v>12</v>
      </c>
      <c r="B132" s="33"/>
      <c r="C132" s="33"/>
    </row>
    <row r="133" spans="1:3" x14ac:dyDescent="0.35">
      <c r="A133" s="151">
        <v>13</v>
      </c>
      <c r="B133" s="33"/>
      <c r="C133" s="33"/>
    </row>
    <row r="134" spans="1:3" x14ac:dyDescent="0.35">
      <c r="A134" s="151">
        <v>14</v>
      </c>
      <c r="B134" s="33"/>
      <c r="C134" s="33"/>
    </row>
    <row r="135" spans="1:3" x14ac:dyDescent="0.35">
      <c r="A135" s="151">
        <v>15</v>
      </c>
      <c r="B135" s="33"/>
      <c r="C135" s="33"/>
    </row>
    <row r="136" spans="1:3" x14ac:dyDescent="0.35">
      <c r="A136" s="151">
        <v>16</v>
      </c>
      <c r="B136" s="33"/>
      <c r="C136" s="33"/>
    </row>
    <row r="137" spans="1:3" x14ac:dyDescent="0.35">
      <c r="A137" s="151">
        <v>17</v>
      </c>
      <c r="B137" s="33"/>
      <c r="C137" s="33"/>
    </row>
    <row r="138" spans="1:3" x14ac:dyDescent="0.35">
      <c r="A138" s="151">
        <v>18</v>
      </c>
      <c r="B138" s="33"/>
      <c r="C138" s="33"/>
    </row>
    <row r="139" spans="1:3" x14ac:dyDescent="0.35">
      <c r="A139" s="151">
        <v>19</v>
      </c>
      <c r="B139" s="33"/>
      <c r="C139" s="33"/>
    </row>
    <row r="140" spans="1:3" x14ac:dyDescent="0.35">
      <c r="A140" s="151">
        <v>20</v>
      </c>
      <c r="B140" s="33"/>
      <c r="C140" s="33"/>
    </row>
    <row r="141" spans="1:3" x14ac:dyDescent="0.35">
      <c r="A141" s="151">
        <v>1</v>
      </c>
      <c r="B141" s="182">
        <f>VLOOKUP(C141,$A$6:$H$37,2+$A141)</f>
        <v>5.3619063109954457</v>
      </c>
      <c r="C141" s="181">
        <v>6</v>
      </c>
    </row>
    <row r="142" spans="1:3" x14ac:dyDescent="0.35">
      <c r="A142" s="151">
        <v>2</v>
      </c>
      <c r="B142" s="182">
        <f>VLOOKUP(C141,$A$6:$H$37,2+$A142)</f>
        <v>4.9091821214992715</v>
      </c>
      <c r="C142" s="130"/>
    </row>
    <row r="143" spans="1:3" x14ac:dyDescent="0.35">
      <c r="A143" s="151">
        <v>3</v>
      </c>
      <c r="B143" s="182">
        <f>VLOOKUP(C141,$A$6:$H$37,2+$A143)</f>
        <v>6.456843473937818</v>
      </c>
      <c r="C143" s="130"/>
    </row>
    <row r="144" spans="1:3" x14ac:dyDescent="0.35">
      <c r="A144" s="151">
        <v>4</v>
      </c>
      <c r="B144" s="182">
        <f>VLOOKUP(C141,$A$6:$H$37,2+$A144)</f>
        <v>5.334263257293764</v>
      </c>
      <c r="C144" s="130"/>
    </row>
    <row r="145" spans="1:3" x14ac:dyDescent="0.35">
      <c r="A145" s="151">
        <v>5</v>
      </c>
      <c r="B145" s="182">
        <f>VLOOKUP(C141,$A$6:$H$37,2+$A145)</f>
        <v>5.3588590320224503</v>
      </c>
      <c r="C145" s="130"/>
    </row>
    <row r="146" spans="1:3" x14ac:dyDescent="0.35">
      <c r="A146" s="151">
        <v>6</v>
      </c>
      <c r="B146" s="182">
        <f>VLOOKUP(C141,$A$6:$H$37,2+$A146)</f>
        <v>5.798716751513691</v>
      </c>
      <c r="C146" s="130"/>
    </row>
    <row r="147" spans="1:3" x14ac:dyDescent="0.35">
      <c r="A147" s="151">
        <v>7</v>
      </c>
      <c r="B147" s="130"/>
      <c r="C147" s="130"/>
    </row>
    <row r="148" spans="1:3" x14ac:dyDescent="0.35">
      <c r="A148" s="151">
        <v>8</v>
      </c>
      <c r="B148" s="130"/>
      <c r="C148" s="130"/>
    </row>
    <row r="149" spans="1:3" x14ac:dyDescent="0.35">
      <c r="A149" s="151">
        <v>9</v>
      </c>
      <c r="B149" s="130"/>
      <c r="C149" s="130"/>
    </row>
    <row r="150" spans="1:3" x14ac:dyDescent="0.35">
      <c r="A150" s="151">
        <v>10</v>
      </c>
      <c r="B150" s="130"/>
      <c r="C150" s="130"/>
    </row>
    <row r="151" spans="1:3" x14ac:dyDescent="0.35">
      <c r="A151" s="151">
        <v>11</v>
      </c>
      <c r="B151" s="33"/>
      <c r="C151" s="33"/>
    </row>
    <row r="152" spans="1:3" x14ac:dyDescent="0.35">
      <c r="A152" s="151">
        <v>12</v>
      </c>
      <c r="B152" s="33"/>
      <c r="C152" s="33"/>
    </row>
    <row r="153" spans="1:3" x14ac:dyDescent="0.35">
      <c r="A153" s="151">
        <v>13</v>
      </c>
      <c r="B153" s="33"/>
      <c r="C153" s="33"/>
    </row>
    <row r="154" spans="1:3" x14ac:dyDescent="0.35">
      <c r="A154" s="151">
        <v>14</v>
      </c>
      <c r="B154" s="33"/>
      <c r="C154" s="33"/>
    </row>
    <row r="155" spans="1:3" x14ac:dyDescent="0.35">
      <c r="A155" s="151">
        <v>15</v>
      </c>
      <c r="B155" s="33"/>
      <c r="C155" s="33"/>
    </row>
    <row r="156" spans="1:3" x14ac:dyDescent="0.35">
      <c r="A156" s="151">
        <v>16</v>
      </c>
      <c r="B156" s="33"/>
      <c r="C156" s="33"/>
    </row>
    <row r="157" spans="1:3" x14ac:dyDescent="0.35">
      <c r="A157" s="151">
        <v>17</v>
      </c>
      <c r="B157" s="33"/>
      <c r="C157" s="33"/>
    </row>
    <row r="158" spans="1:3" x14ac:dyDescent="0.35">
      <c r="A158" s="151">
        <v>18</v>
      </c>
      <c r="B158" s="33"/>
      <c r="C158" s="33"/>
    </row>
    <row r="159" spans="1:3" x14ac:dyDescent="0.35">
      <c r="A159" s="151">
        <v>19</v>
      </c>
      <c r="B159" s="33"/>
      <c r="C159" s="33"/>
    </row>
    <row r="160" spans="1:3" x14ac:dyDescent="0.35">
      <c r="A160" s="151">
        <v>20</v>
      </c>
      <c r="B160" s="33"/>
      <c r="C160" s="33"/>
    </row>
    <row r="161" spans="1:3" x14ac:dyDescent="0.35">
      <c r="A161" s="151">
        <v>1</v>
      </c>
      <c r="B161" s="182">
        <f>VLOOKUP(C161,$A$6:$H$37,2+$A161)</f>
        <v>6.201425816630632</v>
      </c>
      <c r="C161" s="181">
        <v>7</v>
      </c>
    </row>
    <row r="162" spans="1:3" x14ac:dyDescent="0.35">
      <c r="A162" s="151">
        <v>2</v>
      </c>
      <c r="B162" s="182">
        <f>VLOOKUP(C161,$A$6:$H$37,2+$A162)</f>
        <v>5.9618058511392977</v>
      </c>
      <c r="C162" s="130"/>
    </row>
    <row r="163" spans="1:3" x14ac:dyDescent="0.35">
      <c r="A163" s="151">
        <v>3</v>
      </c>
      <c r="B163" s="182">
        <f>VLOOKUP(C161,$A$6:$H$37,2+$A163)</f>
        <v>5.7164996805285559</v>
      </c>
      <c r="C163" s="130"/>
    </row>
    <row r="164" spans="1:3" x14ac:dyDescent="0.35">
      <c r="A164" s="151">
        <v>4</v>
      </c>
      <c r="B164" s="182">
        <f>VLOOKUP(C161,$A$6:$H$37,2+$A164)</f>
        <v>5.2442538546631523</v>
      </c>
      <c r="C164" s="130"/>
    </row>
    <row r="165" spans="1:3" x14ac:dyDescent="0.35">
      <c r="A165" s="151">
        <v>5</v>
      </c>
      <c r="B165" s="182">
        <f>VLOOKUP(C161,$A$6:$H$37,2+$A165)</f>
        <v>6.6299873337555413</v>
      </c>
      <c r="C165" s="130"/>
    </row>
    <row r="166" spans="1:3" x14ac:dyDescent="0.35">
      <c r="A166" s="151">
        <v>6</v>
      </c>
      <c r="B166" s="182">
        <f>VLOOKUP(C161,$A$6:$H$37,2+$A166)</f>
        <v>6.5912349362576048</v>
      </c>
      <c r="C166" s="130"/>
    </row>
    <row r="167" spans="1:3" x14ac:dyDescent="0.35">
      <c r="A167" s="151">
        <v>7</v>
      </c>
      <c r="B167" s="130"/>
      <c r="C167" s="130"/>
    </row>
    <row r="168" spans="1:3" x14ac:dyDescent="0.35">
      <c r="A168" s="151">
        <v>8</v>
      </c>
      <c r="B168" s="130"/>
      <c r="C168" s="130"/>
    </row>
    <row r="169" spans="1:3" x14ac:dyDescent="0.35">
      <c r="A169" s="151">
        <v>9</v>
      </c>
      <c r="B169" s="130"/>
      <c r="C169" s="130"/>
    </row>
    <row r="170" spans="1:3" x14ac:dyDescent="0.35">
      <c r="A170" s="151">
        <v>10</v>
      </c>
      <c r="B170" s="130"/>
      <c r="C170" s="130"/>
    </row>
    <row r="171" spans="1:3" x14ac:dyDescent="0.35">
      <c r="A171" s="151">
        <v>11</v>
      </c>
      <c r="B171" s="33"/>
      <c r="C171" s="33"/>
    </row>
    <row r="172" spans="1:3" x14ac:dyDescent="0.35">
      <c r="A172" s="151">
        <v>12</v>
      </c>
      <c r="B172" s="33"/>
      <c r="C172" s="33"/>
    </row>
    <row r="173" spans="1:3" x14ac:dyDescent="0.35">
      <c r="A173" s="151">
        <v>13</v>
      </c>
      <c r="B173" s="33"/>
      <c r="C173" s="33"/>
    </row>
    <row r="174" spans="1:3" x14ac:dyDescent="0.35">
      <c r="A174" s="151">
        <v>14</v>
      </c>
      <c r="B174" s="33"/>
      <c r="C174" s="33"/>
    </row>
    <row r="175" spans="1:3" x14ac:dyDescent="0.35">
      <c r="A175" s="151">
        <v>15</v>
      </c>
      <c r="B175" s="33"/>
      <c r="C175" s="33"/>
    </row>
    <row r="176" spans="1:3" x14ac:dyDescent="0.35">
      <c r="A176" s="151">
        <v>16</v>
      </c>
      <c r="B176" s="33"/>
      <c r="C176" s="33"/>
    </row>
    <row r="177" spans="1:3" x14ac:dyDescent="0.35">
      <c r="A177" s="151">
        <v>17</v>
      </c>
      <c r="B177" s="33"/>
      <c r="C177" s="33"/>
    </row>
    <row r="178" spans="1:3" x14ac:dyDescent="0.35">
      <c r="A178" s="151">
        <v>18</v>
      </c>
      <c r="B178" s="33"/>
      <c r="C178" s="33"/>
    </row>
    <row r="179" spans="1:3" x14ac:dyDescent="0.35">
      <c r="A179" s="151">
        <v>19</v>
      </c>
      <c r="B179" s="33"/>
      <c r="C179" s="33"/>
    </row>
    <row r="180" spans="1:3" x14ac:dyDescent="0.35">
      <c r="A180" s="151">
        <v>20</v>
      </c>
      <c r="B180" s="33"/>
      <c r="C180" s="33"/>
    </row>
    <row r="181" spans="1:3" x14ac:dyDescent="0.35">
      <c r="A181" s="151">
        <v>1</v>
      </c>
      <c r="B181" s="182">
        <f>VLOOKUP(C181,$A$6:$H$37,2+$A181)</f>
        <v>4.8245483052112892</v>
      </c>
      <c r="C181" s="181">
        <v>8</v>
      </c>
    </row>
    <row r="182" spans="1:3" x14ac:dyDescent="0.35">
      <c r="A182" s="151">
        <v>2</v>
      </c>
      <c r="B182" s="182">
        <f>VLOOKUP(C181,$A$6:$H$37,2+$A182)</f>
        <v>4.7846959983607036</v>
      </c>
      <c r="C182" s="130"/>
    </row>
    <row r="183" spans="1:3" x14ac:dyDescent="0.35">
      <c r="A183" s="151">
        <v>3</v>
      </c>
      <c r="B183" s="182">
        <f>VLOOKUP(C181,$A$6:$H$37,2+$A183)</f>
        <v>4.6760117161814811</v>
      </c>
      <c r="C183" s="130"/>
    </row>
    <row r="184" spans="1:3" x14ac:dyDescent="0.35">
      <c r="A184" s="151">
        <v>4</v>
      </c>
      <c r="B184" s="182">
        <f>VLOOKUP(C181,$A$6:$H$37,2+$A184)</f>
        <v>5.9681679462440647</v>
      </c>
      <c r="C184" s="130"/>
    </row>
    <row r="185" spans="1:3" x14ac:dyDescent="0.35">
      <c r="A185" s="151">
        <v>5</v>
      </c>
      <c r="B185" s="182">
        <f>VLOOKUP(C181,$A$6:$H$37,2+$A185)</f>
        <v>7.0128906357364702</v>
      </c>
      <c r="C185" s="130"/>
    </row>
    <row r="186" spans="1:3" x14ac:dyDescent="0.35">
      <c r="A186" s="151">
        <v>6</v>
      </c>
      <c r="B186" s="182">
        <f>VLOOKUP(C181,$A$6:$H$37,2+$A186)</f>
        <v>6.7232123090546825</v>
      </c>
      <c r="C186" s="130"/>
    </row>
    <row r="187" spans="1:3" x14ac:dyDescent="0.35">
      <c r="A187" s="151">
        <v>7</v>
      </c>
      <c r="B187" s="130"/>
      <c r="C187" s="130"/>
    </row>
    <row r="188" spans="1:3" x14ac:dyDescent="0.35">
      <c r="A188" s="151">
        <v>8</v>
      </c>
      <c r="B188" s="130"/>
      <c r="C188" s="130"/>
    </row>
    <row r="189" spans="1:3" x14ac:dyDescent="0.35">
      <c r="A189" s="151">
        <v>9</v>
      </c>
      <c r="B189" s="130"/>
      <c r="C189" s="130"/>
    </row>
    <row r="190" spans="1:3" x14ac:dyDescent="0.35">
      <c r="A190" s="151">
        <v>10</v>
      </c>
      <c r="B190" s="130"/>
      <c r="C190" s="130"/>
    </row>
    <row r="191" spans="1:3" x14ac:dyDescent="0.35">
      <c r="A191" s="151">
        <v>11</v>
      </c>
      <c r="B191" s="33"/>
      <c r="C191" s="33"/>
    </row>
    <row r="192" spans="1:3" x14ac:dyDescent="0.35">
      <c r="A192" s="151">
        <v>12</v>
      </c>
      <c r="B192" s="33"/>
      <c r="C192" s="33"/>
    </row>
    <row r="193" spans="1:3" x14ac:dyDescent="0.35">
      <c r="A193" s="151">
        <v>13</v>
      </c>
      <c r="B193" s="33"/>
      <c r="C193" s="33"/>
    </row>
    <row r="194" spans="1:3" x14ac:dyDescent="0.35">
      <c r="A194" s="151">
        <v>14</v>
      </c>
      <c r="B194" s="33"/>
      <c r="C194" s="33"/>
    </row>
    <row r="195" spans="1:3" x14ac:dyDescent="0.35">
      <c r="A195" s="151">
        <v>15</v>
      </c>
      <c r="B195" s="33"/>
      <c r="C195" s="33"/>
    </row>
    <row r="196" spans="1:3" x14ac:dyDescent="0.35">
      <c r="A196" s="151">
        <v>16</v>
      </c>
      <c r="B196" s="33"/>
      <c r="C196" s="33"/>
    </row>
    <row r="197" spans="1:3" x14ac:dyDescent="0.35">
      <c r="A197" s="151">
        <v>17</v>
      </c>
      <c r="B197" s="33"/>
      <c r="C197" s="33"/>
    </row>
    <row r="198" spans="1:3" x14ac:dyDescent="0.35">
      <c r="A198" s="151">
        <v>18</v>
      </c>
      <c r="B198" s="33"/>
      <c r="C198" s="33"/>
    </row>
    <row r="199" spans="1:3" x14ac:dyDescent="0.35">
      <c r="A199" s="151">
        <v>19</v>
      </c>
      <c r="B199" s="33"/>
      <c r="C199" s="33"/>
    </row>
    <row r="200" spans="1:3" x14ac:dyDescent="0.35">
      <c r="A200" s="151">
        <v>20</v>
      </c>
      <c r="B200" s="33"/>
      <c r="C200" s="33"/>
    </row>
    <row r="201" spans="1:3" x14ac:dyDescent="0.35">
      <c r="A201" s="151">
        <v>1</v>
      </c>
      <c r="B201" s="182">
        <f>VLOOKUP(C201,$A$6:$H$37,2+$A201)</f>
        <v>3.7370385732061382</v>
      </c>
      <c r="C201" s="181">
        <v>9</v>
      </c>
    </row>
    <row r="202" spans="1:3" x14ac:dyDescent="0.35">
      <c r="A202" s="151">
        <v>2</v>
      </c>
      <c r="B202" s="182">
        <f>VLOOKUP(C201,$A$6:$H$37,2+$A202)</f>
        <v>5.0190958227061886</v>
      </c>
      <c r="C202" s="130"/>
    </row>
    <row r="203" spans="1:3" x14ac:dyDescent="0.35">
      <c r="A203" s="151">
        <v>3</v>
      </c>
      <c r="B203" s="182">
        <f>VLOOKUP(C201,$A$6:$H$37,2+$A203)</f>
        <v>4.2018776286149553</v>
      </c>
      <c r="C203" s="130"/>
    </row>
    <row r="204" spans="1:3" x14ac:dyDescent="0.35">
      <c r="A204" s="151">
        <v>4</v>
      </c>
      <c r="B204" s="182">
        <f>VLOOKUP(C201,$A$6:$H$37,2+$A204)</f>
        <v>3.3091038479133839</v>
      </c>
      <c r="C204" s="130"/>
    </row>
    <row r="205" spans="1:3" x14ac:dyDescent="0.35">
      <c r="A205" s="151">
        <v>5</v>
      </c>
      <c r="B205" s="182">
        <f>VLOOKUP(C201,$A$6:$H$37,2+$A205)</f>
        <v>4.0235382435917613</v>
      </c>
      <c r="C205" s="130"/>
    </row>
    <row r="206" spans="1:3" x14ac:dyDescent="0.35">
      <c r="A206" s="151">
        <v>6</v>
      </c>
      <c r="B206" s="182">
        <f>VLOOKUP(C201,$A$6:$H$37,2+$A206)</f>
        <v>5.0411535215918404</v>
      </c>
      <c r="C206" s="130"/>
    </row>
    <row r="207" spans="1:3" x14ac:dyDescent="0.35">
      <c r="A207" s="151">
        <v>7</v>
      </c>
      <c r="B207" s="130"/>
      <c r="C207" s="130"/>
    </row>
    <row r="208" spans="1:3" x14ac:dyDescent="0.35">
      <c r="A208" s="151">
        <v>8</v>
      </c>
      <c r="B208" s="130"/>
      <c r="C208" s="130"/>
    </row>
    <row r="209" spans="1:3" x14ac:dyDescent="0.35">
      <c r="A209" s="151">
        <v>9</v>
      </c>
      <c r="B209" s="130"/>
      <c r="C209" s="130"/>
    </row>
    <row r="210" spans="1:3" x14ac:dyDescent="0.35">
      <c r="A210" s="151">
        <v>10</v>
      </c>
      <c r="B210" s="130"/>
      <c r="C210" s="130"/>
    </row>
    <row r="211" spans="1:3" x14ac:dyDescent="0.35">
      <c r="A211" s="151">
        <v>11</v>
      </c>
      <c r="B211" s="33"/>
      <c r="C211" s="33"/>
    </row>
    <row r="212" spans="1:3" x14ac:dyDescent="0.35">
      <c r="A212" s="151">
        <v>12</v>
      </c>
      <c r="B212" s="33"/>
      <c r="C212" s="33"/>
    </row>
    <row r="213" spans="1:3" x14ac:dyDescent="0.35">
      <c r="A213" s="151">
        <v>13</v>
      </c>
      <c r="B213" s="33"/>
      <c r="C213" s="33"/>
    </row>
    <row r="214" spans="1:3" x14ac:dyDescent="0.35">
      <c r="A214" s="151">
        <v>14</v>
      </c>
      <c r="B214" s="33"/>
      <c r="C214" s="33"/>
    </row>
    <row r="215" spans="1:3" x14ac:dyDescent="0.35">
      <c r="A215" s="151">
        <v>15</v>
      </c>
      <c r="B215" s="33"/>
      <c r="C215" s="33"/>
    </row>
    <row r="216" spans="1:3" x14ac:dyDescent="0.35">
      <c r="A216" s="151">
        <v>16</v>
      </c>
      <c r="B216" s="33"/>
      <c r="C216" s="33"/>
    </row>
    <row r="217" spans="1:3" x14ac:dyDescent="0.35">
      <c r="A217" s="151">
        <v>17</v>
      </c>
      <c r="B217" s="33"/>
      <c r="C217" s="33"/>
    </row>
    <row r="218" spans="1:3" x14ac:dyDescent="0.35">
      <c r="A218" s="151">
        <v>18</v>
      </c>
      <c r="B218" s="33"/>
      <c r="C218" s="33"/>
    </row>
    <row r="219" spans="1:3" x14ac:dyDescent="0.35">
      <c r="A219" s="151">
        <v>19</v>
      </c>
      <c r="B219" s="33"/>
      <c r="C219" s="33"/>
    </row>
    <row r="220" spans="1:3" x14ac:dyDescent="0.35">
      <c r="A220" s="151">
        <v>20</v>
      </c>
      <c r="B220" s="33"/>
      <c r="C220" s="33"/>
    </row>
    <row r="221" spans="1:3" x14ac:dyDescent="0.35">
      <c r="A221" s="151">
        <v>1</v>
      </c>
      <c r="B221" s="182">
        <f>VLOOKUP(C221,$A$6:$H$37,2+$A221)</f>
        <v>9.4461533705346792</v>
      </c>
      <c r="C221" s="181">
        <v>10</v>
      </c>
    </row>
    <row r="222" spans="1:3" x14ac:dyDescent="0.35">
      <c r="A222" s="151">
        <v>2</v>
      </c>
      <c r="B222" s="182">
        <f>VLOOKUP(C221,$A$6:$H$37,2+$A222)</f>
        <v>8.8304841028918357</v>
      </c>
      <c r="C222" s="130"/>
    </row>
    <row r="223" spans="1:3" x14ac:dyDescent="0.35">
      <c r="A223" s="151">
        <v>3</v>
      </c>
      <c r="B223" s="182">
        <f>VLOOKUP(C221,$A$6:$H$37,2+$A223)</f>
        <v>10.922538669285538</v>
      </c>
      <c r="C223" s="130"/>
    </row>
    <row r="224" spans="1:3" x14ac:dyDescent="0.35">
      <c r="A224" s="151">
        <v>4</v>
      </c>
      <c r="B224" s="182">
        <f>VLOOKUP(C221,$A$6:$H$37,2+$A224)</f>
        <v>8.8069387049636259</v>
      </c>
      <c r="C224" s="130"/>
    </row>
    <row r="225" spans="1:3" x14ac:dyDescent="0.35">
      <c r="A225" s="151">
        <v>5</v>
      </c>
      <c r="B225" s="182">
        <f>VLOOKUP(C221,$A$6:$H$37,2+$A225)</f>
        <v>8.6207162585443378</v>
      </c>
      <c r="C225" s="130"/>
    </row>
    <row r="226" spans="1:3" x14ac:dyDescent="0.35">
      <c r="A226" s="151">
        <v>6</v>
      </c>
      <c r="B226" s="182">
        <f>VLOOKUP(C221,$A$6:$H$37,2+$A226)</f>
        <v>9.1971575446023586</v>
      </c>
      <c r="C226" s="130"/>
    </row>
    <row r="227" spans="1:3" x14ac:dyDescent="0.35">
      <c r="A227" s="151">
        <v>7</v>
      </c>
      <c r="B227" s="130"/>
      <c r="C227" s="130"/>
    </row>
    <row r="228" spans="1:3" x14ac:dyDescent="0.35">
      <c r="A228" s="151">
        <v>8</v>
      </c>
      <c r="B228" s="130"/>
      <c r="C228" s="130"/>
    </row>
    <row r="229" spans="1:3" x14ac:dyDescent="0.35">
      <c r="A229" s="151">
        <v>9</v>
      </c>
      <c r="B229" s="130"/>
      <c r="C229" s="130"/>
    </row>
    <row r="230" spans="1:3" x14ac:dyDescent="0.35">
      <c r="A230" s="151">
        <v>10</v>
      </c>
      <c r="B230" s="130"/>
      <c r="C230" s="130"/>
    </row>
    <row r="231" spans="1:3" x14ac:dyDescent="0.35">
      <c r="A231" s="151">
        <v>11</v>
      </c>
      <c r="B231" s="33"/>
      <c r="C231" s="33"/>
    </row>
    <row r="232" spans="1:3" x14ac:dyDescent="0.35">
      <c r="A232" s="151">
        <v>12</v>
      </c>
      <c r="B232" s="33"/>
      <c r="C232" s="33"/>
    </row>
    <row r="233" spans="1:3" x14ac:dyDescent="0.35">
      <c r="A233" s="151">
        <v>13</v>
      </c>
      <c r="B233" s="33"/>
      <c r="C233" s="33"/>
    </row>
    <row r="234" spans="1:3" x14ac:dyDescent="0.35">
      <c r="A234" s="151">
        <v>14</v>
      </c>
      <c r="B234" s="33"/>
      <c r="C234" s="33"/>
    </row>
    <row r="235" spans="1:3" x14ac:dyDescent="0.35">
      <c r="A235" s="151">
        <v>15</v>
      </c>
      <c r="B235" s="33"/>
      <c r="C235" s="33"/>
    </row>
    <row r="236" spans="1:3" x14ac:dyDescent="0.35">
      <c r="A236" s="151">
        <v>16</v>
      </c>
      <c r="B236" s="33"/>
      <c r="C236" s="33"/>
    </row>
    <row r="237" spans="1:3" x14ac:dyDescent="0.35">
      <c r="A237" s="151">
        <v>17</v>
      </c>
      <c r="B237" s="33"/>
      <c r="C237" s="33"/>
    </row>
    <row r="238" spans="1:3" x14ac:dyDescent="0.35">
      <c r="A238" s="151">
        <v>18</v>
      </c>
      <c r="B238" s="33"/>
      <c r="C238" s="33"/>
    </row>
    <row r="239" spans="1:3" x14ac:dyDescent="0.35">
      <c r="A239" s="151">
        <v>19</v>
      </c>
      <c r="B239" s="33"/>
      <c r="C239" s="33"/>
    </row>
    <row r="240" spans="1:3" x14ac:dyDescent="0.35">
      <c r="A240" s="151">
        <v>20</v>
      </c>
      <c r="B240" s="33"/>
      <c r="C240" s="33"/>
    </row>
    <row r="241" spans="1:3" x14ac:dyDescent="0.35">
      <c r="A241" s="151">
        <v>1</v>
      </c>
      <c r="B241" s="182">
        <f>VLOOKUP(C241,$A$6:$H$37,2+$A241)</f>
        <v>4.8438063325769303</v>
      </c>
      <c r="C241" s="181">
        <v>11</v>
      </c>
    </row>
    <row r="242" spans="1:3" x14ac:dyDescent="0.35">
      <c r="A242" s="151">
        <v>2</v>
      </c>
      <c r="B242" s="182">
        <f>VLOOKUP(C241,$A$6:$H$37,2+$A242)</f>
        <v>5.9820474460354776</v>
      </c>
      <c r="C242" s="130"/>
    </row>
    <row r="243" spans="1:3" x14ac:dyDescent="0.35">
      <c r="A243" s="151">
        <v>3</v>
      </c>
      <c r="B243" s="182">
        <f>VLOOKUP(C241,$A$6:$H$37,2+$A243)</f>
        <v>5.6294971509379028</v>
      </c>
      <c r="C243" s="130"/>
    </row>
    <row r="244" spans="1:3" x14ac:dyDescent="0.35">
      <c r="A244" s="151">
        <v>4</v>
      </c>
      <c r="B244" s="182">
        <f>VLOOKUP(C241,$A$6:$H$37,2+$A244)</f>
        <v>4.7588636410457141</v>
      </c>
      <c r="C244" s="130"/>
    </row>
    <row r="245" spans="1:3" x14ac:dyDescent="0.35">
      <c r="A245" s="151">
        <v>5</v>
      </c>
      <c r="B245" s="182">
        <f>VLOOKUP(C241,$A$6:$H$37,2+$A245)</f>
        <v>5.5182945704438993</v>
      </c>
      <c r="C245" s="130"/>
    </row>
    <row r="246" spans="1:3" x14ac:dyDescent="0.35">
      <c r="A246" s="151">
        <v>6</v>
      </c>
      <c r="B246" s="182">
        <f>VLOOKUP(C241,$A$6:$H$37,2+$A246)</f>
        <v>5.1901243467291405</v>
      </c>
      <c r="C246" s="130"/>
    </row>
    <row r="247" spans="1:3" x14ac:dyDescent="0.35">
      <c r="A247" s="151">
        <v>7</v>
      </c>
      <c r="B247" s="130"/>
      <c r="C247" s="130"/>
    </row>
    <row r="248" spans="1:3" x14ac:dyDescent="0.35">
      <c r="A248" s="151">
        <v>8</v>
      </c>
      <c r="B248" s="130"/>
      <c r="C248" s="130"/>
    </row>
    <row r="249" spans="1:3" x14ac:dyDescent="0.35">
      <c r="A249" s="151">
        <v>9</v>
      </c>
      <c r="B249" s="130"/>
      <c r="C249" s="130"/>
    </row>
    <row r="250" spans="1:3" x14ac:dyDescent="0.35">
      <c r="A250" s="151">
        <v>10</v>
      </c>
      <c r="B250" s="130"/>
      <c r="C250" s="130"/>
    </row>
    <row r="251" spans="1:3" x14ac:dyDescent="0.35">
      <c r="A251" s="151">
        <v>11</v>
      </c>
      <c r="B251" s="33"/>
      <c r="C251" s="33"/>
    </row>
    <row r="252" spans="1:3" x14ac:dyDescent="0.35">
      <c r="A252" s="151">
        <v>12</v>
      </c>
      <c r="B252" s="33"/>
      <c r="C252" s="33"/>
    </row>
    <row r="253" spans="1:3" x14ac:dyDescent="0.35">
      <c r="A253" s="151">
        <v>13</v>
      </c>
      <c r="B253" s="33"/>
      <c r="C253" s="33"/>
    </row>
    <row r="254" spans="1:3" x14ac:dyDescent="0.35">
      <c r="A254" s="151">
        <v>14</v>
      </c>
      <c r="B254" s="33"/>
      <c r="C254" s="33"/>
    </row>
    <row r="255" spans="1:3" x14ac:dyDescent="0.35">
      <c r="A255" s="151">
        <v>15</v>
      </c>
      <c r="B255" s="33"/>
      <c r="C255" s="33"/>
    </row>
    <row r="256" spans="1:3" x14ac:dyDescent="0.35">
      <c r="A256" s="151">
        <v>16</v>
      </c>
      <c r="B256" s="33"/>
      <c r="C256" s="33"/>
    </row>
    <row r="257" spans="1:3" x14ac:dyDescent="0.35">
      <c r="A257" s="151">
        <v>17</v>
      </c>
      <c r="B257" s="33"/>
      <c r="C257" s="33"/>
    </row>
    <row r="258" spans="1:3" x14ac:dyDescent="0.35">
      <c r="A258" s="151">
        <v>18</v>
      </c>
      <c r="B258" s="33"/>
      <c r="C258" s="33"/>
    </row>
    <row r="259" spans="1:3" x14ac:dyDescent="0.35">
      <c r="A259" s="151">
        <v>19</v>
      </c>
      <c r="B259" s="33"/>
      <c r="C259" s="33"/>
    </row>
    <row r="260" spans="1:3" x14ac:dyDescent="0.35">
      <c r="A260" s="151">
        <v>20</v>
      </c>
      <c r="B260" s="33"/>
      <c r="C260" s="33"/>
    </row>
    <row r="261" spans="1:3" x14ac:dyDescent="0.35">
      <c r="A261" s="151">
        <v>1</v>
      </c>
      <c r="B261" s="182">
        <f>VLOOKUP(C261,$A$6:$H$37,2+$A261)</f>
        <v>6.8656367345347764</v>
      </c>
      <c r="C261" s="181">
        <v>12</v>
      </c>
    </row>
    <row r="262" spans="1:3" x14ac:dyDescent="0.35">
      <c r="A262" s="151">
        <v>2</v>
      </c>
      <c r="B262" s="182">
        <f>VLOOKUP(C261,$A$6:$H$37,2+$A262)</f>
        <v>6.3054264171582606</v>
      </c>
      <c r="C262" s="130"/>
    </row>
    <row r="263" spans="1:3" x14ac:dyDescent="0.35">
      <c r="A263" s="151">
        <v>3</v>
      </c>
      <c r="B263" s="182">
        <f>VLOOKUP(C261,$A$6:$H$37,2+$A263)</f>
        <v>9.9255891377532635</v>
      </c>
      <c r="C263" s="130"/>
    </row>
    <row r="264" spans="1:3" x14ac:dyDescent="0.35">
      <c r="A264" s="151">
        <v>4</v>
      </c>
      <c r="B264" s="182">
        <f>VLOOKUP(C261,$A$6:$H$37,2+$A264)</f>
        <v>8.7678281914518674</v>
      </c>
      <c r="C264" s="130"/>
    </row>
    <row r="265" spans="1:3" x14ac:dyDescent="0.35">
      <c r="A265" s="151">
        <v>5</v>
      </c>
      <c r="B265" s="182">
        <f>VLOOKUP(C261,$A$6:$H$37,2+$A265)</f>
        <v>7.819574860303014</v>
      </c>
      <c r="C265" s="130"/>
    </row>
    <row r="266" spans="1:3" x14ac:dyDescent="0.35">
      <c r="A266" s="151">
        <v>6</v>
      </c>
      <c r="B266" s="182">
        <f>VLOOKUP(C261,$A$6:$H$37,2+$A266)</f>
        <v>6.9977192618702055</v>
      </c>
      <c r="C266" s="130"/>
    </row>
    <row r="267" spans="1:3" x14ac:dyDescent="0.35">
      <c r="A267" s="151">
        <v>7</v>
      </c>
      <c r="B267" s="130"/>
      <c r="C267" s="130"/>
    </row>
    <row r="268" spans="1:3" x14ac:dyDescent="0.35">
      <c r="A268" s="151">
        <v>8</v>
      </c>
      <c r="B268" s="130"/>
      <c r="C268" s="130"/>
    </row>
    <row r="269" spans="1:3" x14ac:dyDescent="0.35">
      <c r="A269" s="151">
        <v>9</v>
      </c>
      <c r="B269" s="130"/>
      <c r="C269" s="130"/>
    </row>
    <row r="270" spans="1:3" x14ac:dyDescent="0.35">
      <c r="A270" s="151">
        <v>10</v>
      </c>
      <c r="B270" s="130"/>
      <c r="C270" s="130"/>
    </row>
    <row r="271" spans="1:3" x14ac:dyDescent="0.35">
      <c r="A271" s="151">
        <v>11</v>
      </c>
      <c r="B271" s="33"/>
      <c r="C271" s="33"/>
    </row>
    <row r="272" spans="1:3" x14ac:dyDescent="0.35">
      <c r="A272" s="151">
        <v>12</v>
      </c>
      <c r="B272" s="33"/>
      <c r="C272" s="33"/>
    </row>
    <row r="273" spans="1:3" x14ac:dyDescent="0.35">
      <c r="A273" s="151">
        <v>13</v>
      </c>
      <c r="B273" s="33"/>
      <c r="C273" s="33"/>
    </row>
    <row r="274" spans="1:3" x14ac:dyDescent="0.35">
      <c r="A274" s="151">
        <v>14</v>
      </c>
      <c r="B274" s="33"/>
      <c r="C274" s="33"/>
    </row>
    <row r="275" spans="1:3" x14ac:dyDescent="0.35">
      <c r="A275" s="151">
        <v>15</v>
      </c>
      <c r="B275" s="33"/>
      <c r="C275" s="33"/>
    </row>
    <row r="276" spans="1:3" x14ac:dyDescent="0.35">
      <c r="A276" s="151">
        <v>16</v>
      </c>
      <c r="B276" s="33"/>
      <c r="C276" s="33"/>
    </row>
    <row r="277" spans="1:3" x14ac:dyDescent="0.35">
      <c r="A277" s="151">
        <v>17</v>
      </c>
      <c r="B277" s="33"/>
      <c r="C277" s="33"/>
    </row>
    <row r="278" spans="1:3" x14ac:dyDescent="0.35">
      <c r="A278" s="151">
        <v>18</v>
      </c>
      <c r="B278" s="33"/>
      <c r="C278" s="33"/>
    </row>
    <row r="279" spans="1:3" x14ac:dyDescent="0.35">
      <c r="A279" s="151">
        <v>19</v>
      </c>
      <c r="B279" s="33"/>
      <c r="C279" s="33"/>
    </row>
    <row r="280" spans="1:3" x14ac:dyDescent="0.35">
      <c r="A280" s="151">
        <v>20</v>
      </c>
      <c r="B280" s="33"/>
      <c r="C280" s="33"/>
    </row>
    <row r="281" spans="1:3" x14ac:dyDescent="0.35">
      <c r="A281" s="151">
        <v>1</v>
      </c>
      <c r="B281" s="182">
        <f>VLOOKUP(C281,$A$6:$H$37,2+$A281)</f>
        <v>5.3718478232985296</v>
      </c>
      <c r="C281" s="181">
        <v>13</v>
      </c>
    </row>
    <row r="282" spans="1:3" x14ac:dyDescent="0.35">
      <c r="A282" s="151">
        <v>2</v>
      </c>
      <c r="B282" s="182">
        <f>VLOOKUP(C281,$A$6:$H$37,2+$A282)</f>
        <v>7.2815177478580173</v>
      </c>
      <c r="C282" s="130"/>
    </row>
    <row r="283" spans="1:3" x14ac:dyDescent="0.35">
      <c r="A283" s="151">
        <v>3</v>
      </c>
      <c r="B283" s="182">
        <f>VLOOKUP(C281,$A$6:$H$37,2+$A283)</f>
        <v>5.9399131274131278</v>
      </c>
      <c r="C283" s="130"/>
    </row>
    <row r="284" spans="1:3" x14ac:dyDescent="0.35">
      <c r="A284" s="151">
        <v>4</v>
      </c>
      <c r="B284" s="182">
        <f>VLOOKUP(C281,$A$6:$H$37,2+$A284)</f>
        <v>4.8885279092214606</v>
      </c>
      <c r="C284" s="130"/>
    </row>
    <row r="285" spans="1:3" x14ac:dyDescent="0.35">
      <c r="A285" s="151">
        <v>5</v>
      </c>
      <c r="B285" s="182">
        <f>VLOOKUP(C281,$A$6:$H$37,2+$A285)</f>
        <v>6.0580223922457312</v>
      </c>
      <c r="C285" s="130"/>
    </row>
    <row r="286" spans="1:3" x14ac:dyDescent="0.35">
      <c r="A286" s="151">
        <v>6</v>
      </c>
      <c r="B286" s="182">
        <f>VLOOKUP(C281,$A$6:$H$37,2+$A286)</f>
        <v>7.482715629604443</v>
      </c>
      <c r="C286" s="130"/>
    </row>
    <row r="287" spans="1:3" x14ac:dyDescent="0.35">
      <c r="A287" s="151">
        <v>7</v>
      </c>
      <c r="B287" s="130"/>
      <c r="C287" s="130"/>
    </row>
    <row r="288" spans="1:3" x14ac:dyDescent="0.35">
      <c r="A288" s="151">
        <v>8</v>
      </c>
      <c r="B288" s="130"/>
      <c r="C288" s="130"/>
    </row>
    <row r="289" spans="1:3" x14ac:dyDescent="0.35">
      <c r="A289" s="151">
        <v>9</v>
      </c>
      <c r="B289" s="130"/>
      <c r="C289" s="130"/>
    </row>
    <row r="290" spans="1:3" x14ac:dyDescent="0.35">
      <c r="A290" s="151">
        <v>10</v>
      </c>
      <c r="B290" s="130"/>
      <c r="C290" s="130"/>
    </row>
    <row r="291" spans="1:3" x14ac:dyDescent="0.35">
      <c r="A291" s="151">
        <v>11</v>
      </c>
      <c r="B291" s="33"/>
      <c r="C291" s="33"/>
    </row>
    <row r="292" spans="1:3" x14ac:dyDescent="0.35">
      <c r="A292" s="151">
        <v>12</v>
      </c>
      <c r="B292" s="33"/>
      <c r="C292" s="33"/>
    </row>
    <row r="293" spans="1:3" x14ac:dyDescent="0.35">
      <c r="A293" s="151">
        <v>13</v>
      </c>
      <c r="B293" s="33"/>
      <c r="C293" s="33"/>
    </row>
    <row r="294" spans="1:3" x14ac:dyDescent="0.35">
      <c r="A294" s="151">
        <v>14</v>
      </c>
      <c r="B294" s="33"/>
      <c r="C294" s="33"/>
    </row>
    <row r="295" spans="1:3" x14ac:dyDescent="0.35">
      <c r="A295" s="151">
        <v>15</v>
      </c>
      <c r="B295" s="33"/>
      <c r="C295" s="33"/>
    </row>
    <row r="296" spans="1:3" x14ac:dyDescent="0.35">
      <c r="A296" s="151">
        <v>16</v>
      </c>
      <c r="B296" s="33"/>
      <c r="C296" s="33"/>
    </row>
    <row r="297" spans="1:3" x14ac:dyDescent="0.35">
      <c r="A297" s="151">
        <v>17</v>
      </c>
      <c r="B297" s="33"/>
      <c r="C297" s="33"/>
    </row>
    <row r="298" spans="1:3" x14ac:dyDescent="0.35">
      <c r="A298" s="151">
        <v>18</v>
      </c>
      <c r="B298" s="33"/>
      <c r="C298" s="33"/>
    </row>
    <row r="299" spans="1:3" x14ac:dyDescent="0.35">
      <c r="A299" s="151">
        <v>19</v>
      </c>
      <c r="B299" s="33"/>
      <c r="C299" s="33"/>
    </row>
    <row r="300" spans="1:3" x14ac:dyDescent="0.35">
      <c r="A300" s="151">
        <v>20</v>
      </c>
      <c r="B300" s="33"/>
      <c r="C300" s="33"/>
    </row>
    <row r="301" spans="1:3" x14ac:dyDescent="0.35">
      <c r="A301" s="151">
        <v>1</v>
      </c>
      <c r="B301" s="182">
        <f>VLOOKUP(C301,$A$6:$H$37,2+$A301)</f>
        <v>2.5222551928783381</v>
      </c>
      <c r="C301" s="181">
        <v>14</v>
      </c>
    </row>
    <row r="302" spans="1:3" x14ac:dyDescent="0.35">
      <c r="A302" s="151">
        <v>2</v>
      </c>
      <c r="B302" s="182">
        <f>VLOOKUP(C301,$A$6:$H$37,2+$A302)</f>
        <v>4.0343643375529297</v>
      </c>
      <c r="C302" s="130"/>
    </row>
    <row r="303" spans="1:3" x14ac:dyDescent="0.35">
      <c r="A303" s="151">
        <v>3</v>
      </c>
      <c r="B303" s="182">
        <f>VLOOKUP(C301,$A$6:$H$37,2+$A303)</f>
        <v>4.0200894815334678</v>
      </c>
      <c r="C303" s="130"/>
    </row>
    <row r="304" spans="1:3" x14ac:dyDescent="0.35">
      <c r="A304" s="151">
        <v>4</v>
      </c>
      <c r="B304" s="182">
        <f>VLOOKUP(C301,$A$6:$H$37,2+$A304)</f>
        <v>3.8114437318515111</v>
      </c>
      <c r="C304" s="130"/>
    </row>
    <row r="305" spans="1:3" x14ac:dyDescent="0.35">
      <c r="A305" s="151">
        <v>5</v>
      </c>
      <c r="B305" s="182">
        <f>VLOOKUP(C301,$A$6:$H$37,2+$A305)</f>
        <v>3.7163451346194614</v>
      </c>
      <c r="C305" s="130"/>
    </row>
    <row r="306" spans="1:3" x14ac:dyDescent="0.35">
      <c r="A306" s="151">
        <v>6</v>
      </c>
      <c r="B306" s="182">
        <f>VLOOKUP(C301,$A$6:$H$37,2+$A306)</f>
        <v>3.8791935113946749</v>
      </c>
      <c r="C306" s="130"/>
    </row>
    <row r="307" spans="1:3" x14ac:dyDescent="0.35">
      <c r="A307" s="151">
        <v>7</v>
      </c>
      <c r="B307" s="130"/>
      <c r="C307" s="130"/>
    </row>
    <row r="308" spans="1:3" x14ac:dyDescent="0.35">
      <c r="A308" s="151">
        <v>8</v>
      </c>
      <c r="B308" s="130"/>
      <c r="C308" s="130"/>
    </row>
    <row r="309" spans="1:3" x14ac:dyDescent="0.35">
      <c r="A309" s="151">
        <v>9</v>
      </c>
      <c r="B309" s="130"/>
      <c r="C309" s="130"/>
    </row>
    <row r="310" spans="1:3" x14ac:dyDescent="0.35">
      <c r="A310" s="151">
        <v>10</v>
      </c>
      <c r="B310" s="130"/>
      <c r="C310" s="130"/>
    </row>
    <row r="311" spans="1:3" x14ac:dyDescent="0.35">
      <c r="A311" s="151">
        <v>11</v>
      </c>
      <c r="B311" s="33"/>
      <c r="C311" s="33"/>
    </row>
    <row r="312" spans="1:3" x14ac:dyDescent="0.35">
      <c r="A312" s="151">
        <v>12</v>
      </c>
      <c r="B312" s="33"/>
      <c r="C312" s="33"/>
    </row>
    <row r="313" spans="1:3" x14ac:dyDescent="0.35">
      <c r="A313" s="151">
        <v>13</v>
      </c>
      <c r="B313" s="33"/>
      <c r="C313" s="33"/>
    </row>
    <row r="314" spans="1:3" x14ac:dyDescent="0.35">
      <c r="A314" s="151">
        <v>14</v>
      </c>
      <c r="B314" s="33"/>
      <c r="C314" s="33"/>
    </row>
    <row r="315" spans="1:3" x14ac:dyDescent="0.35">
      <c r="A315" s="151">
        <v>15</v>
      </c>
      <c r="B315" s="33"/>
      <c r="C315" s="33"/>
    </row>
    <row r="316" spans="1:3" x14ac:dyDescent="0.35">
      <c r="A316" s="151">
        <v>16</v>
      </c>
      <c r="B316" s="33"/>
      <c r="C316" s="33"/>
    </row>
    <row r="317" spans="1:3" x14ac:dyDescent="0.35">
      <c r="A317" s="151">
        <v>17</v>
      </c>
      <c r="B317" s="33"/>
      <c r="C317" s="33"/>
    </row>
    <row r="318" spans="1:3" x14ac:dyDescent="0.35">
      <c r="A318" s="151">
        <v>18</v>
      </c>
      <c r="B318" s="33"/>
      <c r="C318" s="33"/>
    </row>
    <row r="319" spans="1:3" x14ac:dyDescent="0.35">
      <c r="A319" s="151">
        <v>19</v>
      </c>
      <c r="B319" s="33"/>
      <c r="C319" s="33"/>
    </row>
    <row r="320" spans="1:3" x14ac:dyDescent="0.35">
      <c r="A320" s="151">
        <v>20</v>
      </c>
      <c r="B320" s="33"/>
      <c r="C320" s="33"/>
    </row>
    <row r="321" spans="1:3" x14ac:dyDescent="0.35">
      <c r="A321" s="151">
        <v>1</v>
      </c>
      <c r="B321" s="182">
        <f>VLOOKUP(C321,$A$6:$H$37,2+$A321)</f>
        <v>3.2851192974526198</v>
      </c>
      <c r="C321" s="181">
        <v>15</v>
      </c>
    </row>
    <row r="322" spans="1:3" x14ac:dyDescent="0.35">
      <c r="A322" s="151">
        <v>2</v>
      </c>
      <c r="B322" s="182">
        <f>VLOOKUP(C321,$A$6:$H$37,2+$A322)</f>
        <v>4.1771475286127533</v>
      </c>
      <c r="C322" s="130"/>
    </row>
    <row r="323" spans="1:3" x14ac:dyDescent="0.35">
      <c r="A323" s="151">
        <v>3</v>
      </c>
      <c r="B323" s="182">
        <f>VLOOKUP(C321,$A$6:$H$37,2+$A323)</f>
        <v>4.8930128020167354</v>
      </c>
      <c r="C323" s="130"/>
    </row>
    <row r="324" spans="1:3" x14ac:dyDescent="0.35">
      <c r="A324" s="151">
        <v>4</v>
      </c>
      <c r="B324" s="182">
        <f>VLOOKUP(C321,$A$6:$H$37,2+$A324)</f>
        <v>3.9515996350528724</v>
      </c>
      <c r="C324" s="130"/>
    </row>
    <row r="325" spans="1:3" x14ac:dyDescent="0.35">
      <c r="A325" s="151">
        <v>5</v>
      </c>
      <c r="B325" s="182">
        <f>VLOOKUP(C321,$A$6:$H$37,2+$A325)</f>
        <v>4.1899020346646578</v>
      </c>
      <c r="C325" s="130"/>
    </row>
    <row r="326" spans="1:3" x14ac:dyDescent="0.35">
      <c r="A326" s="151">
        <v>6</v>
      </c>
      <c r="B326" s="182">
        <f>VLOOKUP(C321,$A$6:$H$37,2+$A326)</f>
        <v>4.7270919538549272</v>
      </c>
      <c r="C326" s="130"/>
    </row>
    <row r="327" spans="1:3" x14ac:dyDescent="0.35">
      <c r="A327" s="151">
        <v>7</v>
      </c>
      <c r="B327" s="130"/>
      <c r="C327" s="130"/>
    </row>
    <row r="328" spans="1:3" x14ac:dyDescent="0.35">
      <c r="A328" s="151">
        <v>8</v>
      </c>
      <c r="B328" s="130"/>
      <c r="C328" s="130"/>
    </row>
    <row r="329" spans="1:3" x14ac:dyDescent="0.35">
      <c r="A329" s="151">
        <v>9</v>
      </c>
      <c r="B329" s="130"/>
      <c r="C329" s="130"/>
    </row>
    <row r="330" spans="1:3" x14ac:dyDescent="0.35">
      <c r="A330" s="151">
        <v>10</v>
      </c>
      <c r="B330" s="130"/>
      <c r="C330" s="130"/>
    </row>
    <row r="331" spans="1:3" x14ac:dyDescent="0.35">
      <c r="A331" s="151">
        <v>11</v>
      </c>
      <c r="B331" s="33"/>
      <c r="C331" s="33"/>
    </row>
    <row r="332" spans="1:3" x14ac:dyDescent="0.35">
      <c r="A332" s="151">
        <v>12</v>
      </c>
      <c r="B332" s="33"/>
      <c r="C332" s="33"/>
    </row>
    <row r="333" spans="1:3" x14ac:dyDescent="0.35">
      <c r="A333" s="151">
        <v>13</v>
      </c>
      <c r="B333" s="33"/>
      <c r="C333" s="33"/>
    </row>
    <row r="334" spans="1:3" x14ac:dyDescent="0.35">
      <c r="A334" s="151">
        <v>14</v>
      </c>
      <c r="B334" s="33"/>
      <c r="C334" s="33"/>
    </row>
    <row r="335" spans="1:3" x14ac:dyDescent="0.35">
      <c r="A335" s="151">
        <v>15</v>
      </c>
      <c r="B335" s="33"/>
      <c r="C335" s="33"/>
    </row>
    <row r="336" spans="1:3" x14ac:dyDescent="0.35">
      <c r="A336" s="151">
        <v>16</v>
      </c>
      <c r="B336" s="33"/>
      <c r="C336" s="33"/>
    </row>
    <row r="337" spans="1:3" x14ac:dyDescent="0.35">
      <c r="A337" s="151">
        <v>17</v>
      </c>
      <c r="B337" s="33"/>
      <c r="C337" s="33"/>
    </row>
    <row r="338" spans="1:3" x14ac:dyDescent="0.35">
      <c r="A338" s="151">
        <v>18</v>
      </c>
      <c r="B338" s="33"/>
      <c r="C338" s="33"/>
    </row>
    <row r="339" spans="1:3" x14ac:dyDescent="0.35">
      <c r="A339" s="151">
        <v>19</v>
      </c>
      <c r="B339" s="33"/>
      <c r="C339" s="33"/>
    </row>
    <row r="340" spans="1:3" x14ac:dyDescent="0.35">
      <c r="A340" s="151">
        <v>20</v>
      </c>
      <c r="B340" s="33"/>
      <c r="C340" s="33"/>
    </row>
    <row r="341" spans="1:3" x14ac:dyDescent="0.35">
      <c r="A341" s="151">
        <v>1</v>
      </c>
      <c r="B341" s="182">
        <f>VLOOKUP(C341,$A$6:$H$37,2+$A341)</f>
        <v>7.3992754418706772</v>
      </c>
      <c r="C341" s="181">
        <v>16</v>
      </c>
    </row>
    <row r="342" spans="1:3" x14ac:dyDescent="0.35">
      <c r="A342" s="151">
        <v>2</v>
      </c>
      <c r="B342" s="182">
        <f>VLOOKUP(C341,$A$6:$H$37,2+$A342)</f>
        <v>8.2238874117046716</v>
      </c>
      <c r="C342" s="130"/>
    </row>
    <row r="343" spans="1:3" x14ac:dyDescent="0.35">
      <c r="A343" s="151">
        <v>3</v>
      </c>
      <c r="B343" s="182">
        <f>VLOOKUP(C341,$A$6:$H$37,2+$A343)</f>
        <v>7.4297661047955046</v>
      </c>
      <c r="C343" s="130"/>
    </row>
    <row r="344" spans="1:3" x14ac:dyDescent="0.35">
      <c r="A344" s="151">
        <v>4</v>
      </c>
      <c r="B344" s="182">
        <f>VLOOKUP(C341,$A$6:$H$37,2+$A344)</f>
        <v>6.4840939093521079</v>
      </c>
      <c r="C344" s="130"/>
    </row>
    <row r="345" spans="1:3" x14ac:dyDescent="0.35">
      <c r="A345" s="151">
        <v>5</v>
      </c>
      <c r="B345" s="182">
        <f>VLOOKUP(C341,$A$6:$H$37,2+$A345)</f>
        <v>7.9677452810620206</v>
      </c>
      <c r="C345" s="130"/>
    </row>
    <row r="346" spans="1:3" x14ac:dyDescent="0.35">
      <c r="A346" s="151">
        <v>6</v>
      </c>
      <c r="B346" s="182">
        <f>VLOOKUP(C341,$A$6:$H$37,2+$A346)</f>
        <v>7.7697262479871174</v>
      </c>
      <c r="C346" s="130"/>
    </row>
    <row r="347" spans="1:3" x14ac:dyDescent="0.35">
      <c r="A347" s="151">
        <v>7</v>
      </c>
      <c r="B347" s="130"/>
      <c r="C347" s="130"/>
    </row>
    <row r="348" spans="1:3" x14ac:dyDescent="0.35">
      <c r="A348" s="151">
        <v>8</v>
      </c>
      <c r="B348" s="130"/>
      <c r="C348" s="130"/>
    </row>
    <row r="349" spans="1:3" x14ac:dyDescent="0.35">
      <c r="A349" s="151">
        <v>9</v>
      </c>
      <c r="B349" s="130"/>
      <c r="C349" s="130"/>
    </row>
    <row r="350" spans="1:3" x14ac:dyDescent="0.35">
      <c r="A350" s="151">
        <v>10</v>
      </c>
      <c r="B350" s="130"/>
      <c r="C350" s="130"/>
    </row>
    <row r="351" spans="1:3" x14ac:dyDescent="0.35">
      <c r="A351" s="151">
        <v>11</v>
      </c>
      <c r="B351" s="33"/>
      <c r="C351" s="33"/>
    </row>
    <row r="352" spans="1:3" x14ac:dyDescent="0.35">
      <c r="A352" s="151">
        <v>12</v>
      </c>
      <c r="B352" s="33"/>
      <c r="C352" s="33"/>
    </row>
    <row r="353" spans="1:3" x14ac:dyDescent="0.35">
      <c r="A353" s="151">
        <v>13</v>
      </c>
      <c r="B353" s="33"/>
      <c r="C353" s="33"/>
    </row>
    <row r="354" spans="1:3" x14ac:dyDescent="0.35">
      <c r="A354" s="151">
        <v>14</v>
      </c>
      <c r="B354" s="33"/>
      <c r="C354" s="33"/>
    </row>
    <row r="355" spans="1:3" x14ac:dyDescent="0.35">
      <c r="A355" s="151">
        <v>15</v>
      </c>
      <c r="B355" s="33"/>
      <c r="C355" s="33"/>
    </row>
    <row r="356" spans="1:3" x14ac:dyDescent="0.35">
      <c r="A356" s="151">
        <v>16</v>
      </c>
      <c r="B356" s="33"/>
      <c r="C356" s="33"/>
    </row>
    <row r="357" spans="1:3" x14ac:dyDescent="0.35">
      <c r="A357" s="151">
        <v>17</v>
      </c>
      <c r="B357" s="33"/>
      <c r="C357" s="33"/>
    </row>
    <row r="358" spans="1:3" x14ac:dyDescent="0.35">
      <c r="A358" s="151">
        <v>18</v>
      </c>
      <c r="B358" s="33"/>
      <c r="C358" s="33"/>
    </row>
    <row r="359" spans="1:3" x14ac:dyDescent="0.35">
      <c r="A359" s="151">
        <v>19</v>
      </c>
      <c r="B359" s="33"/>
      <c r="C359" s="33"/>
    </row>
    <row r="360" spans="1:3" x14ac:dyDescent="0.35">
      <c r="A360" s="151">
        <v>20</v>
      </c>
      <c r="B360" s="33"/>
      <c r="C360" s="33"/>
    </row>
    <row r="361" spans="1:3" x14ac:dyDescent="0.35">
      <c r="A361" s="151">
        <v>1</v>
      </c>
      <c r="B361" s="182">
        <f>VLOOKUP(C361,$A$6:$H$37,2+$A361)</f>
        <v>3.6803661005016282</v>
      </c>
      <c r="C361" s="181">
        <v>17</v>
      </c>
    </row>
    <row r="362" spans="1:3" x14ac:dyDescent="0.35">
      <c r="A362" s="151">
        <v>2</v>
      </c>
      <c r="B362" s="182">
        <f>VLOOKUP(C361,$A$6:$H$37,2+$A362)</f>
        <v>5.1001603931338089</v>
      </c>
      <c r="C362" s="130"/>
    </row>
    <row r="363" spans="1:3" x14ac:dyDescent="0.35">
      <c r="A363" s="151">
        <v>3</v>
      </c>
      <c r="B363" s="182">
        <f>VLOOKUP(C361,$A$6:$H$37,2+$A363)</f>
        <v>4.6875</v>
      </c>
      <c r="C363" s="130"/>
    </row>
    <row r="364" spans="1:3" x14ac:dyDescent="0.35">
      <c r="A364" s="151">
        <v>4</v>
      </c>
      <c r="B364" s="182">
        <f>VLOOKUP(C361,$A$6:$H$37,2+$A364)</f>
        <v>4.3032819739943244</v>
      </c>
      <c r="C364" s="130"/>
    </row>
    <row r="365" spans="1:3" x14ac:dyDescent="0.35">
      <c r="A365" s="151">
        <v>5</v>
      </c>
      <c r="B365" s="182">
        <f>VLOOKUP(C361,$A$6:$H$37,2+$A365)</f>
        <v>4.2888986511771687</v>
      </c>
      <c r="C365" s="130"/>
    </row>
    <row r="366" spans="1:3" x14ac:dyDescent="0.35">
      <c r="A366" s="151">
        <v>6</v>
      </c>
      <c r="B366" s="182">
        <f>VLOOKUP(C361,$A$6:$H$37,2+$A366)</f>
        <v>4.6936260781897614</v>
      </c>
      <c r="C366" s="130"/>
    </row>
    <row r="367" spans="1:3" x14ac:dyDescent="0.35">
      <c r="A367" s="151">
        <v>7</v>
      </c>
      <c r="B367" s="130"/>
      <c r="C367" s="130"/>
    </row>
    <row r="368" spans="1:3" x14ac:dyDescent="0.35">
      <c r="A368" s="151">
        <v>8</v>
      </c>
      <c r="B368" s="130"/>
      <c r="C368" s="130"/>
    </row>
    <row r="369" spans="1:3" x14ac:dyDescent="0.35">
      <c r="A369" s="151">
        <v>9</v>
      </c>
      <c r="B369" s="130"/>
      <c r="C369" s="130"/>
    </row>
    <row r="370" spans="1:3" x14ac:dyDescent="0.35">
      <c r="A370" s="151">
        <v>10</v>
      </c>
      <c r="B370" s="130"/>
      <c r="C370" s="130"/>
    </row>
    <row r="371" spans="1:3" x14ac:dyDescent="0.35">
      <c r="A371" s="151">
        <v>11</v>
      </c>
      <c r="B371" s="33"/>
      <c r="C371" s="33"/>
    </row>
    <row r="372" spans="1:3" x14ac:dyDescent="0.35">
      <c r="A372" s="151">
        <v>12</v>
      </c>
      <c r="B372" s="33"/>
      <c r="C372" s="33"/>
    </row>
    <row r="373" spans="1:3" x14ac:dyDescent="0.35">
      <c r="A373" s="151">
        <v>13</v>
      </c>
      <c r="B373" s="33"/>
      <c r="C373" s="33"/>
    </row>
    <row r="374" spans="1:3" x14ac:dyDescent="0.35">
      <c r="A374" s="151">
        <v>14</v>
      </c>
      <c r="B374" s="33"/>
      <c r="C374" s="33"/>
    </row>
    <row r="375" spans="1:3" x14ac:dyDescent="0.35">
      <c r="A375" s="151">
        <v>15</v>
      </c>
      <c r="B375" s="33"/>
      <c r="C375" s="33"/>
    </row>
    <row r="376" spans="1:3" x14ac:dyDescent="0.35">
      <c r="A376" s="151">
        <v>16</v>
      </c>
      <c r="B376" s="33"/>
      <c r="C376" s="33"/>
    </row>
    <row r="377" spans="1:3" x14ac:dyDescent="0.35">
      <c r="A377" s="151">
        <v>17</v>
      </c>
      <c r="B377" s="33"/>
      <c r="C377" s="33"/>
    </row>
    <row r="378" spans="1:3" x14ac:dyDescent="0.35">
      <c r="A378" s="151">
        <v>18</v>
      </c>
      <c r="B378" s="33"/>
      <c r="C378" s="33"/>
    </row>
    <row r="379" spans="1:3" x14ac:dyDescent="0.35">
      <c r="A379" s="151">
        <v>19</v>
      </c>
      <c r="B379" s="33"/>
      <c r="C379" s="33"/>
    </row>
    <row r="380" spans="1:3" x14ac:dyDescent="0.35">
      <c r="A380" s="151">
        <v>20</v>
      </c>
      <c r="B380" s="33"/>
      <c r="C380" s="33"/>
    </row>
    <row r="381" spans="1:3" x14ac:dyDescent="0.35">
      <c r="A381" s="151">
        <v>1</v>
      </c>
      <c r="B381" s="182">
        <f>VLOOKUP(C381,$A$6:$H$37,2+$A381)</f>
        <v>3.0424086962006687</v>
      </c>
      <c r="C381" s="181">
        <v>18</v>
      </c>
    </row>
    <row r="382" spans="1:3" x14ac:dyDescent="0.35">
      <c r="A382" s="151">
        <v>2</v>
      </c>
      <c r="B382" s="182">
        <f>VLOOKUP(C381,$A$6:$H$37,2+$A382)</f>
        <v>4.2552368426142628</v>
      </c>
      <c r="C382" s="130"/>
    </row>
    <row r="383" spans="1:3" x14ac:dyDescent="0.35">
      <c r="A383" s="151">
        <v>3</v>
      </c>
      <c r="B383" s="182">
        <f>VLOOKUP(C381,$A$6:$H$37,2+$A383)</f>
        <v>4.181892758594973</v>
      </c>
      <c r="C383" s="130"/>
    </row>
    <row r="384" spans="1:3" x14ac:dyDescent="0.35">
      <c r="A384" s="151">
        <v>4</v>
      </c>
      <c r="B384" s="182">
        <f>VLOOKUP(C381,$A$6:$H$37,2+$A384)</f>
        <v>3.6480028852222519</v>
      </c>
      <c r="C384" s="130"/>
    </row>
    <row r="385" spans="1:3" x14ac:dyDescent="0.35">
      <c r="A385" s="151">
        <v>5</v>
      </c>
      <c r="B385" s="182">
        <f>VLOOKUP(C381,$A$6:$H$37,2+$A385)</f>
        <v>5.261579179532422</v>
      </c>
      <c r="C385" s="130"/>
    </row>
    <row r="386" spans="1:3" x14ac:dyDescent="0.35">
      <c r="A386" s="151">
        <v>6</v>
      </c>
      <c r="B386" s="182">
        <f>VLOOKUP(C381,$A$6:$H$37,2+$A386)</f>
        <v>5.0000890963844684</v>
      </c>
      <c r="C386" s="130"/>
    </row>
    <row r="387" spans="1:3" x14ac:dyDescent="0.35">
      <c r="A387" s="151">
        <v>7</v>
      </c>
      <c r="B387" s="130"/>
      <c r="C387" s="130"/>
    </row>
    <row r="388" spans="1:3" x14ac:dyDescent="0.35">
      <c r="A388" s="151">
        <v>8</v>
      </c>
      <c r="B388" s="130"/>
      <c r="C388" s="130"/>
    </row>
    <row r="389" spans="1:3" x14ac:dyDescent="0.35">
      <c r="A389" s="151">
        <v>9</v>
      </c>
      <c r="B389" s="130"/>
      <c r="C389" s="130"/>
    </row>
    <row r="390" spans="1:3" x14ac:dyDescent="0.35">
      <c r="A390" s="151">
        <v>10</v>
      </c>
      <c r="B390" s="130"/>
      <c r="C390" s="130"/>
    </row>
    <row r="391" spans="1:3" x14ac:dyDescent="0.35">
      <c r="A391" s="151">
        <v>11</v>
      </c>
      <c r="B391" s="33"/>
      <c r="C391" s="33"/>
    </row>
    <row r="392" spans="1:3" x14ac:dyDescent="0.35">
      <c r="A392" s="151">
        <v>12</v>
      </c>
      <c r="B392" s="33"/>
      <c r="C392" s="33"/>
    </row>
    <row r="393" spans="1:3" x14ac:dyDescent="0.35">
      <c r="A393" s="151">
        <v>13</v>
      </c>
      <c r="B393" s="33"/>
      <c r="C393" s="33"/>
    </row>
    <row r="394" spans="1:3" x14ac:dyDescent="0.35">
      <c r="A394" s="151">
        <v>14</v>
      </c>
      <c r="B394" s="33"/>
      <c r="C394" s="33"/>
    </row>
    <row r="395" spans="1:3" x14ac:dyDescent="0.35">
      <c r="A395" s="151">
        <v>15</v>
      </c>
      <c r="B395" s="33"/>
      <c r="C395" s="33"/>
    </row>
    <row r="396" spans="1:3" x14ac:dyDescent="0.35">
      <c r="A396" s="151">
        <v>16</v>
      </c>
      <c r="B396" s="33"/>
      <c r="C396" s="33"/>
    </row>
    <row r="397" spans="1:3" x14ac:dyDescent="0.35">
      <c r="A397" s="151">
        <v>17</v>
      </c>
      <c r="B397" s="33"/>
      <c r="C397" s="33"/>
    </row>
    <row r="398" spans="1:3" x14ac:dyDescent="0.35">
      <c r="A398" s="151">
        <v>18</v>
      </c>
      <c r="B398" s="33"/>
      <c r="C398" s="33"/>
    </row>
    <row r="399" spans="1:3" x14ac:dyDescent="0.35">
      <c r="A399" s="151">
        <v>19</v>
      </c>
      <c r="B399" s="33"/>
      <c r="C399" s="33"/>
    </row>
    <row r="400" spans="1:3" x14ac:dyDescent="0.35">
      <c r="A400" s="151">
        <v>20</v>
      </c>
      <c r="B400" s="33"/>
      <c r="C400" s="33"/>
    </row>
    <row r="401" spans="1:3" x14ac:dyDescent="0.35">
      <c r="A401" s="151">
        <v>1</v>
      </c>
      <c r="B401" s="182">
        <f>VLOOKUP(C401,$A$6:$H$37,2+$A401)</f>
        <v>5.8470730428040412</v>
      </c>
      <c r="C401" s="181">
        <v>19</v>
      </c>
    </row>
    <row r="402" spans="1:3" x14ac:dyDescent="0.35">
      <c r="A402" s="151">
        <v>2</v>
      </c>
      <c r="B402" s="182">
        <f>VLOOKUP(C401,$A$6:$H$37,2+$A402)</f>
        <v>7.2215448009082115</v>
      </c>
      <c r="C402" s="130"/>
    </row>
    <row r="403" spans="1:3" x14ac:dyDescent="0.35">
      <c r="A403" s="151">
        <v>3</v>
      </c>
      <c r="B403" s="182">
        <f>VLOOKUP(C401,$A$6:$H$37,2+$A403)</f>
        <v>7.534008387030787</v>
      </c>
      <c r="C403" s="130"/>
    </row>
    <row r="404" spans="1:3" x14ac:dyDescent="0.35">
      <c r="A404" s="151">
        <v>4</v>
      </c>
      <c r="B404" s="182">
        <f>VLOOKUP(C401,$A$6:$H$37,2+$A404)</f>
        <v>6.9528575190940218</v>
      </c>
      <c r="C404" s="130"/>
    </row>
    <row r="405" spans="1:3" x14ac:dyDescent="0.35">
      <c r="A405" s="151">
        <v>5</v>
      </c>
      <c r="B405" s="182">
        <f>VLOOKUP(C401,$A$6:$H$37,2+$A405)</f>
        <v>8.8920454545454533</v>
      </c>
      <c r="C405" s="130"/>
    </row>
    <row r="406" spans="1:3" x14ac:dyDescent="0.35">
      <c r="A406" s="151">
        <v>6</v>
      </c>
      <c r="B406" s="182">
        <f>VLOOKUP(C401,$A$6:$H$37,2+$A406)</f>
        <v>9.0158930224314169</v>
      </c>
      <c r="C406" s="130"/>
    </row>
    <row r="407" spans="1:3" x14ac:dyDescent="0.35">
      <c r="A407" s="151">
        <v>7</v>
      </c>
      <c r="B407" s="130"/>
      <c r="C407" s="130"/>
    </row>
    <row r="408" spans="1:3" x14ac:dyDescent="0.35">
      <c r="A408" s="151">
        <v>8</v>
      </c>
      <c r="B408" s="130"/>
      <c r="C408" s="130"/>
    </row>
    <row r="409" spans="1:3" x14ac:dyDescent="0.35">
      <c r="A409" s="151">
        <v>9</v>
      </c>
      <c r="B409" s="130"/>
      <c r="C409" s="130"/>
    </row>
    <row r="410" spans="1:3" x14ac:dyDescent="0.35">
      <c r="A410" s="151">
        <v>10</v>
      </c>
      <c r="B410" s="130"/>
      <c r="C410" s="130"/>
    </row>
    <row r="411" spans="1:3" x14ac:dyDescent="0.35">
      <c r="A411" s="151">
        <v>11</v>
      </c>
      <c r="B411" s="33"/>
      <c r="C411" s="33"/>
    </row>
    <row r="412" spans="1:3" x14ac:dyDescent="0.35">
      <c r="A412" s="151">
        <v>12</v>
      </c>
      <c r="B412" s="33"/>
      <c r="C412" s="33"/>
    </row>
    <row r="413" spans="1:3" x14ac:dyDescent="0.35">
      <c r="A413" s="151">
        <v>13</v>
      </c>
      <c r="B413" s="33"/>
      <c r="C413" s="33"/>
    </row>
    <row r="414" spans="1:3" x14ac:dyDescent="0.35">
      <c r="A414" s="151">
        <v>14</v>
      </c>
      <c r="B414" s="33"/>
      <c r="C414" s="33"/>
    </row>
    <row r="415" spans="1:3" x14ac:dyDescent="0.35">
      <c r="A415" s="151">
        <v>15</v>
      </c>
      <c r="B415" s="33"/>
      <c r="C415" s="33"/>
    </row>
    <row r="416" spans="1:3" x14ac:dyDescent="0.35">
      <c r="A416" s="151">
        <v>16</v>
      </c>
      <c r="B416" s="33"/>
      <c r="C416" s="33"/>
    </row>
    <row r="417" spans="1:3" x14ac:dyDescent="0.35">
      <c r="A417" s="151">
        <v>17</v>
      </c>
      <c r="B417" s="33"/>
      <c r="C417" s="33"/>
    </row>
    <row r="418" spans="1:3" x14ac:dyDescent="0.35">
      <c r="A418" s="151">
        <v>18</v>
      </c>
      <c r="B418" s="33"/>
      <c r="C418" s="33"/>
    </row>
    <row r="419" spans="1:3" x14ac:dyDescent="0.35">
      <c r="A419" s="151">
        <v>19</v>
      </c>
      <c r="B419" s="33"/>
      <c r="C419" s="33"/>
    </row>
    <row r="420" spans="1:3" x14ac:dyDescent="0.35">
      <c r="A420" s="151">
        <v>20</v>
      </c>
      <c r="B420" s="33"/>
      <c r="C420" s="33"/>
    </row>
    <row r="421" spans="1:3" x14ac:dyDescent="0.35">
      <c r="A421" s="151">
        <v>1</v>
      </c>
      <c r="B421" s="182">
        <f>VLOOKUP(C421,$A$6:$H$37,2+$A421)</f>
        <v>4.0989543252908422</v>
      </c>
      <c r="C421" s="181">
        <v>20</v>
      </c>
    </row>
    <row r="422" spans="1:3" x14ac:dyDescent="0.35">
      <c r="A422" s="151">
        <v>2</v>
      </c>
      <c r="B422" s="182">
        <f>VLOOKUP(C421,$A$6:$H$37,2+$A422)</f>
        <v>5.1838291715081226</v>
      </c>
      <c r="C422" s="130"/>
    </row>
    <row r="423" spans="1:3" x14ac:dyDescent="0.35">
      <c r="A423" s="151">
        <v>3</v>
      </c>
      <c r="B423" s="182">
        <f>VLOOKUP(C421,$A$6:$H$37,2+$A423)</f>
        <v>5.9270082266620081</v>
      </c>
      <c r="C423" s="130"/>
    </row>
    <row r="424" spans="1:3" x14ac:dyDescent="0.35">
      <c r="A424" s="151">
        <v>4</v>
      </c>
      <c r="B424" s="182">
        <f>VLOOKUP(C421,$A$6:$H$37,2+$A424)</f>
        <v>4.9015006935102043</v>
      </c>
      <c r="C424" s="130"/>
    </row>
    <row r="425" spans="1:3" x14ac:dyDescent="0.35">
      <c r="A425" s="151">
        <v>5</v>
      </c>
      <c r="B425" s="182">
        <f>VLOOKUP(C421,$A$6:$H$37,2+$A425)</f>
        <v>5.1065663359677149</v>
      </c>
      <c r="C425" s="130"/>
    </row>
    <row r="426" spans="1:3" x14ac:dyDescent="0.35">
      <c r="A426" s="151">
        <v>6</v>
      </c>
      <c r="B426" s="182">
        <f>VLOOKUP(C421,$A$6:$H$37,2+$A426)</f>
        <v>5.4080238226355837</v>
      </c>
      <c r="C426" s="130"/>
    </row>
    <row r="427" spans="1:3" x14ac:dyDescent="0.35">
      <c r="A427" s="151">
        <v>7</v>
      </c>
      <c r="B427" s="130"/>
      <c r="C427" s="130"/>
    </row>
    <row r="428" spans="1:3" x14ac:dyDescent="0.35">
      <c r="A428" s="151">
        <v>8</v>
      </c>
      <c r="B428" s="130"/>
      <c r="C428" s="130"/>
    </row>
    <row r="429" spans="1:3" x14ac:dyDescent="0.35">
      <c r="A429" s="151">
        <v>9</v>
      </c>
      <c r="B429" s="130"/>
      <c r="C429" s="130"/>
    </row>
    <row r="430" spans="1:3" x14ac:dyDescent="0.35">
      <c r="A430" s="151">
        <v>10</v>
      </c>
      <c r="B430" s="130"/>
      <c r="C430" s="130"/>
    </row>
    <row r="431" spans="1:3" x14ac:dyDescent="0.35">
      <c r="A431" s="151">
        <v>11</v>
      </c>
      <c r="B431" s="33"/>
      <c r="C431" s="33"/>
    </row>
    <row r="432" spans="1:3" x14ac:dyDescent="0.35">
      <c r="A432" s="151">
        <v>12</v>
      </c>
      <c r="B432" s="33"/>
      <c r="C432" s="33"/>
    </row>
    <row r="433" spans="1:3" x14ac:dyDescent="0.35">
      <c r="A433" s="151">
        <v>13</v>
      </c>
      <c r="B433" s="33"/>
      <c r="C433" s="33"/>
    </row>
    <row r="434" spans="1:3" x14ac:dyDescent="0.35">
      <c r="A434" s="151">
        <v>14</v>
      </c>
      <c r="B434" s="33"/>
      <c r="C434" s="33"/>
    </row>
    <row r="435" spans="1:3" x14ac:dyDescent="0.35">
      <c r="A435" s="151">
        <v>15</v>
      </c>
      <c r="B435" s="33"/>
      <c r="C435" s="33"/>
    </row>
    <row r="436" spans="1:3" x14ac:dyDescent="0.35">
      <c r="A436" s="151">
        <v>16</v>
      </c>
      <c r="B436" s="33"/>
      <c r="C436" s="33"/>
    </row>
    <row r="437" spans="1:3" x14ac:dyDescent="0.35">
      <c r="A437" s="151">
        <v>17</v>
      </c>
      <c r="B437" s="33"/>
      <c r="C437" s="33"/>
    </row>
    <row r="438" spans="1:3" x14ac:dyDescent="0.35">
      <c r="A438" s="151">
        <v>18</v>
      </c>
      <c r="B438" s="33"/>
      <c r="C438" s="33"/>
    </row>
    <row r="439" spans="1:3" x14ac:dyDescent="0.35">
      <c r="A439" s="151">
        <v>19</v>
      </c>
      <c r="B439" s="33"/>
      <c r="C439" s="33"/>
    </row>
    <row r="440" spans="1:3" x14ac:dyDescent="0.35">
      <c r="A440" s="151">
        <v>20</v>
      </c>
      <c r="B440" s="33"/>
      <c r="C440" s="33"/>
    </row>
    <row r="441" spans="1:3" x14ac:dyDescent="0.35">
      <c r="A441" s="151">
        <v>1</v>
      </c>
      <c r="B441" s="182">
        <f>VLOOKUP(C441,$A$6:$H$37,2+$A441)</f>
        <v>2.7565792516534851</v>
      </c>
      <c r="C441" s="181">
        <v>21</v>
      </c>
    </row>
    <row r="442" spans="1:3" x14ac:dyDescent="0.35">
      <c r="A442" s="151">
        <v>2</v>
      </c>
      <c r="B442" s="182">
        <f>VLOOKUP(C441,$A$6:$H$37,2+$A442)</f>
        <v>3.3861209686244469</v>
      </c>
      <c r="C442" s="130"/>
    </row>
    <row r="443" spans="1:3" x14ac:dyDescent="0.35">
      <c r="A443" s="151">
        <v>3</v>
      </c>
      <c r="B443" s="182">
        <f>VLOOKUP(C441,$A$6:$H$37,2+$A443)</f>
        <v>3.4152797638969181</v>
      </c>
      <c r="C443" s="130"/>
    </row>
    <row r="444" spans="1:3" x14ac:dyDescent="0.35">
      <c r="A444" s="151">
        <v>4</v>
      </c>
      <c r="B444" s="182">
        <f>VLOOKUP(C441,$A$6:$H$37,2+$A444)</f>
        <v>3.0006031363088059</v>
      </c>
      <c r="C444" s="130"/>
    </row>
    <row r="445" spans="1:3" x14ac:dyDescent="0.35">
      <c r="A445" s="151">
        <v>5</v>
      </c>
      <c r="B445" s="182">
        <f>VLOOKUP(C441,$A$6:$H$37,2+$A445)</f>
        <v>3.5848629050532517</v>
      </c>
      <c r="C445" s="130"/>
    </row>
    <row r="446" spans="1:3" x14ac:dyDescent="0.35">
      <c r="A446" s="151">
        <v>6</v>
      </c>
      <c r="B446" s="182">
        <f>VLOOKUP(C441,$A$6:$H$37,2+$A446)</f>
        <v>3.4578247937759157</v>
      </c>
      <c r="C446" s="130"/>
    </row>
    <row r="447" spans="1:3" x14ac:dyDescent="0.35">
      <c r="A447" s="151">
        <v>7</v>
      </c>
      <c r="B447" s="130"/>
      <c r="C447" s="130"/>
    </row>
    <row r="448" spans="1:3" x14ac:dyDescent="0.35">
      <c r="A448" s="151">
        <v>8</v>
      </c>
      <c r="B448" s="130"/>
      <c r="C448" s="130"/>
    </row>
    <row r="449" spans="1:3" x14ac:dyDescent="0.35">
      <c r="A449" s="151">
        <v>9</v>
      </c>
      <c r="B449" s="130"/>
      <c r="C449" s="130"/>
    </row>
    <row r="450" spans="1:3" x14ac:dyDescent="0.35">
      <c r="A450" s="151">
        <v>10</v>
      </c>
      <c r="B450" s="130"/>
      <c r="C450" s="130"/>
    </row>
    <row r="451" spans="1:3" x14ac:dyDescent="0.35">
      <c r="A451" s="151">
        <v>11</v>
      </c>
      <c r="B451" s="33"/>
      <c r="C451" s="33"/>
    </row>
    <row r="452" spans="1:3" x14ac:dyDescent="0.35">
      <c r="A452" s="151">
        <v>12</v>
      </c>
      <c r="B452" s="33"/>
      <c r="C452" s="33"/>
    </row>
    <row r="453" spans="1:3" x14ac:dyDescent="0.35">
      <c r="A453" s="151">
        <v>13</v>
      </c>
      <c r="B453" s="33"/>
      <c r="C453" s="33"/>
    </row>
    <row r="454" spans="1:3" x14ac:dyDescent="0.35">
      <c r="A454" s="151">
        <v>14</v>
      </c>
      <c r="B454" s="33"/>
      <c r="C454" s="33"/>
    </row>
    <row r="455" spans="1:3" x14ac:dyDescent="0.35">
      <c r="A455" s="151">
        <v>15</v>
      </c>
      <c r="B455" s="33"/>
      <c r="C455" s="33"/>
    </row>
    <row r="456" spans="1:3" x14ac:dyDescent="0.35">
      <c r="A456" s="151">
        <v>16</v>
      </c>
      <c r="B456" s="33"/>
      <c r="C456" s="33"/>
    </row>
    <row r="457" spans="1:3" x14ac:dyDescent="0.35">
      <c r="A457" s="151">
        <v>17</v>
      </c>
      <c r="B457" s="33"/>
      <c r="C457" s="33"/>
    </row>
    <row r="458" spans="1:3" x14ac:dyDescent="0.35">
      <c r="A458" s="151">
        <v>18</v>
      </c>
      <c r="B458" s="33"/>
      <c r="C458" s="33"/>
    </row>
    <row r="459" spans="1:3" x14ac:dyDescent="0.35">
      <c r="A459" s="151">
        <v>19</v>
      </c>
      <c r="B459" s="33"/>
      <c r="C459" s="33"/>
    </row>
    <row r="460" spans="1:3" x14ac:dyDescent="0.35">
      <c r="A460" s="151">
        <v>20</v>
      </c>
      <c r="B460" s="33"/>
      <c r="C460" s="33"/>
    </row>
    <row r="461" spans="1:3" x14ac:dyDescent="0.35">
      <c r="A461" s="151">
        <v>1</v>
      </c>
      <c r="B461" s="182">
        <f>VLOOKUP(C461,$A$6:$H$37,2+$A461)</f>
        <v>4.3990144502896715</v>
      </c>
      <c r="C461" s="181">
        <v>22</v>
      </c>
    </row>
    <row r="462" spans="1:3" x14ac:dyDescent="0.35">
      <c r="A462" s="151">
        <v>2</v>
      </c>
      <c r="B462" s="182">
        <f>VLOOKUP(C461,$A$6:$H$37,2+$A462)</f>
        <v>3.8091115680121197</v>
      </c>
      <c r="C462" s="130"/>
    </row>
    <row r="463" spans="1:3" x14ac:dyDescent="0.35">
      <c r="A463" s="151">
        <v>3</v>
      </c>
      <c r="B463" s="182">
        <f>VLOOKUP(C461,$A$6:$H$37,2+$A463)</f>
        <v>6.3832256566985182</v>
      </c>
      <c r="C463" s="130"/>
    </row>
    <row r="464" spans="1:3" x14ac:dyDescent="0.35">
      <c r="A464" s="151">
        <v>4</v>
      </c>
      <c r="B464" s="182">
        <f>VLOOKUP(C461,$A$6:$H$37,2+$A464)</f>
        <v>5.6793076932465913</v>
      </c>
      <c r="C464" s="130"/>
    </row>
    <row r="465" spans="1:3" x14ac:dyDescent="0.35">
      <c r="A465" s="151">
        <v>5</v>
      </c>
      <c r="B465" s="182">
        <f>VLOOKUP(C461,$A$6:$H$37,2+$A465)</f>
        <v>5.0148868242637299</v>
      </c>
      <c r="C465" s="130"/>
    </row>
    <row r="466" spans="1:3" x14ac:dyDescent="0.35">
      <c r="A466" s="151">
        <v>6</v>
      </c>
      <c r="B466" s="182">
        <f>VLOOKUP(C461,$A$6:$H$37,2+$A466)</f>
        <v>4.4669260700389106</v>
      </c>
      <c r="C466" s="130"/>
    </row>
    <row r="467" spans="1:3" x14ac:dyDescent="0.35">
      <c r="A467" s="151">
        <v>7</v>
      </c>
      <c r="B467" s="130"/>
      <c r="C467" s="130"/>
    </row>
    <row r="468" spans="1:3" x14ac:dyDescent="0.35">
      <c r="A468" s="151">
        <v>8</v>
      </c>
      <c r="B468" s="130"/>
      <c r="C468" s="130"/>
    </row>
    <row r="469" spans="1:3" x14ac:dyDescent="0.35">
      <c r="A469" s="151">
        <v>9</v>
      </c>
      <c r="B469" s="130"/>
      <c r="C469" s="130"/>
    </row>
    <row r="470" spans="1:3" x14ac:dyDescent="0.35">
      <c r="A470" s="151">
        <v>10</v>
      </c>
      <c r="B470" s="130"/>
      <c r="C470" s="130"/>
    </row>
    <row r="471" spans="1:3" x14ac:dyDescent="0.35">
      <c r="A471" s="151">
        <v>11</v>
      </c>
      <c r="B471" s="33"/>
      <c r="C471" s="33"/>
    </row>
    <row r="472" spans="1:3" x14ac:dyDescent="0.35">
      <c r="A472" s="151">
        <v>12</v>
      </c>
      <c r="B472" s="33"/>
      <c r="C472" s="33"/>
    </row>
    <row r="473" spans="1:3" x14ac:dyDescent="0.35">
      <c r="A473" s="151">
        <v>13</v>
      </c>
      <c r="B473" s="33"/>
      <c r="C473" s="33"/>
    </row>
    <row r="474" spans="1:3" x14ac:dyDescent="0.35">
      <c r="A474" s="151">
        <v>14</v>
      </c>
      <c r="B474" s="33"/>
      <c r="C474" s="33"/>
    </row>
    <row r="475" spans="1:3" x14ac:dyDescent="0.35">
      <c r="A475" s="151">
        <v>15</v>
      </c>
      <c r="B475" s="33"/>
      <c r="C475" s="33"/>
    </row>
    <row r="476" spans="1:3" x14ac:dyDescent="0.35">
      <c r="A476" s="151">
        <v>16</v>
      </c>
      <c r="B476" s="33"/>
      <c r="C476" s="33"/>
    </row>
    <row r="477" spans="1:3" x14ac:dyDescent="0.35">
      <c r="A477" s="151">
        <v>17</v>
      </c>
      <c r="B477" s="33"/>
      <c r="C477" s="33"/>
    </row>
    <row r="478" spans="1:3" x14ac:dyDescent="0.35">
      <c r="A478" s="151">
        <v>18</v>
      </c>
      <c r="B478" s="33"/>
      <c r="C478" s="33"/>
    </row>
    <row r="479" spans="1:3" x14ac:dyDescent="0.35">
      <c r="A479" s="151">
        <v>19</v>
      </c>
      <c r="B479" s="33"/>
      <c r="C479" s="33"/>
    </row>
    <row r="480" spans="1:3" x14ac:dyDescent="0.35">
      <c r="A480" s="151">
        <v>20</v>
      </c>
      <c r="B480" s="33"/>
      <c r="C480" s="33"/>
    </row>
    <row r="481" spans="1:3" x14ac:dyDescent="0.35">
      <c r="A481" s="151">
        <v>1</v>
      </c>
      <c r="B481" s="182">
        <f>VLOOKUP(C481,$A$6:$H$37,2+$A481)</f>
        <v>3.6796843957541014</v>
      </c>
      <c r="C481" s="181">
        <v>23</v>
      </c>
    </row>
    <row r="482" spans="1:3" x14ac:dyDescent="0.35">
      <c r="A482" s="151">
        <v>2</v>
      </c>
      <c r="B482" s="182">
        <f>VLOOKUP(C481,$A$6:$H$37,2+$A482)</f>
        <v>3.5866269852307173</v>
      </c>
      <c r="C482" s="130"/>
    </row>
    <row r="483" spans="1:3" x14ac:dyDescent="0.35">
      <c r="A483" s="151">
        <v>3</v>
      </c>
      <c r="B483" s="182">
        <f>VLOOKUP(C481,$A$6:$H$37,2+$A483)</f>
        <v>3.3910339245395549</v>
      </c>
      <c r="C483" s="130"/>
    </row>
    <row r="484" spans="1:3" x14ac:dyDescent="0.35">
      <c r="A484" s="151">
        <v>4</v>
      </c>
      <c r="B484" s="182">
        <f>VLOOKUP(C481,$A$6:$H$37,2+$A484)</f>
        <v>4.2955795716125005</v>
      </c>
      <c r="C484" s="130"/>
    </row>
    <row r="485" spans="1:3" x14ac:dyDescent="0.35">
      <c r="A485" s="151">
        <v>5</v>
      </c>
      <c r="B485" s="182">
        <f>VLOOKUP(C481,$A$6:$H$37,2+$A485)</f>
        <v>4.693744286273998</v>
      </c>
      <c r="C485" s="130"/>
    </row>
    <row r="486" spans="1:3" x14ac:dyDescent="0.35">
      <c r="A486" s="151">
        <v>6</v>
      </c>
      <c r="B486" s="182">
        <f>VLOOKUP(C481,$A$6:$H$37,2+$A486)</f>
        <v>4.602295888177359</v>
      </c>
      <c r="C486" s="130"/>
    </row>
    <row r="487" spans="1:3" x14ac:dyDescent="0.35">
      <c r="A487" s="151">
        <v>7</v>
      </c>
      <c r="B487" s="130"/>
      <c r="C487" s="130"/>
    </row>
    <row r="488" spans="1:3" x14ac:dyDescent="0.35">
      <c r="A488" s="151">
        <v>8</v>
      </c>
      <c r="B488" s="130"/>
      <c r="C488" s="130"/>
    </row>
    <row r="489" spans="1:3" x14ac:dyDescent="0.35">
      <c r="A489" s="151">
        <v>9</v>
      </c>
      <c r="B489" s="130"/>
      <c r="C489" s="130"/>
    </row>
    <row r="490" spans="1:3" x14ac:dyDescent="0.35">
      <c r="A490" s="151">
        <v>10</v>
      </c>
      <c r="B490" s="130"/>
      <c r="C490" s="130"/>
    </row>
    <row r="491" spans="1:3" x14ac:dyDescent="0.35">
      <c r="A491" s="151">
        <v>11</v>
      </c>
      <c r="B491" s="33"/>
      <c r="C491" s="33"/>
    </row>
    <row r="492" spans="1:3" x14ac:dyDescent="0.35">
      <c r="A492" s="151">
        <v>12</v>
      </c>
      <c r="B492" s="33"/>
      <c r="C492" s="33"/>
    </row>
    <row r="493" spans="1:3" x14ac:dyDescent="0.35">
      <c r="A493" s="151">
        <v>13</v>
      </c>
      <c r="B493" s="33"/>
      <c r="C493" s="33"/>
    </row>
    <row r="494" spans="1:3" x14ac:dyDescent="0.35">
      <c r="A494" s="151">
        <v>14</v>
      </c>
      <c r="B494" s="33"/>
      <c r="C494" s="33"/>
    </row>
    <row r="495" spans="1:3" x14ac:dyDescent="0.35">
      <c r="A495" s="151">
        <v>15</v>
      </c>
      <c r="B495" s="33"/>
      <c r="C495" s="33"/>
    </row>
    <row r="496" spans="1:3" x14ac:dyDescent="0.35">
      <c r="A496" s="151">
        <v>16</v>
      </c>
      <c r="B496" s="33"/>
      <c r="C496" s="33"/>
    </row>
    <row r="497" spans="1:3" x14ac:dyDescent="0.35">
      <c r="A497" s="151">
        <v>17</v>
      </c>
      <c r="B497" s="33"/>
      <c r="C497" s="33"/>
    </row>
    <row r="498" spans="1:3" x14ac:dyDescent="0.35">
      <c r="A498" s="151">
        <v>18</v>
      </c>
      <c r="B498" s="33"/>
      <c r="C498" s="33"/>
    </row>
    <row r="499" spans="1:3" x14ac:dyDescent="0.35">
      <c r="A499" s="151">
        <v>19</v>
      </c>
      <c r="B499" s="33"/>
      <c r="C499" s="33"/>
    </row>
    <row r="500" spans="1:3" x14ac:dyDescent="0.35">
      <c r="A500" s="151">
        <v>20</v>
      </c>
      <c r="B500" s="33"/>
      <c r="C500" s="33"/>
    </row>
    <row r="501" spans="1:3" x14ac:dyDescent="0.35">
      <c r="A501" s="151">
        <v>1</v>
      </c>
      <c r="B501" s="182">
        <f>VLOOKUP(C501,$A$6:$H$37,2+$A501)</f>
        <v>1.7179987004548407</v>
      </c>
      <c r="C501" s="181">
        <v>24</v>
      </c>
    </row>
    <row r="502" spans="1:3" x14ac:dyDescent="0.35">
      <c r="A502" s="151">
        <v>2</v>
      </c>
      <c r="B502" s="182">
        <f>VLOOKUP(C501,$A$6:$H$37,2+$A502)</f>
        <v>1.7229111608050418</v>
      </c>
      <c r="C502" s="130"/>
    </row>
    <row r="503" spans="1:3" x14ac:dyDescent="0.35">
      <c r="A503" s="151">
        <v>3</v>
      </c>
      <c r="B503" s="182">
        <f>VLOOKUP(C501,$A$6:$H$37,2+$A503)</f>
        <v>1.7798013245033113</v>
      </c>
      <c r="C503" s="130"/>
    </row>
    <row r="504" spans="1:3" x14ac:dyDescent="0.35">
      <c r="A504" s="151">
        <v>4</v>
      </c>
      <c r="B504" s="182">
        <f>VLOOKUP(C501,$A$6:$H$37,2+$A504)</f>
        <v>1.6559855192994473</v>
      </c>
      <c r="C504" s="130"/>
    </row>
    <row r="505" spans="1:3" x14ac:dyDescent="0.35">
      <c r="A505" s="151">
        <v>5</v>
      </c>
      <c r="B505" s="182">
        <f>VLOOKUP(C501,$A$6:$H$37,2+$A505)</f>
        <v>2.1857794371322572</v>
      </c>
      <c r="C505" s="130"/>
    </row>
    <row r="506" spans="1:3" x14ac:dyDescent="0.35">
      <c r="A506" s="151">
        <v>6</v>
      </c>
      <c r="B506" s="182">
        <f>VLOOKUP(C501,$A$6:$H$37,2+$A506)</f>
        <v>2.3226761671216396</v>
      </c>
      <c r="C506" s="130"/>
    </row>
    <row r="507" spans="1:3" x14ac:dyDescent="0.35">
      <c r="A507" s="151">
        <v>7</v>
      </c>
      <c r="B507" s="130"/>
      <c r="C507" s="130"/>
    </row>
    <row r="508" spans="1:3" x14ac:dyDescent="0.35">
      <c r="A508" s="151">
        <v>8</v>
      </c>
      <c r="B508" s="130"/>
      <c r="C508" s="130"/>
    </row>
    <row r="509" spans="1:3" x14ac:dyDescent="0.35">
      <c r="A509" s="151">
        <v>9</v>
      </c>
      <c r="B509" s="130"/>
      <c r="C509" s="130"/>
    </row>
    <row r="510" spans="1:3" x14ac:dyDescent="0.35">
      <c r="A510" s="151">
        <v>10</v>
      </c>
      <c r="B510" s="130"/>
      <c r="C510" s="130"/>
    </row>
    <row r="511" spans="1:3" x14ac:dyDescent="0.35">
      <c r="A511" s="151">
        <v>11</v>
      </c>
      <c r="B511" s="33"/>
      <c r="C511" s="33"/>
    </row>
    <row r="512" spans="1:3" x14ac:dyDescent="0.35">
      <c r="A512" s="151">
        <v>12</v>
      </c>
      <c r="B512" s="33"/>
      <c r="C512" s="33"/>
    </row>
    <row r="513" spans="1:3" x14ac:dyDescent="0.35">
      <c r="A513" s="151">
        <v>13</v>
      </c>
      <c r="B513" s="33"/>
      <c r="C513" s="33"/>
    </row>
    <row r="514" spans="1:3" x14ac:dyDescent="0.35">
      <c r="A514" s="151">
        <v>14</v>
      </c>
      <c r="B514" s="33"/>
      <c r="C514" s="33"/>
    </row>
    <row r="515" spans="1:3" x14ac:dyDescent="0.35">
      <c r="A515" s="151">
        <v>15</v>
      </c>
      <c r="B515" s="33"/>
      <c r="C515" s="33"/>
    </row>
    <row r="516" spans="1:3" x14ac:dyDescent="0.35">
      <c r="A516" s="151">
        <v>16</v>
      </c>
      <c r="B516" s="33"/>
      <c r="C516" s="33"/>
    </row>
    <row r="517" spans="1:3" x14ac:dyDescent="0.35">
      <c r="A517" s="151">
        <v>17</v>
      </c>
      <c r="B517" s="33"/>
      <c r="C517" s="33"/>
    </row>
    <row r="518" spans="1:3" x14ac:dyDescent="0.35">
      <c r="A518" s="151">
        <v>18</v>
      </c>
      <c r="B518" s="33"/>
      <c r="C518" s="33"/>
    </row>
    <row r="519" spans="1:3" x14ac:dyDescent="0.35">
      <c r="A519" s="151">
        <v>19</v>
      </c>
      <c r="B519" s="33"/>
      <c r="C519" s="33"/>
    </row>
    <row r="520" spans="1:3" x14ac:dyDescent="0.35">
      <c r="A520" s="151">
        <v>20</v>
      </c>
      <c r="B520" s="33"/>
      <c r="C520" s="33"/>
    </row>
    <row r="521" spans="1:3" x14ac:dyDescent="0.35">
      <c r="A521" s="151">
        <v>1</v>
      </c>
      <c r="B521" s="182">
        <f>VLOOKUP(C521,$A$6:$H$37,2+$A521)</f>
        <v>2.6556430525536192</v>
      </c>
      <c r="C521" s="181">
        <v>25</v>
      </c>
    </row>
    <row r="522" spans="1:3" x14ac:dyDescent="0.35">
      <c r="A522" s="151">
        <v>2</v>
      </c>
      <c r="B522" s="182">
        <f>VLOOKUP(C521,$A$6:$H$37,2+$A522)</f>
        <v>3.9747199424908648</v>
      </c>
      <c r="C522" s="130"/>
    </row>
    <row r="523" spans="1:3" x14ac:dyDescent="0.35">
      <c r="A523" s="151">
        <v>3</v>
      </c>
      <c r="B523" s="182">
        <f>VLOOKUP(C521,$A$6:$H$37,2+$A523)</f>
        <v>3.6525001803881953</v>
      </c>
      <c r="C523" s="130"/>
    </row>
    <row r="524" spans="1:3" x14ac:dyDescent="0.35">
      <c r="A524" s="151">
        <v>4</v>
      </c>
      <c r="B524" s="182">
        <f>VLOOKUP(C521,$A$6:$H$37,2+$A524)</f>
        <v>2.9596625509805015</v>
      </c>
      <c r="C524" s="130"/>
    </row>
    <row r="525" spans="1:3" x14ac:dyDescent="0.35">
      <c r="A525" s="151">
        <v>5</v>
      </c>
      <c r="B525" s="182">
        <f>VLOOKUP(C521,$A$6:$H$37,2+$A525)</f>
        <v>4.0161739795639582</v>
      </c>
      <c r="C525" s="130"/>
    </row>
    <row r="526" spans="1:3" x14ac:dyDescent="0.35">
      <c r="A526" s="151">
        <v>6</v>
      </c>
      <c r="B526" s="182">
        <f>VLOOKUP(C521,$A$6:$H$37,2+$A526)</f>
        <v>3.7778299217380504</v>
      </c>
      <c r="C526" s="130"/>
    </row>
    <row r="527" spans="1:3" x14ac:dyDescent="0.35">
      <c r="A527" s="151">
        <v>7</v>
      </c>
      <c r="B527" s="130"/>
      <c r="C527" s="130"/>
    </row>
    <row r="528" spans="1:3" x14ac:dyDescent="0.35">
      <c r="A528" s="151">
        <v>8</v>
      </c>
      <c r="B528" s="130"/>
      <c r="C528" s="130"/>
    </row>
    <row r="529" spans="1:3" x14ac:dyDescent="0.35">
      <c r="A529" s="151">
        <v>9</v>
      </c>
      <c r="B529" s="130"/>
      <c r="C529" s="130"/>
    </row>
    <row r="530" spans="1:3" x14ac:dyDescent="0.35">
      <c r="A530" s="151">
        <v>10</v>
      </c>
      <c r="B530" s="130"/>
      <c r="C530" s="130"/>
    </row>
    <row r="531" spans="1:3" x14ac:dyDescent="0.35">
      <c r="A531" s="151">
        <v>11</v>
      </c>
      <c r="B531" s="33"/>
      <c r="C531" s="33"/>
    </row>
    <row r="532" spans="1:3" x14ac:dyDescent="0.35">
      <c r="A532" s="151">
        <v>12</v>
      </c>
      <c r="B532" s="33"/>
      <c r="C532" s="33"/>
    </row>
    <row r="533" spans="1:3" x14ac:dyDescent="0.35">
      <c r="A533" s="151">
        <v>13</v>
      </c>
      <c r="B533" s="33"/>
      <c r="C533" s="33"/>
    </row>
    <row r="534" spans="1:3" x14ac:dyDescent="0.35">
      <c r="A534" s="151">
        <v>14</v>
      </c>
      <c r="B534" s="33"/>
      <c r="C534" s="33"/>
    </row>
    <row r="535" spans="1:3" x14ac:dyDescent="0.35">
      <c r="A535" s="151">
        <v>15</v>
      </c>
      <c r="B535" s="33"/>
      <c r="C535" s="33"/>
    </row>
    <row r="536" spans="1:3" x14ac:dyDescent="0.35">
      <c r="A536" s="151">
        <v>16</v>
      </c>
      <c r="B536" s="33"/>
      <c r="C536" s="33"/>
    </row>
    <row r="537" spans="1:3" x14ac:dyDescent="0.35">
      <c r="A537" s="151">
        <v>17</v>
      </c>
      <c r="B537" s="33"/>
      <c r="C537" s="33"/>
    </row>
    <row r="538" spans="1:3" x14ac:dyDescent="0.35">
      <c r="A538" s="151">
        <v>18</v>
      </c>
      <c r="B538" s="33"/>
      <c r="C538" s="33"/>
    </row>
    <row r="539" spans="1:3" x14ac:dyDescent="0.35">
      <c r="A539" s="151">
        <v>19</v>
      </c>
      <c r="B539" s="33"/>
      <c r="C539" s="33"/>
    </row>
    <row r="540" spans="1:3" x14ac:dyDescent="0.35">
      <c r="A540" s="151">
        <v>20</v>
      </c>
      <c r="B540" s="33"/>
      <c r="C540" s="33"/>
    </row>
    <row r="541" spans="1:3" x14ac:dyDescent="0.35">
      <c r="A541" s="151">
        <v>1</v>
      </c>
      <c r="B541" s="182">
        <f>VLOOKUP(C541,$A$6:$H$37,2+$A541)</f>
        <v>2.0692677226694363</v>
      </c>
      <c r="C541" s="181">
        <v>26</v>
      </c>
    </row>
    <row r="542" spans="1:3" x14ac:dyDescent="0.35">
      <c r="A542" s="151">
        <v>2</v>
      </c>
      <c r="B542" s="182">
        <f>VLOOKUP(C541,$A$6:$H$37,2+$A542)</f>
        <v>3.0459531195036935</v>
      </c>
      <c r="C542" s="130"/>
    </row>
    <row r="543" spans="1:3" x14ac:dyDescent="0.35">
      <c r="A543" s="151">
        <v>3</v>
      </c>
      <c r="B543" s="182">
        <f>VLOOKUP(C541,$A$6:$H$37,2+$A543)</f>
        <v>2.7416017053322754</v>
      </c>
      <c r="C543" s="130"/>
    </row>
    <row r="544" spans="1:3" x14ac:dyDescent="0.35">
      <c r="A544" s="151">
        <v>4</v>
      </c>
      <c r="B544" s="182">
        <f>VLOOKUP(C541,$A$6:$H$37,2+$A544)</f>
        <v>2.2941256479620362</v>
      </c>
      <c r="C544" s="130"/>
    </row>
    <row r="545" spans="1:3" x14ac:dyDescent="0.35">
      <c r="A545" s="151">
        <v>5</v>
      </c>
      <c r="B545" s="182">
        <f>VLOOKUP(C541,$A$6:$H$37,2+$A545)</f>
        <v>2.9343855034341662</v>
      </c>
      <c r="C545" s="130"/>
    </row>
    <row r="546" spans="1:3" x14ac:dyDescent="0.35">
      <c r="A546" s="151">
        <v>6</v>
      </c>
      <c r="B546" s="182">
        <f>VLOOKUP(C541,$A$6:$H$37,2+$A546)</f>
        <v>3.21371104648588</v>
      </c>
      <c r="C546" s="130"/>
    </row>
    <row r="547" spans="1:3" x14ac:dyDescent="0.35">
      <c r="A547" s="151">
        <v>7</v>
      </c>
      <c r="B547" s="130"/>
      <c r="C547" s="130"/>
    </row>
    <row r="548" spans="1:3" x14ac:dyDescent="0.35">
      <c r="A548" s="151">
        <v>8</v>
      </c>
      <c r="B548" s="130"/>
      <c r="C548" s="130"/>
    </row>
    <row r="549" spans="1:3" x14ac:dyDescent="0.35">
      <c r="A549" s="151">
        <v>9</v>
      </c>
      <c r="B549" s="130"/>
      <c r="C549" s="130"/>
    </row>
    <row r="550" spans="1:3" x14ac:dyDescent="0.35">
      <c r="A550" s="151">
        <v>10</v>
      </c>
      <c r="B550" s="130"/>
      <c r="C550" s="130"/>
    </row>
    <row r="551" spans="1:3" x14ac:dyDescent="0.35">
      <c r="A551" s="151">
        <v>11</v>
      </c>
      <c r="B551" s="33"/>
      <c r="C551" s="33"/>
    </row>
    <row r="552" spans="1:3" x14ac:dyDescent="0.35">
      <c r="A552" s="151">
        <v>12</v>
      </c>
      <c r="B552" s="33"/>
      <c r="C552" s="33"/>
    </row>
    <row r="553" spans="1:3" x14ac:dyDescent="0.35">
      <c r="A553" s="151">
        <v>13</v>
      </c>
      <c r="B553" s="33"/>
      <c r="C553" s="33"/>
    </row>
    <row r="554" spans="1:3" x14ac:dyDescent="0.35">
      <c r="A554" s="151">
        <v>14</v>
      </c>
      <c r="B554" s="33"/>
      <c r="C554" s="33"/>
    </row>
    <row r="555" spans="1:3" x14ac:dyDescent="0.35">
      <c r="A555" s="151">
        <v>15</v>
      </c>
      <c r="B555" s="33"/>
      <c r="C555" s="33"/>
    </row>
    <row r="556" spans="1:3" x14ac:dyDescent="0.35">
      <c r="A556" s="151">
        <v>16</v>
      </c>
      <c r="B556" s="33"/>
      <c r="C556" s="33"/>
    </row>
    <row r="557" spans="1:3" x14ac:dyDescent="0.35">
      <c r="A557" s="151">
        <v>17</v>
      </c>
      <c r="B557" s="33"/>
      <c r="C557" s="33"/>
    </row>
    <row r="558" spans="1:3" x14ac:dyDescent="0.35">
      <c r="A558" s="151">
        <v>18</v>
      </c>
      <c r="B558" s="33"/>
      <c r="C558" s="33"/>
    </row>
    <row r="559" spans="1:3" x14ac:dyDescent="0.35">
      <c r="A559" s="151">
        <v>19</v>
      </c>
      <c r="B559" s="33"/>
      <c r="C559" s="33"/>
    </row>
    <row r="560" spans="1:3" x14ac:dyDescent="0.35">
      <c r="A560" s="151">
        <v>20</v>
      </c>
      <c r="B560" s="33"/>
      <c r="C560" s="33"/>
    </row>
    <row r="561" spans="1:3" x14ac:dyDescent="0.35">
      <c r="A561" s="151">
        <v>1</v>
      </c>
      <c r="B561" s="182">
        <f>VLOOKUP(C561,$A$6:$H$37,2+$A561)</f>
        <v>4.3672203047709228</v>
      </c>
      <c r="C561" s="181">
        <v>27</v>
      </c>
    </row>
    <row r="562" spans="1:3" x14ac:dyDescent="0.35">
      <c r="A562" s="151">
        <v>2</v>
      </c>
      <c r="B562" s="182">
        <f>VLOOKUP(C561,$A$6:$H$37,2+$A562)</f>
        <v>5.2710734653608293</v>
      </c>
      <c r="C562" s="130"/>
    </row>
    <row r="563" spans="1:3" x14ac:dyDescent="0.35">
      <c r="A563" s="151">
        <v>3</v>
      </c>
      <c r="B563" s="182">
        <f>VLOOKUP(C561,$A$6:$H$37,2+$A563)</f>
        <v>6.0666294694750542</v>
      </c>
      <c r="C563" s="130"/>
    </row>
    <row r="564" spans="1:3" x14ac:dyDescent="0.35">
      <c r="A564" s="151">
        <v>4</v>
      </c>
      <c r="B564" s="182">
        <f>VLOOKUP(C561,$A$6:$H$37,2+$A564)</f>
        <v>4.8774066527780953</v>
      </c>
      <c r="C564" s="130"/>
    </row>
    <row r="565" spans="1:3" x14ac:dyDescent="0.35">
      <c r="A565" s="151">
        <v>5</v>
      </c>
      <c r="B565" s="182">
        <f>VLOOKUP(C561,$A$6:$H$37,2+$A565)</f>
        <v>5.1044886285002544</v>
      </c>
      <c r="C565" s="130"/>
    </row>
    <row r="566" spans="1:3" x14ac:dyDescent="0.35">
      <c r="A566" s="151">
        <v>6</v>
      </c>
      <c r="B566" s="182">
        <f>VLOOKUP(C561,$A$6:$H$37,2+$A566)</f>
        <v>5.5206352756962307</v>
      </c>
      <c r="C566" s="130"/>
    </row>
    <row r="567" spans="1:3" x14ac:dyDescent="0.35">
      <c r="A567" s="151">
        <v>7</v>
      </c>
      <c r="B567" s="130"/>
      <c r="C567" s="130"/>
    </row>
    <row r="568" spans="1:3" x14ac:dyDescent="0.35">
      <c r="A568" s="151">
        <v>8</v>
      </c>
      <c r="B568" s="130"/>
      <c r="C568" s="130"/>
    </row>
    <row r="569" spans="1:3" x14ac:dyDescent="0.35">
      <c r="A569" s="151">
        <v>9</v>
      </c>
      <c r="B569" s="130"/>
      <c r="C569" s="130"/>
    </row>
    <row r="570" spans="1:3" x14ac:dyDescent="0.35">
      <c r="A570" s="151">
        <v>10</v>
      </c>
      <c r="B570" s="130"/>
      <c r="C570" s="130"/>
    </row>
    <row r="571" spans="1:3" x14ac:dyDescent="0.35">
      <c r="A571" s="151">
        <v>11</v>
      </c>
      <c r="B571" s="33"/>
      <c r="C571" s="33"/>
    </row>
    <row r="572" spans="1:3" x14ac:dyDescent="0.35">
      <c r="A572" s="151">
        <v>12</v>
      </c>
      <c r="B572" s="33"/>
      <c r="C572" s="33"/>
    </row>
    <row r="573" spans="1:3" x14ac:dyDescent="0.35">
      <c r="A573" s="151">
        <v>13</v>
      </c>
      <c r="B573" s="33"/>
      <c r="C573" s="33"/>
    </row>
    <row r="574" spans="1:3" x14ac:dyDescent="0.35">
      <c r="A574" s="151">
        <v>14</v>
      </c>
      <c r="B574" s="33"/>
      <c r="C574" s="33"/>
    </row>
    <row r="575" spans="1:3" x14ac:dyDescent="0.35">
      <c r="A575" s="151">
        <v>15</v>
      </c>
      <c r="B575" s="33"/>
      <c r="C575" s="33"/>
    </row>
    <row r="576" spans="1:3" x14ac:dyDescent="0.35">
      <c r="A576" s="151">
        <v>16</v>
      </c>
      <c r="B576" s="33"/>
      <c r="C576" s="33"/>
    </row>
    <row r="577" spans="1:3" x14ac:dyDescent="0.35">
      <c r="A577" s="151">
        <v>17</v>
      </c>
      <c r="B577" s="33"/>
      <c r="C577" s="33"/>
    </row>
    <row r="578" spans="1:3" x14ac:dyDescent="0.35">
      <c r="A578" s="151">
        <v>18</v>
      </c>
      <c r="B578" s="33"/>
      <c r="C578" s="33"/>
    </row>
    <row r="579" spans="1:3" x14ac:dyDescent="0.35">
      <c r="A579" s="151">
        <v>19</v>
      </c>
      <c r="B579" s="33"/>
      <c r="C579" s="33"/>
    </row>
    <row r="580" spans="1:3" x14ac:dyDescent="0.35">
      <c r="A580" s="151">
        <v>20</v>
      </c>
      <c r="B580" s="33"/>
      <c r="C580" s="33"/>
    </row>
    <row r="581" spans="1:3" x14ac:dyDescent="0.35">
      <c r="A581" s="151">
        <v>1</v>
      </c>
      <c r="B581" s="182">
        <f>VLOOKUP(C581,$A$6:$H$37,2+$A581)</f>
        <v>3.2737854660092149</v>
      </c>
      <c r="C581" s="181">
        <v>28</v>
      </c>
    </row>
    <row r="582" spans="1:3" x14ac:dyDescent="0.35">
      <c r="A582" s="151">
        <v>2</v>
      </c>
      <c r="B582" s="182">
        <f>VLOOKUP(C581,$A$6:$H$37,2+$A582)</f>
        <v>5.1464423049122496</v>
      </c>
      <c r="C582" s="130"/>
    </row>
    <row r="583" spans="1:3" x14ac:dyDescent="0.35">
      <c r="A583" s="151">
        <v>3</v>
      </c>
      <c r="B583" s="182">
        <f>VLOOKUP(C581,$A$6:$H$37,2+$A583)</f>
        <v>5.341057124643144</v>
      </c>
      <c r="C583" s="130"/>
    </row>
    <row r="584" spans="1:3" x14ac:dyDescent="0.35">
      <c r="A584" s="151">
        <v>4</v>
      </c>
      <c r="B584" s="182">
        <f>VLOOKUP(C581,$A$6:$H$37,2+$A584)</f>
        <v>5.1193637640254162</v>
      </c>
      <c r="C584" s="130"/>
    </row>
    <row r="585" spans="1:3" x14ac:dyDescent="0.35">
      <c r="A585" s="151">
        <v>5</v>
      </c>
      <c r="B585" s="182">
        <f>VLOOKUP(C581,$A$6:$H$37,2+$A585)</f>
        <v>7.2810439930041699</v>
      </c>
      <c r="C585" s="130"/>
    </row>
    <row r="586" spans="1:3" x14ac:dyDescent="0.35">
      <c r="A586" s="151">
        <v>6</v>
      </c>
      <c r="B586" s="182">
        <f>VLOOKUP(C581,$A$6:$H$37,2+$A586)</f>
        <v>7.9523019821527292</v>
      </c>
      <c r="C586" s="130"/>
    </row>
    <row r="587" spans="1:3" x14ac:dyDescent="0.35">
      <c r="A587" s="151">
        <v>7</v>
      </c>
      <c r="B587" s="130"/>
      <c r="C587" s="130"/>
    </row>
    <row r="588" spans="1:3" x14ac:dyDescent="0.35">
      <c r="A588" s="151">
        <v>8</v>
      </c>
      <c r="B588" s="130"/>
      <c r="C588" s="130"/>
    </row>
    <row r="589" spans="1:3" x14ac:dyDescent="0.35">
      <c r="A589" s="151">
        <v>9</v>
      </c>
      <c r="B589" s="130"/>
      <c r="C589" s="130"/>
    </row>
    <row r="590" spans="1:3" x14ac:dyDescent="0.35">
      <c r="A590" s="151">
        <v>10</v>
      </c>
      <c r="B590" s="130"/>
      <c r="C590" s="130"/>
    </row>
    <row r="591" spans="1:3" x14ac:dyDescent="0.35">
      <c r="A591" s="151">
        <v>11</v>
      </c>
      <c r="B591" s="33"/>
      <c r="C591" s="33"/>
    </row>
    <row r="592" spans="1:3" x14ac:dyDescent="0.35">
      <c r="A592" s="151">
        <v>12</v>
      </c>
      <c r="B592" s="33"/>
      <c r="C592" s="33"/>
    </row>
    <row r="593" spans="1:3" x14ac:dyDescent="0.35">
      <c r="A593" s="151">
        <v>13</v>
      </c>
      <c r="B593" s="33"/>
      <c r="C593" s="33"/>
    </row>
    <row r="594" spans="1:3" x14ac:dyDescent="0.35">
      <c r="A594" s="151">
        <v>14</v>
      </c>
      <c r="B594" s="33"/>
      <c r="C594" s="33"/>
    </row>
    <row r="595" spans="1:3" x14ac:dyDescent="0.35">
      <c r="A595" s="151">
        <v>15</v>
      </c>
      <c r="B595" s="33"/>
      <c r="C595" s="33"/>
    </row>
    <row r="596" spans="1:3" x14ac:dyDescent="0.35">
      <c r="A596" s="151">
        <v>16</v>
      </c>
      <c r="B596" s="33"/>
      <c r="C596" s="33"/>
    </row>
    <row r="597" spans="1:3" x14ac:dyDescent="0.35">
      <c r="A597" s="151">
        <v>17</v>
      </c>
      <c r="B597" s="33"/>
      <c r="C597" s="33"/>
    </row>
    <row r="598" spans="1:3" x14ac:dyDescent="0.35">
      <c r="A598" s="151">
        <v>18</v>
      </c>
      <c r="B598" s="33"/>
      <c r="C598" s="33"/>
    </row>
    <row r="599" spans="1:3" x14ac:dyDescent="0.35">
      <c r="A599" s="151">
        <v>19</v>
      </c>
      <c r="B599" s="33"/>
      <c r="C599" s="33"/>
    </row>
    <row r="600" spans="1:3" x14ac:dyDescent="0.35">
      <c r="A600" s="151">
        <v>20</v>
      </c>
      <c r="B600" s="33"/>
      <c r="C600" s="33"/>
    </row>
    <row r="601" spans="1:3" x14ac:dyDescent="0.35">
      <c r="A601" s="151">
        <v>1</v>
      </c>
      <c r="B601" s="182">
        <f>VLOOKUP(C601,$A$6:$H$37,2+$A601)</f>
        <v>4.8856242138120605</v>
      </c>
      <c r="C601" s="181">
        <v>29</v>
      </c>
    </row>
    <row r="602" spans="1:3" x14ac:dyDescent="0.35">
      <c r="A602" s="151">
        <v>2</v>
      </c>
      <c r="B602" s="182">
        <f>VLOOKUP(C601,$A$6:$H$37,2+$A602)</f>
        <v>6.3782722704832775</v>
      </c>
      <c r="C602" s="130"/>
    </row>
    <row r="603" spans="1:3" x14ac:dyDescent="0.35">
      <c r="A603" s="151">
        <v>3</v>
      </c>
      <c r="B603" s="182">
        <f>VLOOKUP(C601,$A$6:$H$37,2+$A603)</f>
        <v>6.6625803600701321</v>
      </c>
      <c r="C603" s="130"/>
    </row>
    <row r="604" spans="1:3" x14ac:dyDescent="0.35">
      <c r="A604" s="151">
        <v>4</v>
      </c>
      <c r="B604" s="182">
        <f>VLOOKUP(C601,$A$6:$H$37,2+$A604)</f>
        <v>6.3393008414751231</v>
      </c>
      <c r="C604" s="130"/>
    </row>
    <row r="605" spans="1:3" x14ac:dyDescent="0.35">
      <c r="A605" s="151">
        <v>5</v>
      </c>
      <c r="B605" s="182">
        <f>VLOOKUP(C601,$A$6:$H$37,2+$A605)</f>
        <v>8.4940883634100803</v>
      </c>
      <c r="C605" s="130"/>
    </row>
    <row r="606" spans="1:3" x14ac:dyDescent="0.35">
      <c r="A606" s="151">
        <v>6</v>
      </c>
      <c r="B606" s="182">
        <f>VLOOKUP(C601,$A$6:$H$37,2+$A606)</f>
        <v>8.7313350900307416</v>
      </c>
      <c r="C606" s="130"/>
    </row>
    <row r="607" spans="1:3" x14ac:dyDescent="0.35">
      <c r="A607" s="151">
        <v>7</v>
      </c>
      <c r="B607" s="130"/>
      <c r="C607" s="130"/>
    </row>
    <row r="608" spans="1:3" x14ac:dyDescent="0.35">
      <c r="A608" s="151">
        <v>8</v>
      </c>
      <c r="B608" s="130"/>
      <c r="C608" s="130"/>
    </row>
    <row r="609" spans="1:3" x14ac:dyDescent="0.35">
      <c r="A609" s="151">
        <v>9</v>
      </c>
      <c r="B609" s="130"/>
      <c r="C609" s="130"/>
    </row>
    <row r="610" spans="1:3" x14ac:dyDescent="0.35">
      <c r="A610" s="151">
        <v>10</v>
      </c>
      <c r="B610" s="130"/>
      <c r="C610" s="130"/>
    </row>
    <row r="611" spans="1:3" x14ac:dyDescent="0.35">
      <c r="A611" s="151">
        <v>11</v>
      </c>
      <c r="B611" s="33"/>
      <c r="C611" s="33"/>
    </row>
    <row r="612" spans="1:3" x14ac:dyDescent="0.35">
      <c r="A612" s="151">
        <v>12</v>
      </c>
      <c r="B612" s="33"/>
      <c r="C612" s="33"/>
    </row>
    <row r="613" spans="1:3" x14ac:dyDescent="0.35">
      <c r="A613" s="151">
        <v>13</v>
      </c>
      <c r="B613" s="33"/>
      <c r="C613" s="33"/>
    </row>
    <row r="614" spans="1:3" x14ac:dyDescent="0.35">
      <c r="A614" s="151">
        <v>14</v>
      </c>
      <c r="B614" s="33"/>
      <c r="C614" s="33"/>
    </row>
    <row r="615" spans="1:3" x14ac:dyDescent="0.35">
      <c r="A615" s="151">
        <v>15</v>
      </c>
      <c r="B615" s="33"/>
      <c r="C615" s="33"/>
    </row>
    <row r="616" spans="1:3" x14ac:dyDescent="0.35">
      <c r="A616" s="151">
        <v>16</v>
      </c>
      <c r="B616" s="33"/>
      <c r="C616" s="33"/>
    </row>
    <row r="617" spans="1:3" x14ac:dyDescent="0.35">
      <c r="A617" s="151">
        <v>17</v>
      </c>
      <c r="B617" s="33"/>
      <c r="C617" s="33"/>
    </row>
    <row r="618" spans="1:3" x14ac:dyDescent="0.35">
      <c r="A618" s="151">
        <v>18</v>
      </c>
      <c r="B618" s="33"/>
      <c r="C618" s="33"/>
    </row>
    <row r="619" spans="1:3" x14ac:dyDescent="0.35">
      <c r="A619" s="151">
        <v>19</v>
      </c>
      <c r="B619" s="33"/>
      <c r="C619" s="33"/>
    </row>
    <row r="620" spans="1:3" x14ac:dyDescent="0.35">
      <c r="A620" s="151">
        <v>20</v>
      </c>
      <c r="B620" s="33"/>
      <c r="C620" s="33"/>
    </row>
    <row r="621" spans="1:3" x14ac:dyDescent="0.35">
      <c r="A621" s="151">
        <v>1</v>
      </c>
      <c r="B621" s="182">
        <f>VLOOKUP(C621,$A$6:$H$37,2+$A621)</f>
        <v>3.7527022782284138</v>
      </c>
      <c r="C621" s="181">
        <v>30</v>
      </c>
    </row>
    <row r="622" spans="1:3" x14ac:dyDescent="0.35">
      <c r="A622" s="151">
        <v>2</v>
      </c>
      <c r="B622" s="182">
        <f>VLOOKUP(C621,$A$6:$H$37,2+$A622)</f>
        <v>5.6342717620509779</v>
      </c>
      <c r="C622" s="130"/>
    </row>
    <row r="623" spans="1:3" x14ac:dyDescent="0.35">
      <c r="A623" s="151">
        <v>3</v>
      </c>
      <c r="B623" s="182">
        <f>VLOOKUP(C621,$A$6:$H$37,2+$A623)</f>
        <v>5.2749759418326976</v>
      </c>
      <c r="C623" s="130"/>
    </row>
    <row r="624" spans="1:3" x14ac:dyDescent="0.35">
      <c r="A624" s="151">
        <v>4</v>
      </c>
      <c r="B624" s="182">
        <f>VLOOKUP(C621,$A$6:$H$37,2+$A624)</f>
        <v>4.5724342604734627</v>
      </c>
      <c r="C624" s="130"/>
    </row>
    <row r="625" spans="1:3" x14ac:dyDescent="0.35">
      <c r="A625" s="151">
        <v>5</v>
      </c>
      <c r="B625" s="182">
        <f>VLOOKUP(C621,$A$6:$H$37,2+$A625)</f>
        <v>6.1295765142567911</v>
      </c>
      <c r="C625" s="130"/>
    </row>
    <row r="626" spans="1:3" x14ac:dyDescent="0.35">
      <c r="A626" s="151">
        <v>6</v>
      </c>
      <c r="B626" s="182">
        <f>VLOOKUP(C621,$A$6:$H$37,2+$A626)</f>
        <v>5.4566537071141124</v>
      </c>
      <c r="C626" s="130"/>
    </row>
    <row r="627" spans="1:3" x14ac:dyDescent="0.35">
      <c r="A627" s="151">
        <v>7</v>
      </c>
      <c r="B627" s="130"/>
      <c r="C627" s="130"/>
    </row>
    <row r="628" spans="1:3" x14ac:dyDescent="0.35">
      <c r="A628" s="151">
        <v>8</v>
      </c>
      <c r="B628" s="130"/>
      <c r="C628" s="130"/>
    </row>
    <row r="629" spans="1:3" x14ac:dyDescent="0.35">
      <c r="A629" s="151">
        <v>9</v>
      </c>
      <c r="B629" s="130"/>
      <c r="C629" s="130"/>
    </row>
    <row r="630" spans="1:3" x14ac:dyDescent="0.35">
      <c r="A630" s="151">
        <v>10</v>
      </c>
      <c r="B630" s="130"/>
      <c r="C630" s="130"/>
    </row>
    <row r="631" spans="1:3" x14ac:dyDescent="0.35">
      <c r="A631" s="151">
        <v>11</v>
      </c>
      <c r="B631" s="33"/>
      <c r="C631" s="33"/>
    </row>
    <row r="632" spans="1:3" x14ac:dyDescent="0.35">
      <c r="A632" s="151">
        <v>12</v>
      </c>
      <c r="B632" s="33"/>
      <c r="C632" s="33"/>
    </row>
    <row r="633" spans="1:3" x14ac:dyDescent="0.35">
      <c r="A633" s="151">
        <v>13</v>
      </c>
      <c r="B633" s="33"/>
      <c r="C633" s="33"/>
    </row>
    <row r="634" spans="1:3" x14ac:dyDescent="0.35">
      <c r="A634" s="151">
        <v>14</v>
      </c>
      <c r="B634" s="33"/>
      <c r="C634" s="33"/>
    </row>
    <row r="635" spans="1:3" x14ac:dyDescent="0.35">
      <c r="A635" s="151">
        <v>15</v>
      </c>
      <c r="B635" s="33"/>
      <c r="C635" s="33"/>
    </row>
    <row r="636" spans="1:3" x14ac:dyDescent="0.35">
      <c r="A636" s="151">
        <v>16</v>
      </c>
      <c r="B636" s="33"/>
      <c r="C636" s="33"/>
    </row>
    <row r="637" spans="1:3" x14ac:dyDescent="0.35">
      <c r="A637" s="151">
        <v>17</v>
      </c>
      <c r="B637" s="33"/>
      <c r="C637" s="33"/>
    </row>
    <row r="638" spans="1:3" x14ac:dyDescent="0.35">
      <c r="A638" s="151">
        <v>18</v>
      </c>
      <c r="B638" s="33"/>
      <c r="C638" s="33"/>
    </row>
    <row r="639" spans="1:3" x14ac:dyDescent="0.35">
      <c r="A639" s="151">
        <v>19</v>
      </c>
      <c r="B639" s="33"/>
      <c r="C639" s="33"/>
    </row>
    <row r="640" spans="1:3" x14ac:dyDescent="0.35">
      <c r="A640" s="151">
        <v>20</v>
      </c>
      <c r="B640" s="33"/>
      <c r="C640" s="33"/>
    </row>
    <row r="641" spans="1:3" x14ac:dyDescent="0.35">
      <c r="A641" s="151">
        <v>1</v>
      </c>
      <c r="B641" s="182">
        <f>VLOOKUP(C641,$A$6:$H$37,2+$A641)</f>
        <v>5.5720910915761053</v>
      </c>
      <c r="C641" s="181">
        <v>31</v>
      </c>
    </row>
    <row r="642" spans="1:3" x14ac:dyDescent="0.35">
      <c r="A642" s="151">
        <v>2</v>
      </c>
      <c r="B642" s="182">
        <f>VLOOKUP(C641,$A$6:$H$37,2+$A642)</f>
        <v>4.6901919207739482</v>
      </c>
      <c r="C642" s="130"/>
    </row>
    <row r="643" spans="1:3" x14ac:dyDescent="0.35">
      <c r="A643" s="151">
        <v>3</v>
      </c>
      <c r="B643" s="182">
        <f>VLOOKUP(C641,$A$6:$H$37,2+$A643)</f>
        <v>4.2989921080155939</v>
      </c>
      <c r="C643" s="130"/>
    </row>
    <row r="644" spans="1:3" x14ac:dyDescent="0.35">
      <c r="A644" s="151">
        <v>4</v>
      </c>
      <c r="B644" s="182">
        <f>VLOOKUP(C641,$A$6:$H$37,2+$A644)</f>
        <v>3.9350200939604916</v>
      </c>
      <c r="C644" s="130"/>
    </row>
    <row r="645" spans="1:3" x14ac:dyDescent="0.35">
      <c r="A645" s="151">
        <v>5</v>
      </c>
      <c r="B645" s="182">
        <f>VLOOKUP(C641,$A$6:$H$37,2+$A645)</f>
        <v>3.8317037581718125</v>
      </c>
      <c r="C645" s="130"/>
    </row>
    <row r="646" spans="1:3" x14ac:dyDescent="0.35">
      <c r="A646" s="151">
        <v>6</v>
      </c>
      <c r="B646" s="182">
        <f>VLOOKUP(C641,$A$6:$H$37,2+$A646)</f>
        <v>4.1130727671406291</v>
      </c>
      <c r="C646" s="130"/>
    </row>
    <row r="647" spans="1:3" x14ac:dyDescent="0.35">
      <c r="A647" s="151">
        <v>7</v>
      </c>
      <c r="B647" s="130"/>
      <c r="C647" s="130"/>
    </row>
    <row r="648" spans="1:3" x14ac:dyDescent="0.35">
      <c r="A648" s="151">
        <v>8</v>
      </c>
      <c r="B648" s="130"/>
      <c r="C648" s="130"/>
    </row>
    <row r="649" spans="1:3" x14ac:dyDescent="0.35">
      <c r="A649" s="151">
        <v>9</v>
      </c>
      <c r="B649" s="130"/>
      <c r="C649" s="130"/>
    </row>
    <row r="650" spans="1:3" x14ac:dyDescent="0.35">
      <c r="A650" s="151">
        <v>10</v>
      </c>
      <c r="B650" s="130"/>
      <c r="C650" s="130"/>
    </row>
    <row r="651" spans="1:3" x14ac:dyDescent="0.35">
      <c r="A651" s="151">
        <v>11</v>
      </c>
      <c r="B651" s="33"/>
      <c r="C651" s="33"/>
    </row>
    <row r="652" spans="1:3" x14ac:dyDescent="0.35">
      <c r="A652" s="151">
        <v>12</v>
      </c>
      <c r="B652" s="33"/>
      <c r="C652" s="33"/>
    </row>
    <row r="653" spans="1:3" x14ac:dyDescent="0.35">
      <c r="A653" s="151">
        <v>13</v>
      </c>
      <c r="B653" s="33"/>
      <c r="C653" s="33"/>
    </row>
    <row r="654" spans="1:3" x14ac:dyDescent="0.35">
      <c r="A654" s="151">
        <v>14</v>
      </c>
      <c r="B654" s="33"/>
      <c r="C654" s="33"/>
    </row>
    <row r="655" spans="1:3" x14ac:dyDescent="0.35">
      <c r="A655" s="151">
        <v>15</v>
      </c>
      <c r="B655" s="33"/>
      <c r="C655" s="33"/>
    </row>
    <row r="656" spans="1:3" x14ac:dyDescent="0.35">
      <c r="A656" s="151">
        <v>16</v>
      </c>
      <c r="B656" s="33"/>
      <c r="C656" s="33"/>
    </row>
    <row r="657" spans="1:3" x14ac:dyDescent="0.35">
      <c r="A657" s="151">
        <v>17</v>
      </c>
      <c r="B657" s="33"/>
      <c r="C657" s="33"/>
    </row>
    <row r="658" spans="1:3" x14ac:dyDescent="0.35">
      <c r="A658" s="151">
        <v>18</v>
      </c>
      <c r="B658" s="33"/>
      <c r="C658" s="33"/>
    </row>
    <row r="659" spans="1:3" x14ac:dyDescent="0.35">
      <c r="A659" s="151">
        <v>19</v>
      </c>
      <c r="B659" s="33"/>
      <c r="C659" s="33"/>
    </row>
    <row r="660" spans="1:3" x14ac:dyDescent="0.35">
      <c r="A660" s="151">
        <v>20</v>
      </c>
      <c r="B660" s="33"/>
      <c r="C660" s="33"/>
    </row>
    <row r="661" spans="1:3" x14ac:dyDescent="0.35">
      <c r="A661" s="151">
        <v>1</v>
      </c>
      <c r="B661" s="182">
        <f>VLOOKUP(C661,$A$6:$H$37,2+$A661)</f>
        <v>4.5197276591546105</v>
      </c>
      <c r="C661" s="181">
        <v>32</v>
      </c>
    </row>
    <row r="662" spans="1:3" x14ac:dyDescent="0.35">
      <c r="A662" s="151">
        <v>2</v>
      </c>
      <c r="B662" s="182">
        <f>VLOOKUP(C661,$A$6:$H$37,2+$A662)</f>
        <v>5.1086717827568791</v>
      </c>
      <c r="C662" s="130"/>
    </row>
    <row r="663" spans="1:3" x14ac:dyDescent="0.35">
      <c r="A663" s="151">
        <v>3</v>
      </c>
      <c r="B663" s="182">
        <f>VLOOKUP(C661,$A$6:$H$37,2+$A663)</f>
        <v>5.4586220524809352</v>
      </c>
      <c r="C663" s="130"/>
    </row>
    <row r="664" spans="1:3" x14ac:dyDescent="0.35">
      <c r="A664" s="151">
        <v>4</v>
      </c>
      <c r="B664" s="182">
        <f>VLOOKUP(C661,$A$6:$H$37,2+$A664)</f>
        <v>4.8268529512924054</v>
      </c>
      <c r="C664" s="130"/>
    </row>
    <row r="665" spans="1:3" x14ac:dyDescent="0.35">
      <c r="A665" s="151">
        <v>5</v>
      </c>
      <c r="B665" s="182">
        <f>VLOOKUP(C661,$A$6:$H$37,2+$A665)</f>
        <v>5.4711742534282441</v>
      </c>
      <c r="C665" s="130"/>
    </row>
    <row r="666" spans="1:3" x14ac:dyDescent="0.35">
      <c r="A666" s="151">
        <v>6</v>
      </c>
      <c r="B666" s="182">
        <f>VLOOKUP(C661,$A$6:$H$37,2+$A666)</f>
        <v>5.646985784846299</v>
      </c>
      <c r="C666" s="130"/>
    </row>
    <row r="667" spans="1:3" x14ac:dyDescent="0.35">
      <c r="A667" s="151">
        <v>7</v>
      </c>
      <c r="B667" s="130"/>
      <c r="C667" s="130"/>
    </row>
    <row r="668" spans="1:3" x14ac:dyDescent="0.35">
      <c r="A668" s="151">
        <v>8</v>
      </c>
      <c r="B668" s="130"/>
      <c r="C668" s="130"/>
    </row>
    <row r="669" spans="1:3" x14ac:dyDescent="0.35">
      <c r="A669" s="151">
        <v>9</v>
      </c>
      <c r="B669" s="130"/>
      <c r="C669" s="130"/>
    </row>
    <row r="670" spans="1:3" x14ac:dyDescent="0.35">
      <c r="A670" s="151">
        <v>10</v>
      </c>
      <c r="B670" s="130"/>
      <c r="C670" s="130"/>
    </row>
    <row r="671" spans="1:3" x14ac:dyDescent="0.35">
      <c r="A671" s="151">
        <v>11</v>
      </c>
      <c r="B671" s="33"/>
      <c r="C671" s="33"/>
    </row>
    <row r="672" spans="1:3" x14ac:dyDescent="0.35">
      <c r="A672" s="151">
        <v>12</v>
      </c>
      <c r="B672" s="33"/>
      <c r="C672" s="33"/>
    </row>
    <row r="673" spans="1:3" x14ac:dyDescent="0.35">
      <c r="A673" s="151">
        <v>13</v>
      </c>
      <c r="B673" s="33"/>
      <c r="C673" s="33"/>
    </row>
    <row r="674" spans="1:3" x14ac:dyDescent="0.35">
      <c r="A674" s="151">
        <v>14</v>
      </c>
      <c r="B674" s="33"/>
      <c r="C674" s="33"/>
    </row>
    <row r="675" spans="1:3" x14ac:dyDescent="0.35">
      <c r="A675" s="151">
        <v>15</v>
      </c>
      <c r="B675" s="33"/>
      <c r="C675" s="33"/>
    </row>
    <row r="676" spans="1:3" x14ac:dyDescent="0.35">
      <c r="A676" s="151">
        <v>16</v>
      </c>
      <c r="B676" s="33"/>
      <c r="C676" s="33"/>
    </row>
    <row r="677" spans="1:3" x14ac:dyDescent="0.35">
      <c r="A677" s="151">
        <v>17</v>
      </c>
      <c r="B677" s="33"/>
      <c r="C677" s="33"/>
    </row>
    <row r="678" spans="1:3" x14ac:dyDescent="0.35">
      <c r="A678" s="151">
        <v>18</v>
      </c>
      <c r="B678" s="33"/>
      <c r="C678" s="33"/>
    </row>
    <row r="679" spans="1:3" x14ac:dyDescent="0.35">
      <c r="A679" s="151">
        <v>19</v>
      </c>
      <c r="B679" s="33"/>
      <c r="C679" s="33"/>
    </row>
    <row r="680" spans="1:3" x14ac:dyDescent="0.35">
      <c r="A680" s="151">
        <v>20</v>
      </c>
      <c r="B680" s="33"/>
      <c r="C680" s="33"/>
    </row>
    <row r="681" spans="1:3" x14ac:dyDescent="0.35">
      <c r="A681" s="151">
        <v>1</v>
      </c>
      <c r="B681" s="182">
        <f>VLOOKUP(C681,$A$6:$H$37,2+$A681)</f>
        <v>3.1924951986999557</v>
      </c>
      <c r="C681" s="181">
        <v>1</v>
      </c>
    </row>
    <row r="682" spans="1:3" x14ac:dyDescent="0.35">
      <c r="A682" s="151">
        <v>2</v>
      </c>
      <c r="B682" s="182">
        <f>VLOOKUP(C681,$A$6:$H$37,2+$A682)</f>
        <v>3.2343568945538816</v>
      </c>
      <c r="C682" s="130"/>
    </row>
    <row r="683" spans="1:3" x14ac:dyDescent="0.35">
      <c r="A683" s="151">
        <v>3</v>
      </c>
      <c r="B683" s="182">
        <f>VLOOKUP(C681,$A$6:$H$37,2+$A683)</f>
        <v>3.3112674688094144</v>
      </c>
      <c r="C683" s="130"/>
    </row>
    <row r="684" spans="1:3" x14ac:dyDescent="0.35">
      <c r="A684" s="151">
        <v>4</v>
      </c>
      <c r="B684" s="182">
        <f>VLOOKUP(C681,$A$6:$H$37,2+$A684)</f>
        <v>2.9823485123114248</v>
      </c>
      <c r="C684" s="130"/>
    </row>
    <row r="685" spans="1:3" x14ac:dyDescent="0.35">
      <c r="A685" s="151">
        <v>5</v>
      </c>
      <c r="B685" s="182">
        <f>VLOOKUP(C681,$A$6:$H$37,2+$A685)</f>
        <v>3.7821238079844841</v>
      </c>
      <c r="C685" s="130"/>
    </row>
    <row r="686" spans="1:3" x14ac:dyDescent="0.35">
      <c r="A686" s="151">
        <v>6</v>
      </c>
      <c r="B686" s="182">
        <f>VLOOKUP(C681,$A$6:$H$37,2+$A686)</f>
        <v>3.934702919380785</v>
      </c>
      <c r="C686" s="130"/>
    </row>
    <row r="687" spans="1:3" x14ac:dyDescent="0.35">
      <c r="A687" s="151">
        <v>7</v>
      </c>
      <c r="B687" s="130"/>
      <c r="C687" s="130"/>
    </row>
    <row r="688" spans="1:3" x14ac:dyDescent="0.35">
      <c r="A688" s="151">
        <v>8</v>
      </c>
      <c r="B688" s="130"/>
      <c r="C688" s="130"/>
    </row>
    <row r="689" spans="1:3" x14ac:dyDescent="0.35">
      <c r="A689" s="151">
        <v>9</v>
      </c>
      <c r="B689" s="130"/>
      <c r="C689" s="130"/>
    </row>
    <row r="690" spans="1:3" x14ac:dyDescent="0.35">
      <c r="A690" s="151">
        <v>10</v>
      </c>
      <c r="B690" s="130"/>
      <c r="C690" s="130"/>
    </row>
    <row r="691" spans="1:3" x14ac:dyDescent="0.35">
      <c r="A691" s="151">
        <v>11</v>
      </c>
      <c r="B691" s="33"/>
      <c r="C691" s="33"/>
    </row>
    <row r="692" spans="1:3" x14ac:dyDescent="0.35">
      <c r="A692" s="151">
        <v>12</v>
      </c>
      <c r="B692" s="33"/>
      <c r="C692" s="33"/>
    </row>
    <row r="693" spans="1:3" x14ac:dyDescent="0.35">
      <c r="A693" s="151">
        <v>13</v>
      </c>
      <c r="B693" s="33"/>
      <c r="C693" s="33"/>
    </row>
    <row r="694" spans="1:3" x14ac:dyDescent="0.35">
      <c r="A694" s="151">
        <v>14</v>
      </c>
      <c r="B694" s="33"/>
      <c r="C694" s="33"/>
    </row>
    <row r="695" spans="1:3" x14ac:dyDescent="0.35">
      <c r="A695" s="151">
        <v>15</v>
      </c>
      <c r="B695" s="33"/>
      <c r="C695" s="33"/>
    </row>
    <row r="696" spans="1:3" x14ac:dyDescent="0.35">
      <c r="A696" s="151">
        <v>16</v>
      </c>
      <c r="B696" s="33"/>
      <c r="C696" s="33"/>
    </row>
    <row r="697" spans="1:3" x14ac:dyDescent="0.35">
      <c r="A697" s="151">
        <v>17</v>
      </c>
      <c r="B697" s="33"/>
      <c r="C697" s="33"/>
    </row>
    <row r="698" spans="1:3" x14ac:dyDescent="0.35">
      <c r="A698" s="151">
        <v>18</v>
      </c>
      <c r="B698" s="33"/>
      <c r="C698" s="33"/>
    </row>
    <row r="699" spans="1:3" x14ac:dyDescent="0.35">
      <c r="A699" s="151">
        <v>19</v>
      </c>
      <c r="B699" s="33"/>
      <c r="C699" s="33"/>
    </row>
    <row r="700" spans="1:3" x14ac:dyDescent="0.35">
      <c r="A700" s="151">
        <v>20</v>
      </c>
      <c r="B700" s="33"/>
      <c r="C700" s="33"/>
    </row>
    <row r="701" spans="1:3" x14ac:dyDescent="0.35">
      <c r="A701" s="151">
        <v>1</v>
      </c>
      <c r="B701" s="182">
        <f>VLOOKUP(C701,$A$6:$H$37,2+$A701)</f>
        <v>2.6990607590354174</v>
      </c>
      <c r="C701" s="181">
        <v>2</v>
      </c>
    </row>
    <row r="702" spans="1:3" x14ac:dyDescent="0.35">
      <c r="A702" s="151">
        <v>2</v>
      </c>
      <c r="B702" s="182">
        <f>VLOOKUP(C701,$A$6:$H$37,2+$A702)</f>
        <v>3.6458333333333335</v>
      </c>
      <c r="C702" s="130"/>
    </row>
    <row r="703" spans="1:3" x14ac:dyDescent="0.35">
      <c r="A703" s="151">
        <v>3</v>
      </c>
      <c r="B703" s="182">
        <f>VLOOKUP(C701,$A$6:$H$37,2+$A703)</f>
        <v>2.9883659037335564</v>
      </c>
      <c r="C703" s="130"/>
    </row>
    <row r="704" spans="1:3" x14ac:dyDescent="0.35">
      <c r="A704" s="151">
        <v>4</v>
      </c>
      <c r="B704" s="182">
        <f>VLOOKUP(C701,$A$6:$H$37,2+$A704)</f>
        <v>2.3929657935742377</v>
      </c>
      <c r="C704" s="130"/>
    </row>
    <row r="705" spans="1:3" x14ac:dyDescent="0.35">
      <c r="A705" s="151">
        <v>5</v>
      </c>
      <c r="B705" s="182">
        <f>VLOOKUP(C701,$A$6:$H$37,2+$A705)</f>
        <v>3.1765392162061832</v>
      </c>
      <c r="C705" s="130"/>
    </row>
    <row r="706" spans="1:3" x14ac:dyDescent="0.35">
      <c r="A706" s="151">
        <v>6</v>
      </c>
      <c r="B706" s="182">
        <f>VLOOKUP(C701,$A$6:$H$37,2+$A706)</f>
        <v>3.7443754017570172</v>
      </c>
      <c r="C706" s="130"/>
    </row>
    <row r="707" spans="1:3" x14ac:dyDescent="0.35">
      <c r="A707" s="151">
        <v>7</v>
      </c>
      <c r="B707" s="130"/>
      <c r="C707" s="130"/>
    </row>
    <row r="708" spans="1:3" x14ac:dyDescent="0.35">
      <c r="A708" s="151">
        <v>8</v>
      </c>
      <c r="B708" s="130"/>
      <c r="C708" s="130"/>
    </row>
    <row r="709" spans="1:3" x14ac:dyDescent="0.35">
      <c r="A709" s="151">
        <v>9</v>
      </c>
      <c r="B709" s="130"/>
      <c r="C709" s="130"/>
    </row>
    <row r="710" spans="1:3" x14ac:dyDescent="0.35">
      <c r="A710" s="151">
        <v>10</v>
      </c>
      <c r="B710" s="130"/>
      <c r="C710" s="130"/>
    </row>
    <row r="711" spans="1:3" x14ac:dyDescent="0.35">
      <c r="A711" s="151">
        <v>11</v>
      </c>
      <c r="B711" s="33"/>
      <c r="C711" s="33"/>
    </row>
    <row r="712" spans="1:3" x14ac:dyDescent="0.35">
      <c r="A712" s="151">
        <v>12</v>
      </c>
      <c r="B712" s="33"/>
      <c r="C712" s="33"/>
    </row>
    <row r="713" spans="1:3" x14ac:dyDescent="0.35">
      <c r="A713" s="151">
        <v>13</v>
      </c>
      <c r="B713" s="33"/>
      <c r="C713" s="33"/>
    </row>
    <row r="714" spans="1:3" x14ac:dyDescent="0.35">
      <c r="A714" s="151">
        <v>14</v>
      </c>
      <c r="B714" s="33"/>
      <c r="C714" s="33"/>
    </row>
    <row r="715" spans="1:3" x14ac:dyDescent="0.35">
      <c r="A715" s="151">
        <v>15</v>
      </c>
      <c r="B715" s="33"/>
      <c r="C715" s="33"/>
    </row>
    <row r="716" spans="1:3" x14ac:dyDescent="0.35">
      <c r="A716" s="151">
        <v>16</v>
      </c>
      <c r="B716" s="33"/>
      <c r="C716" s="33"/>
    </row>
    <row r="717" spans="1:3" x14ac:dyDescent="0.35">
      <c r="A717" s="151">
        <v>17</v>
      </c>
      <c r="B717" s="33"/>
      <c r="C717" s="33"/>
    </row>
    <row r="718" spans="1:3" x14ac:dyDescent="0.35">
      <c r="A718" s="151">
        <v>18</v>
      </c>
      <c r="B718" s="33"/>
      <c r="C718" s="33"/>
    </row>
    <row r="719" spans="1:3" x14ac:dyDescent="0.35">
      <c r="A719" s="151">
        <v>19</v>
      </c>
      <c r="B719" s="33"/>
      <c r="C719" s="33"/>
    </row>
    <row r="720" spans="1:3" x14ac:dyDescent="0.35">
      <c r="A720" s="151">
        <v>20</v>
      </c>
      <c r="B720" s="33"/>
      <c r="C720" s="33"/>
    </row>
    <row r="721" spans="1:3" x14ac:dyDescent="0.35">
      <c r="A721" s="151">
        <v>1</v>
      </c>
      <c r="B721" s="182">
        <f>VLOOKUP(C721,$A$6:$H$37,2+$A721)</f>
        <v>3.1924951986999557</v>
      </c>
      <c r="C721" s="181">
        <v>1</v>
      </c>
    </row>
    <row r="722" spans="1:3" x14ac:dyDescent="0.35">
      <c r="A722" s="151">
        <v>2</v>
      </c>
      <c r="B722" s="182">
        <f>VLOOKUP(C721,$A$6:$H$37,2+$A722)</f>
        <v>3.2343568945538816</v>
      </c>
      <c r="C722" s="130"/>
    </row>
    <row r="723" spans="1:3" x14ac:dyDescent="0.35">
      <c r="A723" s="151">
        <v>3</v>
      </c>
      <c r="B723" s="182">
        <f>VLOOKUP(C721,$A$6:$H$37,2+$A723)</f>
        <v>3.3112674688094144</v>
      </c>
      <c r="C723" s="130"/>
    </row>
    <row r="724" spans="1:3" x14ac:dyDescent="0.35">
      <c r="A724" s="151">
        <v>4</v>
      </c>
      <c r="B724" s="182">
        <f>VLOOKUP(C721,$A$6:$H$37,2+$A724)</f>
        <v>2.9823485123114248</v>
      </c>
      <c r="C724" s="130"/>
    </row>
    <row r="725" spans="1:3" x14ac:dyDescent="0.35">
      <c r="A725" s="151">
        <v>5</v>
      </c>
      <c r="B725" s="182">
        <f>VLOOKUP(C721,$A$6:$H$37,2+$A725)</f>
        <v>3.7821238079844841</v>
      </c>
      <c r="C725" s="130"/>
    </row>
    <row r="726" spans="1:3" x14ac:dyDescent="0.35">
      <c r="A726" s="151">
        <v>6</v>
      </c>
      <c r="B726" s="182">
        <f>VLOOKUP(C721,$A$6:$H$37,2+$A726)</f>
        <v>3.934702919380785</v>
      </c>
      <c r="C726" s="130"/>
    </row>
    <row r="727" spans="1:3" x14ac:dyDescent="0.35">
      <c r="A727" s="151">
        <v>7</v>
      </c>
      <c r="B727" s="130"/>
      <c r="C727" s="130"/>
    </row>
    <row r="728" spans="1:3" x14ac:dyDescent="0.35">
      <c r="A728" s="151">
        <v>8</v>
      </c>
      <c r="B728" s="130"/>
      <c r="C728" s="130"/>
    </row>
    <row r="729" spans="1:3" x14ac:dyDescent="0.35">
      <c r="A729" s="151">
        <v>9</v>
      </c>
      <c r="B729" s="130"/>
      <c r="C729" s="130"/>
    </row>
    <row r="730" spans="1:3" x14ac:dyDescent="0.35">
      <c r="A730" s="151">
        <v>10</v>
      </c>
      <c r="B730" s="130"/>
      <c r="C730" s="130"/>
    </row>
    <row r="731" spans="1:3" x14ac:dyDescent="0.35">
      <c r="A731" s="151">
        <v>11</v>
      </c>
      <c r="B731" s="33"/>
      <c r="C731" s="33"/>
    </row>
    <row r="732" spans="1:3" x14ac:dyDescent="0.35">
      <c r="A732" s="151">
        <v>12</v>
      </c>
      <c r="B732" s="33"/>
      <c r="C732" s="33"/>
    </row>
    <row r="733" spans="1:3" x14ac:dyDescent="0.35">
      <c r="A733" s="151">
        <v>13</v>
      </c>
      <c r="B733" s="33"/>
      <c r="C733" s="33"/>
    </row>
    <row r="734" spans="1:3" x14ac:dyDescent="0.35">
      <c r="A734" s="151">
        <v>14</v>
      </c>
      <c r="B734" s="33"/>
      <c r="C734" s="33"/>
    </row>
    <row r="735" spans="1:3" x14ac:dyDescent="0.35">
      <c r="A735" s="151">
        <v>15</v>
      </c>
      <c r="B735" s="33"/>
      <c r="C735" s="33"/>
    </row>
    <row r="736" spans="1:3" x14ac:dyDescent="0.35">
      <c r="A736" s="151">
        <v>16</v>
      </c>
      <c r="B736" s="33"/>
      <c r="C736" s="33"/>
    </row>
    <row r="737" spans="1:3" x14ac:dyDescent="0.35">
      <c r="A737" s="151">
        <v>17</v>
      </c>
      <c r="B737" s="33"/>
      <c r="C737" s="33"/>
    </row>
    <row r="738" spans="1:3" x14ac:dyDescent="0.35">
      <c r="A738" s="151">
        <v>18</v>
      </c>
      <c r="B738" s="33"/>
      <c r="C738" s="33"/>
    </row>
    <row r="739" spans="1:3" x14ac:dyDescent="0.35">
      <c r="A739" s="151">
        <v>19</v>
      </c>
      <c r="B739" s="33"/>
      <c r="C739" s="33"/>
    </row>
    <row r="740" spans="1:3" x14ac:dyDescent="0.35">
      <c r="A740" s="151">
        <v>20</v>
      </c>
      <c r="B740" s="33"/>
      <c r="C740" s="33"/>
    </row>
    <row r="741" spans="1:3" x14ac:dyDescent="0.35">
      <c r="A741" s="151">
        <v>1</v>
      </c>
      <c r="B741" s="182">
        <f>VLOOKUP(C741,$A$6:$H$37,2+$A741)</f>
        <v>2.6990607590354174</v>
      </c>
      <c r="C741" s="181">
        <v>2</v>
      </c>
    </row>
    <row r="742" spans="1:3" x14ac:dyDescent="0.35">
      <c r="A742" s="151">
        <v>2</v>
      </c>
      <c r="B742" s="182">
        <f>VLOOKUP(C741,$A$6:$H$37,2+$A742)</f>
        <v>3.6458333333333335</v>
      </c>
      <c r="C742" s="130"/>
    </row>
    <row r="743" spans="1:3" x14ac:dyDescent="0.35">
      <c r="A743" s="151">
        <v>3</v>
      </c>
      <c r="B743" s="182">
        <f>VLOOKUP(C741,$A$6:$H$37,2+$A743)</f>
        <v>2.9883659037335564</v>
      </c>
      <c r="C743" s="130"/>
    </row>
    <row r="744" spans="1:3" x14ac:dyDescent="0.35">
      <c r="A744" s="151">
        <v>4</v>
      </c>
      <c r="B744" s="182">
        <f>VLOOKUP(C741,$A$6:$H$37,2+$A744)</f>
        <v>2.3929657935742377</v>
      </c>
      <c r="C744" s="130"/>
    </row>
    <row r="745" spans="1:3" x14ac:dyDescent="0.35">
      <c r="A745" s="151">
        <v>5</v>
      </c>
      <c r="B745" s="182">
        <f>VLOOKUP(C741,$A$6:$H$37,2+$A745)</f>
        <v>3.1765392162061832</v>
      </c>
      <c r="C745" s="130"/>
    </row>
    <row r="746" spans="1:3" x14ac:dyDescent="0.35">
      <c r="A746" s="151">
        <v>6</v>
      </c>
      <c r="B746" s="182">
        <f>VLOOKUP(C741,$A$6:$H$37,2+$A746)</f>
        <v>3.7443754017570172</v>
      </c>
      <c r="C746" s="130"/>
    </row>
    <row r="747" spans="1:3" x14ac:dyDescent="0.35">
      <c r="A747" s="151">
        <v>7</v>
      </c>
      <c r="B747" s="130"/>
      <c r="C747" s="130"/>
    </row>
    <row r="748" spans="1:3" x14ac:dyDescent="0.35">
      <c r="A748" s="151">
        <v>8</v>
      </c>
      <c r="B748" s="130"/>
      <c r="C748" s="130"/>
    </row>
    <row r="749" spans="1:3" x14ac:dyDescent="0.35">
      <c r="A749" s="151">
        <v>9</v>
      </c>
      <c r="B749" s="130"/>
      <c r="C749" s="130"/>
    </row>
    <row r="750" spans="1:3" x14ac:dyDescent="0.35">
      <c r="A750" s="151">
        <v>10</v>
      </c>
      <c r="B750" s="130"/>
      <c r="C750" s="130"/>
    </row>
    <row r="751" spans="1:3" x14ac:dyDescent="0.35">
      <c r="A751" s="151">
        <v>11</v>
      </c>
      <c r="B751" s="33"/>
      <c r="C751" s="33"/>
    </row>
    <row r="752" spans="1:3" x14ac:dyDescent="0.35">
      <c r="A752" s="151">
        <v>12</v>
      </c>
      <c r="B752" s="33"/>
      <c r="C752" s="33"/>
    </row>
    <row r="753" spans="1:3" x14ac:dyDescent="0.35">
      <c r="A753" s="151">
        <v>13</v>
      </c>
      <c r="B753" s="33"/>
      <c r="C753" s="33"/>
    </row>
    <row r="754" spans="1:3" x14ac:dyDescent="0.35">
      <c r="A754" s="151">
        <v>14</v>
      </c>
      <c r="B754" s="33"/>
      <c r="C754" s="33"/>
    </row>
    <row r="755" spans="1:3" x14ac:dyDescent="0.35">
      <c r="A755" s="151">
        <v>15</v>
      </c>
      <c r="B755" s="33"/>
      <c r="C755" s="33"/>
    </row>
    <row r="756" spans="1:3" x14ac:dyDescent="0.35">
      <c r="A756" s="151">
        <v>16</v>
      </c>
      <c r="B756" s="33"/>
      <c r="C756" s="33"/>
    </row>
    <row r="757" spans="1:3" x14ac:dyDescent="0.35">
      <c r="A757" s="151">
        <v>17</v>
      </c>
      <c r="B757" s="33"/>
      <c r="C757" s="33"/>
    </row>
    <row r="758" spans="1:3" x14ac:dyDescent="0.35">
      <c r="A758" s="151">
        <v>18</v>
      </c>
      <c r="B758" s="33"/>
      <c r="C758" s="33"/>
    </row>
    <row r="759" spans="1:3" x14ac:dyDescent="0.35">
      <c r="A759" s="151">
        <v>19</v>
      </c>
      <c r="B759" s="33"/>
      <c r="C759" s="33"/>
    </row>
    <row r="760" spans="1:3" x14ac:dyDescent="0.35">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5" x14ac:dyDescent="0.35"/>
  <sheetData>
    <row r="1" spans="1:34" x14ac:dyDescent="0.35">
      <c r="B1" t="s">
        <v>404</v>
      </c>
    </row>
    <row r="2" spans="1:34" s="23" customFormat="1" x14ac:dyDescent="0.35">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5">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5">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5">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5">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5">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5">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5">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5">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5">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5">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5">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5">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5">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5">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5">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5">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5">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5">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5">
      <c r="A25" s="5">
        <v>1</v>
      </c>
      <c r="B25" s="204">
        <v>1996</v>
      </c>
      <c r="C25" s="205">
        <f>VLOOKUP(A25,$A$3:$AH$20,2+ROW(A25)/25)</f>
        <v>117901</v>
      </c>
    </row>
    <row r="26" spans="1:34" x14ac:dyDescent="0.35">
      <c r="A26" s="5">
        <v>2</v>
      </c>
      <c r="B26" s="204">
        <v>1997</v>
      </c>
      <c r="C26" s="205">
        <f>VLOOKUP(A26,$A$3:$AH$20,2+ROW(A25)/25)</f>
        <v>118443</v>
      </c>
    </row>
    <row r="27" spans="1:34" x14ac:dyDescent="0.35">
      <c r="A27" s="5">
        <v>3</v>
      </c>
      <c r="B27" s="204">
        <v>1998</v>
      </c>
      <c r="C27" s="205">
        <f>VLOOKUP(A27,$A$3:$AH$20,2+ROW(A25)/25)</f>
        <v>118877</v>
      </c>
    </row>
    <row r="28" spans="1:34" x14ac:dyDescent="0.35">
      <c r="A28" s="5">
        <v>4</v>
      </c>
      <c r="B28" s="204">
        <v>1999</v>
      </c>
      <c r="C28" s="205">
        <f>VLOOKUP(A28,$A$3:$AH$20,2+ROW(A25)/25)</f>
        <v>118766</v>
      </c>
    </row>
    <row r="29" spans="1:34" x14ac:dyDescent="0.35">
      <c r="A29" s="5">
        <v>5</v>
      </c>
      <c r="B29" s="204">
        <v>2000</v>
      </c>
      <c r="C29" s="205">
        <f>VLOOKUP(A29,$A$3:$AH$20,2+ROW(A25)/25)</f>
        <v>118603</v>
      </c>
    </row>
    <row r="30" spans="1:34" x14ac:dyDescent="0.35">
      <c r="A30" s="5">
        <v>6</v>
      </c>
      <c r="B30" s="204">
        <v>2001</v>
      </c>
      <c r="C30" s="205">
        <f>VLOOKUP(A30,$A$3:$AH$20,2+ROW(A25)/25)</f>
        <v>118696</v>
      </c>
    </row>
    <row r="31" spans="1:34" x14ac:dyDescent="0.35">
      <c r="A31" s="5">
        <v>7</v>
      </c>
      <c r="B31" s="204">
        <v>2002</v>
      </c>
      <c r="C31" s="205">
        <f>VLOOKUP(A31,$A$3:$AH$20,2+ROW(A25)/25)</f>
        <v>118580</v>
      </c>
    </row>
    <row r="32" spans="1:34" x14ac:dyDescent="0.35">
      <c r="A32" s="5">
        <v>8</v>
      </c>
      <c r="B32" s="204">
        <v>2003</v>
      </c>
      <c r="C32" s="205">
        <f>VLOOKUP(A32,$A$3:$AH$20,2+ROW(A25)/25)</f>
        <v>118566</v>
      </c>
    </row>
    <row r="33" spans="1:3" x14ac:dyDescent="0.35">
      <c r="A33" s="5">
        <v>9</v>
      </c>
      <c r="B33" s="204">
        <v>2004</v>
      </c>
      <c r="C33" s="205">
        <f>VLOOKUP(A33,$A$3:$AH$20,2+ROW(A25)/25)</f>
        <v>117949</v>
      </c>
    </row>
    <row r="34" spans="1:3" x14ac:dyDescent="0.35">
      <c r="A34" s="5">
        <v>10</v>
      </c>
      <c r="B34" s="204">
        <v>2005</v>
      </c>
      <c r="C34" s="205">
        <f>VLOOKUP(A34,$A$3:$AH$20,2+ROW(A25)/25)</f>
        <v>118524</v>
      </c>
    </row>
    <row r="35" spans="1:3" x14ac:dyDescent="0.35">
      <c r="A35" s="5">
        <v>11</v>
      </c>
      <c r="B35" s="204">
        <v>2006</v>
      </c>
      <c r="C35" s="205">
        <f>VLOOKUP(A35,$A$3:$AH$20,2+ROW(A25)/25)</f>
        <v>119163</v>
      </c>
    </row>
    <row r="36" spans="1:3" x14ac:dyDescent="0.35">
      <c r="A36" s="5">
        <v>12</v>
      </c>
      <c r="B36" s="204">
        <v>2007</v>
      </c>
      <c r="C36" s="205">
        <f>VLOOKUP(A36,$A$3:$AH$20,2+ROW(A25)/25)</f>
        <v>120199</v>
      </c>
    </row>
    <row r="37" spans="1:3" x14ac:dyDescent="0.35">
      <c r="A37" s="5">
        <v>13</v>
      </c>
      <c r="B37" s="204">
        <v>2008</v>
      </c>
      <c r="C37" s="205">
        <f>VLOOKUP(A37,$A$3:$AH$20,2+ROW(A25)/25)</f>
        <v>121077</v>
      </c>
    </row>
    <row r="38" spans="1:3" x14ac:dyDescent="0.35">
      <c r="A38" s="5">
        <v>14</v>
      </c>
      <c r="B38" s="204">
        <v>2009</v>
      </c>
      <c r="C38" s="205">
        <f>VLOOKUP(A38,$A$3:$AH$20,2+ROW(A25)/25)</f>
        <v>122410</v>
      </c>
    </row>
    <row r="39" spans="1:3" x14ac:dyDescent="0.35">
      <c r="A39" s="5">
        <v>15</v>
      </c>
      <c r="B39" s="204">
        <v>2010</v>
      </c>
      <c r="C39" s="205">
        <f>VLOOKUP(A39,$A$3:$AH$20,2+ROW(A25)/25)</f>
        <v>122665</v>
      </c>
    </row>
    <row r="40" spans="1:3" x14ac:dyDescent="0.35">
      <c r="A40" s="5">
        <v>16</v>
      </c>
      <c r="B40" s="204">
        <v>2011</v>
      </c>
      <c r="C40" s="205">
        <f>VLOOKUP(A40,$A$3:$AH$20,2+ROW(A25)/25)</f>
        <v>122722</v>
      </c>
    </row>
    <row r="41" spans="1:3" x14ac:dyDescent="0.35">
      <c r="A41" s="5">
        <v>17</v>
      </c>
      <c r="B41" s="204">
        <v>2012</v>
      </c>
      <c r="C41" s="205">
        <f>VLOOKUP(A41,$A$3:$AH$20,2+ROW(A25)/25)</f>
        <v>123544</v>
      </c>
    </row>
    <row r="42" spans="1:3" x14ac:dyDescent="0.35">
      <c r="A42" s="5">
        <v>18</v>
      </c>
      <c r="B42" s="204">
        <v>2013</v>
      </c>
      <c r="C42" s="205">
        <f>VLOOKUP(A42,$A$3:$AH$20,2+ROW(A25)/25)</f>
        <v>124475</v>
      </c>
    </row>
    <row r="43" spans="1:3" x14ac:dyDescent="0.35">
      <c r="A43" s="5">
        <v>19</v>
      </c>
    </row>
    <row r="44" spans="1:3" x14ac:dyDescent="0.35">
      <c r="A44" s="5">
        <v>20</v>
      </c>
    </row>
    <row r="45" spans="1:3" x14ac:dyDescent="0.35">
      <c r="A45" s="5">
        <v>21</v>
      </c>
    </row>
    <row r="46" spans="1:3" x14ac:dyDescent="0.35">
      <c r="A46" s="5">
        <v>22</v>
      </c>
    </row>
    <row r="47" spans="1:3" x14ac:dyDescent="0.35">
      <c r="A47" s="5">
        <v>23</v>
      </c>
    </row>
    <row r="48" spans="1:3" x14ac:dyDescent="0.35">
      <c r="A48" s="5">
        <v>24</v>
      </c>
    </row>
    <row r="49" spans="1:3" x14ac:dyDescent="0.35">
      <c r="A49" s="5">
        <v>25</v>
      </c>
    </row>
    <row r="50" spans="1:3" x14ac:dyDescent="0.35">
      <c r="A50" s="5">
        <v>1</v>
      </c>
      <c r="B50" s="204">
        <v>1996</v>
      </c>
      <c r="C50" s="205">
        <f>VLOOKUP(A50,$A$3:$AH$20,2+ROW(A50)/25)</f>
        <v>86365</v>
      </c>
    </row>
    <row r="51" spans="1:3" x14ac:dyDescent="0.35">
      <c r="A51" s="5">
        <v>2</v>
      </c>
      <c r="B51" s="204">
        <v>1997</v>
      </c>
      <c r="C51" s="205">
        <f>VLOOKUP(A51,$A$3:$AH$20,2+ROW(A50)/25)</f>
        <v>86638</v>
      </c>
    </row>
    <row r="52" spans="1:3" x14ac:dyDescent="0.35">
      <c r="A52" s="5">
        <v>3</v>
      </c>
      <c r="B52" s="204">
        <v>1998</v>
      </c>
      <c r="C52" s="205">
        <f>VLOOKUP(A52,$A$3:$AH$20,2+ROW(A50)/25)</f>
        <v>86790</v>
      </c>
    </row>
    <row r="53" spans="1:3" x14ac:dyDescent="0.35">
      <c r="A53" s="5">
        <v>4</v>
      </c>
      <c r="B53" s="204">
        <v>1999</v>
      </c>
      <c r="C53" s="205">
        <f>VLOOKUP(A53,$A$3:$AH$20,2+ROW(A50)/25)</f>
        <v>87183</v>
      </c>
    </row>
    <row r="54" spans="1:3" x14ac:dyDescent="0.35">
      <c r="A54" s="5">
        <v>5</v>
      </c>
      <c r="B54" s="204">
        <v>2000</v>
      </c>
      <c r="C54" s="205">
        <f>VLOOKUP(A54,$A$3:$AH$20,2+ROW(A50)/25)</f>
        <v>87810</v>
      </c>
    </row>
    <row r="55" spans="1:3" x14ac:dyDescent="0.35">
      <c r="A55" s="5">
        <v>6</v>
      </c>
      <c r="B55" s="204">
        <v>2001</v>
      </c>
      <c r="C55" s="205">
        <f>VLOOKUP(A55,$A$3:$AH$20,2+ROW(A50)/25)</f>
        <v>88808</v>
      </c>
    </row>
    <row r="56" spans="1:3" x14ac:dyDescent="0.35">
      <c r="A56" s="5">
        <v>7</v>
      </c>
      <c r="B56" s="204">
        <v>2002</v>
      </c>
      <c r="C56" s="205">
        <f>VLOOKUP(A56,$A$3:$AH$20,2+ROW(A50)/25)</f>
        <v>89432</v>
      </c>
    </row>
    <row r="57" spans="1:3" x14ac:dyDescent="0.35">
      <c r="A57" s="5">
        <v>8</v>
      </c>
      <c r="B57" s="204">
        <v>2003</v>
      </c>
      <c r="C57" s="205">
        <f>VLOOKUP(A57,$A$3:$AH$20,2+ROW(A50)/25)</f>
        <v>89934</v>
      </c>
    </row>
    <row r="58" spans="1:3" x14ac:dyDescent="0.35">
      <c r="A58" s="5">
        <v>9</v>
      </c>
      <c r="B58" s="204">
        <v>2004</v>
      </c>
      <c r="C58" s="205">
        <f>VLOOKUP(A58,$A$3:$AH$20,2+ROW(A50)/25)</f>
        <v>90151</v>
      </c>
    </row>
    <row r="59" spans="1:3" x14ac:dyDescent="0.35">
      <c r="A59" s="5">
        <v>10</v>
      </c>
      <c r="B59" s="204">
        <v>2005</v>
      </c>
      <c r="C59" s="205">
        <f>VLOOKUP(A59,$A$3:$AH$20,2+ROW(A50)/25)</f>
        <v>90778</v>
      </c>
    </row>
    <row r="60" spans="1:3" x14ac:dyDescent="0.35">
      <c r="A60" s="5">
        <v>11</v>
      </c>
      <c r="B60" s="204">
        <v>2006</v>
      </c>
      <c r="C60" s="205">
        <f>VLOOKUP(A60,$A$3:$AH$20,2+ROW(A50)/25)</f>
        <v>91730</v>
      </c>
    </row>
    <row r="61" spans="1:3" x14ac:dyDescent="0.35">
      <c r="A61" s="5">
        <v>12</v>
      </c>
      <c r="B61" s="204">
        <v>2007</v>
      </c>
      <c r="C61" s="205">
        <f>VLOOKUP(A61,$A$3:$AH$20,2+ROW(A50)/25)</f>
        <v>92646</v>
      </c>
    </row>
    <row r="62" spans="1:3" x14ac:dyDescent="0.35">
      <c r="A62" s="5">
        <v>13</v>
      </c>
      <c r="B62" s="204">
        <v>2008</v>
      </c>
      <c r="C62" s="205">
        <f>VLOOKUP(A62,$A$3:$AH$20,2+ROW(A50)/25)</f>
        <v>93990</v>
      </c>
    </row>
    <row r="63" spans="1:3" x14ac:dyDescent="0.35">
      <c r="A63" s="5">
        <v>14</v>
      </c>
      <c r="B63" s="204">
        <v>2009</v>
      </c>
      <c r="C63" s="205">
        <f>VLOOKUP(A63,$A$3:$AH$20,2+ROW(A50)/25)</f>
        <v>95033</v>
      </c>
    </row>
    <row r="64" spans="1:3" x14ac:dyDescent="0.35">
      <c r="A64" s="5">
        <v>15</v>
      </c>
      <c r="B64" s="204">
        <v>2010</v>
      </c>
      <c r="C64" s="205">
        <f>VLOOKUP(A64,$A$3:$AH$20,2+ROW(A50)/25)</f>
        <v>95601</v>
      </c>
    </row>
    <row r="65" spans="1:3" x14ac:dyDescent="0.35">
      <c r="A65" s="5">
        <v>16</v>
      </c>
      <c r="B65" s="204">
        <v>2011</v>
      </c>
      <c r="C65" s="205">
        <f>VLOOKUP(A65,$A$3:$AH$20,2+ROW(A50)/25)</f>
        <v>96101</v>
      </c>
    </row>
    <row r="66" spans="1:3" x14ac:dyDescent="0.35">
      <c r="A66" s="5">
        <v>17</v>
      </c>
      <c r="B66" s="204">
        <v>2012</v>
      </c>
      <c r="C66" s="205">
        <f>VLOOKUP(A66,$A$3:$AH$20,2+ROW(A50)/25)</f>
        <v>96824</v>
      </c>
    </row>
    <row r="67" spans="1:3" x14ac:dyDescent="0.35">
      <c r="A67" s="5">
        <v>18</v>
      </c>
      <c r="B67" s="204">
        <v>2013</v>
      </c>
      <c r="C67" s="205">
        <f>VLOOKUP(A67,$A$3:$AH$20,2+ROW(A50)/25)</f>
        <v>98368</v>
      </c>
    </row>
    <row r="68" spans="1:3" x14ac:dyDescent="0.35">
      <c r="A68" s="5">
        <v>19</v>
      </c>
    </row>
    <row r="69" spans="1:3" x14ac:dyDescent="0.35">
      <c r="A69" s="5">
        <v>20</v>
      </c>
    </row>
    <row r="70" spans="1:3" x14ac:dyDescent="0.35">
      <c r="A70" s="5">
        <v>21</v>
      </c>
    </row>
    <row r="71" spans="1:3" x14ac:dyDescent="0.35">
      <c r="A71" s="5">
        <v>22</v>
      </c>
    </row>
    <row r="72" spans="1:3" x14ac:dyDescent="0.35">
      <c r="A72" s="5">
        <v>23</v>
      </c>
    </row>
    <row r="73" spans="1:3" x14ac:dyDescent="0.35">
      <c r="A73" s="5">
        <v>24</v>
      </c>
    </row>
    <row r="74" spans="1:3" x14ac:dyDescent="0.35">
      <c r="A74" s="5">
        <v>25</v>
      </c>
    </row>
    <row r="75" spans="1:3" x14ac:dyDescent="0.35">
      <c r="A75" s="5">
        <v>1</v>
      </c>
      <c r="B75" s="204">
        <v>1996</v>
      </c>
      <c r="C75" s="205">
        <f>VLOOKUP(A75,$A$3:$AH$20,2+ROW(A75)/25)</f>
        <v>153860</v>
      </c>
    </row>
    <row r="76" spans="1:3" x14ac:dyDescent="0.35">
      <c r="A76" s="5">
        <v>2</v>
      </c>
      <c r="B76" s="204">
        <v>1997</v>
      </c>
      <c r="C76" s="205">
        <f>VLOOKUP(A76,$A$3:$AH$20,2+ROW(A75)/25)</f>
        <v>154475</v>
      </c>
    </row>
    <row r="77" spans="1:3" x14ac:dyDescent="0.35">
      <c r="A77" s="5">
        <v>3</v>
      </c>
      <c r="B77" s="204">
        <v>1998</v>
      </c>
      <c r="C77" s="205">
        <f>VLOOKUP(A77,$A$3:$AH$20,2+ROW(A75)/25)</f>
        <v>154892</v>
      </c>
    </row>
    <row r="78" spans="1:3" x14ac:dyDescent="0.35">
      <c r="A78" s="5">
        <v>4</v>
      </c>
      <c r="B78" s="204">
        <v>1999</v>
      </c>
      <c r="C78" s="205">
        <f>VLOOKUP(A78,$A$3:$AH$20,2+ROW(A75)/25)</f>
        <v>155241</v>
      </c>
    </row>
    <row r="79" spans="1:3" x14ac:dyDescent="0.35">
      <c r="A79" s="5">
        <v>5</v>
      </c>
      <c r="B79" s="204">
        <v>2000</v>
      </c>
      <c r="C79" s="205">
        <f>VLOOKUP(A79,$A$3:$AH$20,2+ROW(A75)/25)</f>
        <v>155808</v>
      </c>
    </row>
    <row r="80" spans="1:3" x14ac:dyDescent="0.35">
      <c r="A80" s="5">
        <v>6</v>
      </c>
      <c r="B80" s="204">
        <v>2001</v>
      </c>
      <c r="C80" s="205">
        <f>VLOOKUP(A80,$A$3:$AH$20,2+ROW(A75)/25)</f>
        <v>157214</v>
      </c>
    </row>
    <row r="81" spans="1:3" x14ac:dyDescent="0.35">
      <c r="A81" s="5">
        <v>7</v>
      </c>
      <c r="B81" s="204">
        <v>2002</v>
      </c>
      <c r="C81" s="205">
        <f>VLOOKUP(A81,$A$3:$AH$20,2+ROW(A75)/25)</f>
        <v>158234</v>
      </c>
    </row>
    <row r="82" spans="1:3" x14ac:dyDescent="0.35">
      <c r="A82" s="5">
        <v>8</v>
      </c>
      <c r="B82" s="204">
        <v>2003</v>
      </c>
      <c r="C82" s="205">
        <f>VLOOKUP(A82,$A$3:$AH$20,2+ROW(A75)/25)</f>
        <v>158995</v>
      </c>
    </row>
    <row r="83" spans="1:3" x14ac:dyDescent="0.35">
      <c r="A83" s="5">
        <v>9</v>
      </c>
      <c r="B83" s="204">
        <v>2004</v>
      </c>
      <c r="C83" s="205">
        <f>VLOOKUP(A83,$A$3:$AH$20,2+ROW(A75)/25)</f>
        <v>159969</v>
      </c>
    </row>
    <row r="84" spans="1:3" x14ac:dyDescent="0.35">
      <c r="A84" s="5">
        <v>10</v>
      </c>
      <c r="B84" s="204">
        <v>2005</v>
      </c>
      <c r="C84" s="205">
        <f>VLOOKUP(A84,$A$3:$AH$20,2+ROW(A75)/25)</f>
        <v>161146</v>
      </c>
    </row>
    <row r="85" spans="1:3" x14ac:dyDescent="0.35">
      <c r="A85" s="5">
        <v>11</v>
      </c>
      <c r="B85" s="204">
        <v>2006</v>
      </c>
      <c r="C85" s="205">
        <f>VLOOKUP(A85,$A$3:$AH$20,2+ROW(A75)/25)</f>
        <v>161229</v>
      </c>
    </row>
    <row r="86" spans="1:3" x14ac:dyDescent="0.35">
      <c r="A86" s="5">
        <v>12</v>
      </c>
      <c r="B86" s="204">
        <v>2007</v>
      </c>
      <c r="C86" s="205">
        <f>VLOOKUP(A86,$A$3:$AH$20,2+ROW(A75)/25)</f>
        <v>162413</v>
      </c>
    </row>
    <row r="87" spans="1:3" x14ac:dyDescent="0.35">
      <c r="A87" s="5">
        <v>13</v>
      </c>
      <c r="B87" s="204">
        <v>2008</v>
      </c>
      <c r="C87" s="205">
        <f>VLOOKUP(A87,$A$3:$AH$20,2+ROW(A75)/25)</f>
        <v>164096</v>
      </c>
    </row>
    <row r="88" spans="1:3" x14ac:dyDescent="0.35">
      <c r="A88" s="5">
        <v>14</v>
      </c>
      <c r="B88" s="204">
        <v>2009</v>
      </c>
      <c r="C88" s="205">
        <f>VLOOKUP(A88,$A$3:$AH$20,2+ROW(A75)/25)</f>
        <v>165568</v>
      </c>
    </row>
    <row r="89" spans="1:3" x14ac:dyDescent="0.35">
      <c r="A89" s="5">
        <v>15</v>
      </c>
      <c r="B89" s="204">
        <v>2010</v>
      </c>
      <c r="C89" s="205">
        <f>VLOOKUP(A89,$A$3:$AH$20,2+ROW(A75)/25)</f>
        <v>166259</v>
      </c>
    </row>
    <row r="90" spans="1:3" x14ac:dyDescent="0.35">
      <c r="A90" s="5">
        <v>16</v>
      </c>
      <c r="B90" s="204">
        <v>2011</v>
      </c>
      <c r="C90" s="205">
        <f>VLOOKUP(A90,$A$3:$AH$20,2+ROW(A75)/25)</f>
        <v>166818</v>
      </c>
    </row>
    <row r="91" spans="1:3" x14ac:dyDescent="0.35">
      <c r="A91" s="5">
        <v>17</v>
      </c>
      <c r="B91" s="204">
        <v>2012</v>
      </c>
      <c r="C91" s="205">
        <f>VLOOKUP(A91,$A$3:$AH$20,2+ROW(A75)/25)</f>
        <v>168293</v>
      </c>
    </row>
    <row r="92" spans="1:3" x14ac:dyDescent="0.35">
      <c r="A92" s="5">
        <v>18</v>
      </c>
      <c r="B92" s="204">
        <v>2013</v>
      </c>
      <c r="C92" s="205">
        <f>VLOOKUP(A92,$A$3:$AH$20,2+ROW(A75)/25)</f>
        <v>170553</v>
      </c>
    </row>
    <row r="93" spans="1:3" x14ac:dyDescent="0.35">
      <c r="A93" s="5">
        <v>19</v>
      </c>
    </row>
    <row r="94" spans="1:3" x14ac:dyDescent="0.35">
      <c r="A94" s="5">
        <v>20</v>
      </c>
    </row>
    <row r="95" spans="1:3" x14ac:dyDescent="0.35">
      <c r="A95" s="5">
        <v>21</v>
      </c>
    </row>
    <row r="96" spans="1:3" x14ac:dyDescent="0.35">
      <c r="A96" s="5">
        <v>22</v>
      </c>
    </row>
    <row r="97" spans="1:3" x14ac:dyDescent="0.35">
      <c r="A97" s="5">
        <v>23</v>
      </c>
    </row>
    <row r="98" spans="1:3" x14ac:dyDescent="0.35">
      <c r="A98" s="5">
        <v>24</v>
      </c>
    </row>
    <row r="99" spans="1:3" x14ac:dyDescent="0.35">
      <c r="A99" s="5">
        <v>25</v>
      </c>
    </row>
    <row r="100" spans="1:3" x14ac:dyDescent="0.35">
      <c r="A100" s="5">
        <v>1</v>
      </c>
      <c r="B100" s="204">
        <v>1996</v>
      </c>
      <c r="C100" s="205">
        <f>VLOOKUP(A100,$A$3:$AH$20,2+ROW(A100)/25)</f>
        <v>155584</v>
      </c>
    </row>
    <row r="101" spans="1:3" x14ac:dyDescent="0.35">
      <c r="A101" s="5">
        <v>2</v>
      </c>
      <c r="B101" s="204">
        <v>1997</v>
      </c>
      <c r="C101" s="205">
        <f>VLOOKUP(A101,$A$3:$AH$20,2+ROW(A100)/25)</f>
        <v>156875</v>
      </c>
    </row>
    <row r="102" spans="1:3" x14ac:dyDescent="0.35">
      <c r="A102" s="5">
        <v>3</v>
      </c>
      <c r="B102" s="204">
        <v>1998</v>
      </c>
      <c r="C102" s="205">
        <f>VLOOKUP(A102,$A$3:$AH$20,2+ROW(A100)/25)</f>
        <v>161137</v>
      </c>
    </row>
    <row r="103" spans="1:3" x14ac:dyDescent="0.35">
      <c r="A103" s="5">
        <v>4</v>
      </c>
      <c r="B103" s="204">
        <v>1999</v>
      </c>
      <c r="C103" s="205">
        <f>VLOOKUP(A103,$A$3:$AH$20,2+ROW(A100)/25)</f>
        <v>164277</v>
      </c>
    </row>
    <row r="104" spans="1:3" x14ac:dyDescent="0.35">
      <c r="A104" s="5">
        <v>5</v>
      </c>
      <c r="B104" s="204">
        <v>2000</v>
      </c>
      <c r="C104" s="205">
        <f>VLOOKUP(A104,$A$3:$AH$20,2+ROW(A100)/25)</f>
        <v>165444</v>
      </c>
    </row>
    <row r="105" spans="1:3" x14ac:dyDescent="0.35">
      <c r="A105" s="5">
        <v>6</v>
      </c>
      <c r="B105" s="204">
        <v>2001</v>
      </c>
      <c r="C105" s="205">
        <f>VLOOKUP(A105,$A$3:$AH$20,2+ROW(A100)/25)</f>
        <v>168247</v>
      </c>
    </row>
    <row r="106" spans="1:3" x14ac:dyDescent="0.35">
      <c r="A106" s="5">
        <v>7</v>
      </c>
      <c r="B106" s="204">
        <v>2002</v>
      </c>
      <c r="C106" s="205">
        <f>VLOOKUP(A106,$A$3:$AH$20,2+ROW(A100)/25)</f>
        <v>170433</v>
      </c>
    </row>
    <row r="107" spans="1:3" x14ac:dyDescent="0.35">
      <c r="A107" s="5">
        <v>8</v>
      </c>
      <c r="B107" s="204">
        <v>2003</v>
      </c>
      <c r="C107" s="205">
        <f>VLOOKUP(A107,$A$3:$AH$20,2+ROW(A100)/25)</f>
        <v>171496</v>
      </c>
    </row>
    <row r="108" spans="1:3" x14ac:dyDescent="0.35">
      <c r="A108" s="5">
        <v>9</v>
      </c>
      <c r="B108" s="204">
        <v>2004</v>
      </c>
      <c r="C108" s="205">
        <f>VLOOKUP(A108,$A$3:$AH$20,2+ROW(A100)/25)</f>
        <v>172194</v>
      </c>
    </row>
    <row r="109" spans="1:3" x14ac:dyDescent="0.35">
      <c r="A109" s="5">
        <v>10</v>
      </c>
      <c r="B109" s="204">
        <v>2005</v>
      </c>
      <c r="C109" s="205">
        <f>VLOOKUP(A109,$A$3:$AH$20,2+ROW(A100)/25)</f>
        <v>173403</v>
      </c>
    </row>
    <row r="110" spans="1:3" x14ac:dyDescent="0.35">
      <c r="A110" s="5">
        <v>11</v>
      </c>
      <c r="B110" s="204">
        <v>2006</v>
      </c>
      <c r="C110" s="205">
        <f>VLOOKUP(A110,$A$3:$AH$20,2+ROW(A100)/25)</f>
        <v>176003</v>
      </c>
    </row>
    <row r="111" spans="1:3" x14ac:dyDescent="0.35">
      <c r="A111" s="5">
        <v>12</v>
      </c>
      <c r="B111" s="204">
        <v>2007</v>
      </c>
      <c r="C111" s="205">
        <f>VLOOKUP(A111,$A$3:$AH$20,2+ROW(A100)/25)</f>
        <v>177827</v>
      </c>
    </row>
    <row r="112" spans="1:3" x14ac:dyDescent="0.35">
      <c r="A112" s="5">
        <v>13</v>
      </c>
      <c r="B112" s="204">
        <v>2008</v>
      </c>
      <c r="C112" s="205">
        <f>VLOOKUP(A112,$A$3:$AH$20,2+ROW(A100)/25)</f>
        <v>181030</v>
      </c>
    </row>
    <row r="113" spans="1:3" x14ac:dyDescent="0.35">
      <c r="A113" s="5">
        <v>14</v>
      </c>
      <c r="B113" s="204">
        <v>2009</v>
      </c>
      <c r="C113" s="205">
        <f>VLOOKUP(A113,$A$3:$AH$20,2+ROW(A100)/25)</f>
        <v>185763</v>
      </c>
    </row>
    <row r="114" spans="1:3" x14ac:dyDescent="0.35">
      <c r="A114" s="5">
        <v>15</v>
      </c>
      <c r="B114" s="204">
        <v>2010</v>
      </c>
      <c r="C114" s="205">
        <f>VLOOKUP(A114,$A$3:$AH$20,2+ROW(A100)/25)</f>
        <v>188496</v>
      </c>
    </row>
    <row r="115" spans="1:3" x14ac:dyDescent="0.35">
      <c r="A115" s="5">
        <v>16</v>
      </c>
      <c r="B115" s="204">
        <v>2011</v>
      </c>
      <c r="C115" s="205">
        <f>VLOOKUP(A115,$A$3:$AH$20,2+ROW(A100)/25)</f>
        <v>191084</v>
      </c>
    </row>
    <row r="116" spans="1:3" x14ac:dyDescent="0.35">
      <c r="A116" s="5">
        <v>17</v>
      </c>
      <c r="B116" s="204">
        <v>2012</v>
      </c>
      <c r="C116" s="205">
        <f>VLOOKUP(A116,$A$3:$AH$20,2+ROW(A100)/25)</f>
        <v>193665</v>
      </c>
    </row>
    <row r="117" spans="1:3" x14ac:dyDescent="0.35">
      <c r="A117" s="5">
        <v>18</v>
      </c>
      <c r="B117" s="204">
        <v>2013</v>
      </c>
      <c r="C117" s="205">
        <f>VLOOKUP(A117,$A$3:$AH$20,2+ROW(A100)/25)</f>
        <v>195469</v>
      </c>
    </row>
    <row r="118" spans="1:3" x14ac:dyDescent="0.35">
      <c r="A118" s="5">
        <v>19</v>
      </c>
    </row>
    <row r="119" spans="1:3" x14ac:dyDescent="0.35">
      <c r="A119" s="5">
        <v>20</v>
      </c>
    </row>
    <row r="120" spans="1:3" x14ac:dyDescent="0.35">
      <c r="A120" s="5">
        <v>21</v>
      </c>
    </row>
    <row r="121" spans="1:3" x14ac:dyDescent="0.35">
      <c r="A121" s="5">
        <v>22</v>
      </c>
    </row>
    <row r="122" spans="1:3" x14ac:dyDescent="0.35">
      <c r="A122" s="5">
        <v>23</v>
      </c>
    </row>
    <row r="123" spans="1:3" x14ac:dyDescent="0.35">
      <c r="A123" s="5">
        <v>24</v>
      </c>
    </row>
    <row r="124" spans="1:3" x14ac:dyDescent="0.35">
      <c r="A124" s="5">
        <v>25</v>
      </c>
    </row>
    <row r="125" spans="1:3" x14ac:dyDescent="0.35">
      <c r="A125" s="5">
        <v>1</v>
      </c>
      <c r="B125" s="204">
        <v>1996</v>
      </c>
      <c r="C125" s="205">
        <f>VLOOKUP(A125,$A$3:$AH$20,2+ROW(A125)/25)</f>
        <v>42716</v>
      </c>
    </row>
    <row r="126" spans="1:3" x14ac:dyDescent="0.35">
      <c r="A126" s="5">
        <v>2</v>
      </c>
      <c r="B126" s="204">
        <v>1997</v>
      </c>
      <c r="C126" s="205">
        <f>VLOOKUP(A126,$A$3:$AH$20,2+ROW(A125)/25)</f>
        <v>43236</v>
      </c>
    </row>
    <row r="127" spans="1:3" x14ac:dyDescent="0.35">
      <c r="A127" s="5">
        <v>3</v>
      </c>
      <c r="B127" s="204">
        <v>1998</v>
      </c>
      <c r="C127" s="205">
        <f>VLOOKUP(A127,$A$3:$AH$20,2+ROW(A125)/25)</f>
        <v>44016</v>
      </c>
    </row>
    <row r="128" spans="1:3" x14ac:dyDescent="0.35">
      <c r="A128" s="5">
        <v>4</v>
      </c>
      <c r="B128" s="204">
        <v>1999</v>
      </c>
      <c r="C128" s="205">
        <f>VLOOKUP(A128,$A$3:$AH$20,2+ROW(A125)/25)</f>
        <v>44974</v>
      </c>
    </row>
    <row r="129" spans="1:3" x14ac:dyDescent="0.35">
      <c r="A129" s="5">
        <v>5</v>
      </c>
      <c r="B129" s="204">
        <v>2000</v>
      </c>
      <c r="C129" s="205">
        <f>VLOOKUP(A129,$A$3:$AH$20,2+ROW(A125)/25)</f>
        <v>45777</v>
      </c>
    </row>
    <row r="130" spans="1:3" x14ac:dyDescent="0.35">
      <c r="A130" s="5">
        <v>6</v>
      </c>
      <c r="B130" s="204">
        <v>2001</v>
      </c>
      <c r="C130" s="205">
        <f>VLOOKUP(A130,$A$3:$AH$20,2+ROW(A125)/25)</f>
        <v>47010</v>
      </c>
    </row>
    <row r="131" spans="1:3" x14ac:dyDescent="0.35">
      <c r="A131" s="5">
        <v>7</v>
      </c>
      <c r="B131" s="204">
        <v>2002</v>
      </c>
      <c r="C131" s="205">
        <f>VLOOKUP(A131,$A$3:$AH$20,2+ROW(A125)/25)</f>
        <v>48248</v>
      </c>
    </row>
    <row r="132" spans="1:3" x14ac:dyDescent="0.35">
      <c r="A132" s="5">
        <v>8</v>
      </c>
      <c r="B132" s="204">
        <v>2003</v>
      </c>
      <c r="C132" s="205">
        <f>VLOOKUP(A132,$A$3:$AH$20,2+ROW(A125)/25)</f>
        <v>50524</v>
      </c>
    </row>
    <row r="133" spans="1:3" x14ac:dyDescent="0.35">
      <c r="A133" s="5">
        <v>9</v>
      </c>
      <c r="B133" s="204">
        <v>2004</v>
      </c>
      <c r="C133" s="205">
        <f>VLOOKUP(A133,$A$3:$AH$20,2+ROW(A125)/25)</f>
        <v>53390</v>
      </c>
    </row>
    <row r="134" spans="1:3" x14ac:dyDescent="0.35">
      <c r="A134" s="5">
        <v>10</v>
      </c>
      <c r="B134" s="204">
        <v>2005</v>
      </c>
      <c r="C134" s="205">
        <f>VLOOKUP(A134,$A$3:$AH$20,2+ROW(A125)/25)</f>
        <v>55729</v>
      </c>
    </row>
    <row r="135" spans="1:3" x14ac:dyDescent="0.35">
      <c r="A135" s="5">
        <v>11</v>
      </c>
      <c r="B135" s="204">
        <v>2006</v>
      </c>
      <c r="C135" s="205">
        <f>VLOOKUP(A135,$A$3:$AH$20,2+ROW(A125)/25)</f>
        <v>58540</v>
      </c>
    </row>
    <row r="136" spans="1:3" x14ac:dyDescent="0.35">
      <c r="A136" s="5">
        <v>12</v>
      </c>
      <c r="B136" s="204">
        <v>2007</v>
      </c>
      <c r="C136" s="205">
        <f>VLOOKUP(A136,$A$3:$AH$20,2+ROW(A125)/25)</f>
        <v>60782</v>
      </c>
    </row>
    <row r="137" spans="1:3" x14ac:dyDescent="0.35">
      <c r="A137" s="5">
        <v>13</v>
      </c>
      <c r="B137" s="204">
        <v>2008</v>
      </c>
      <c r="C137" s="205">
        <f>VLOOKUP(A137,$A$3:$AH$20,2+ROW(A125)/25)</f>
        <v>63880</v>
      </c>
    </row>
    <row r="138" spans="1:3" x14ac:dyDescent="0.35">
      <c r="A138" s="5">
        <v>14</v>
      </c>
      <c r="B138" s="204">
        <v>2009</v>
      </c>
      <c r="C138" s="205">
        <f>VLOOKUP(A138,$A$3:$AH$20,2+ROW(A125)/25)</f>
        <v>67936</v>
      </c>
    </row>
    <row r="139" spans="1:3" x14ac:dyDescent="0.35">
      <c r="A139" s="5">
        <v>15</v>
      </c>
      <c r="B139" s="204">
        <v>2010</v>
      </c>
      <c r="C139" s="205">
        <f>VLOOKUP(A139,$A$3:$AH$20,2+ROW(A125)/25)</f>
        <v>71700</v>
      </c>
    </row>
    <row r="140" spans="1:3" x14ac:dyDescent="0.35">
      <c r="A140" s="5">
        <v>16</v>
      </c>
      <c r="B140" s="204">
        <v>2011</v>
      </c>
      <c r="C140" s="205">
        <f>VLOOKUP(A140,$A$3:$AH$20,2+ROW(A125)/25)</f>
        <v>75573</v>
      </c>
    </row>
    <row r="141" spans="1:3" x14ac:dyDescent="0.35">
      <c r="A141" s="5">
        <v>17</v>
      </c>
      <c r="B141" s="204">
        <v>2012</v>
      </c>
      <c r="C141" s="205">
        <f>VLOOKUP(A141,$A$3:$AH$20,2+ROW(A125)/25)</f>
        <v>80084</v>
      </c>
    </row>
    <row r="142" spans="1:3" x14ac:dyDescent="0.35">
      <c r="A142" s="5">
        <v>18</v>
      </c>
      <c r="B142" s="204">
        <v>2013</v>
      </c>
      <c r="C142" s="205">
        <f>VLOOKUP(A142,$A$3:$AH$20,2+ROW(A125)/25)</f>
        <v>84065</v>
      </c>
    </row>
    <row r="143" spans="1:3" x14ac:dyDescent="0.35">
      <c r="A143" s="5">
        <v>19</v>
      </c>
    </row>
    <row r="144" spans="1:3" x14ac:dyDescent="0.35">
      <c r="A144" s="5">
        <v>20</v>
      </c>
    </row>
    <row r="145" spans="1:3" x14ac:dyDescent="0.35">
      <c r="A145" s="5">
        <v>21</v>
      </c>
    </row>
    <row r="146" spans="1:3" x14ac:dyDescent="0.35">
      <c r="A146" s="5">
        <v>22</v>
      </c>
    </row>
    <row r="147" spans="1:3" x14ac:dyDescent="0.35">
      <c r="A147" s="5">
        <v>23</v>
      </c>
    </row>
    <row r="148" spans="1:3" x14ac:dyDescent="0.35">
      <c r="A148" s="5">
        <v>24</v>
      </c>
    </row>
    <row r="149" spans="1:3" x14ac:dyDescent="0.35">
      <c r="A149" s="5">
        <v>25</v>
      </c>
    </row>
    <row r="150" spans="1:3" x14ac:dyDescent="0.35">
      <c r="A150" s="5">
        <v>1</v>
      </c>
      <c r="B150" s="204">
        <v>1996</v>
      </c>
      <c r="C150" s="205">
        <f>VLOOKUP(A150,$A$3:$AH$20,2+ROW(A150)/25)</f>
        <v>148957</v>
      </c>
    </row>
    <row r="151" spans="1:3" x14ac:dyDescent="0.35">
      <c r="A151" s="5">
        <v>2</v>
      </c>
      <c r="B151" s="204">
        <v>1997</v>
      </c>
      <c r="C151" s="205">
        <f>VLOOKUP(A151,$A$3:$AH$20,2+ROW(A150)/25)</f>
        <v>153694</v>
      </c>
    </row>
    <row r="152" spans="1:3" x14ac:dyDescent="0.35">
      <c r="A152" s="5">
        <v>3</v>
      </c>
      <c r="B152" s="204">
        <v>1998</v>
      </c>
      <c r="C152" s="205">
        <f>VLOOKUP(A152,$A$3:$AH$20,2+ROW(A150)/25)</f>
        <v>159855</v>
      </c>
    </row>
    <row r="153" spans="1:3" x14ac:dyDescent="0.35">
      <c r="A153" s="5">
        <v>4</v>
      </c>
      <c r="B153" s="204">
        <v>1999</v>
      </c>
      <c r="C153" s="205">
        <f>VLOOKUP(A153,$A$3:$AH$20,2+ROW(A150)/25)</f>
        <v>166132</v>
      </c>
    </row>
    <row r="154" spans="1:3" x14ac:dyDescent="0.35">
      <c r="A154" s="5">
        <v>5</v>
      </c>
      <c r="B154" s="204">
        <v>2000</v>
      </c>
      <c r="C154" s="205">
        <f>VLOOKUP(A154,$A$3:$AH$20,2+ROW(A150)/25)</f>
        <v>173642</v>
      </c>
    </row>
    <row r="155" spans="1:3" x14ac:dyDescent="0.35">
      <c r="A155" s="5">
        <v>6</v>
      </c>
      <c r="B155" s="204">
        <v>2001</v>
      </c>
      <c r="C155" s="205">
        <f>VLOOKUP(A155,$A$3:$AH$20,2+ROW(A150)/25)</f>
        <v>181562</v>
      </c>
    </row>
    <row r="156" spans="1:3" x14ac:dyDescent="0.35">
      <c r="A156" s="5">
        <v>7</v>
      </c>
      <c r="B156" s="204">
        <v>2002</v>
      </c>
      <c r="C156" s="205">
        <f>VLOOKUP(A156,$A$3:$AH$20,2+ROW(A150)/25)</f>
        <v>190758</v>
      </c>
    </row>
    <row r="157" spans="1:3" x14ac:dyDescent="0.35">
      <c r="A157" s="5">
        <v>8</v>
      </c>
      <c r="B157" s="204">
        <v>2003</v>
      </c>
      <c r="C157" s="205">
        <f>VLOOKUP(A157,$A$3:$AH$20,2+ROW(A150)/25)</f>
        <v>201119</v>
      </c>
    </row>
    <row r="158" spans="1:3" x14ac:dyDescent="0.35">
      <c r="A158" s="5">
        <v>9</v>
      </c>
      <c r="B158" s="204">
        <v>2004</v>
      </c>
      <c r="C158" s="205">
        <f>VLOOKUP(A158,$A$3:$AH$20,2+ROW(A150)/25)</f>
        <v>209202</v>
      </c>
    </row>
    <row r="159" spans="1:3" x14ac:dyDescent="0.35">
      <c r="A159" s="5">
        <v>10</v>
      </c>
      <c r="B159" s="204">
        <v>2005</v>
      </c>
      <c r="C159" s="205">
        <f>VLOOKUP(A159,$A$3:$AH$20,2+ROW(A150)/25)</f>
        <v>215923</v>
      </c>
    </row>
    <row r="160" spans="1:3" x14ac:dyDescent="0.35">
      <c r="A160" s="5">
        <v>11</v>
      </c>
      <c r="B160" s="204">
        <v>2006</v>
      </c>
      <c r="C160" s="205">
        <f>VLOOKUP(A160,$A$3:$AH$20,2+ROW(A150)/25)</f>
        <v>222681</v>
      </c>
    </row>
    <row r="161" spans="1:3" x14ac:dyDescent="0.35">
      <c r="A161" s="5">
        <v>12</v>
      </c>
      <c r="B161" s="204">
        <v>2007</v>
      </c>
      <c r="C161" s="205">
        <f>VLOOKUP(A161,$A$3:$AH$20,2+ROW(A150)/25)</f>
        <v>230207</v>
      </c>
    </row>
    <row r="162" spans="1:3" x14ac:dyDescent="0.35">
      <c r="A162" s="5">
        <v>13</v>
      </c>
      <c r="B162" s="204">
        <v>2008</v>
      </c>
      <c r="C162" s="205">
        <f>VLOOKUP(A162,$A$3:$AH$20,2+ROW(A150)/25)</f>
        <v>238176</v>
      </c>
    </row>
    <row r="163" spans="1:3" x14ac:dyDescent="0.35">
      <c r="A163" s="5">
        <v>14</v>
      </c>
      <c r="B163" s="204">
        <v>2009</v>
      </c>
      <c r="C163" s="205">
        <f>VLOOKUP(A163,$A$3:$AH$20,2+ROW(A150)/25)</f>
        <v>246721</v>
      </c>
    </row>
    <row r="164" spans="1:3" x14ac:dyDescent="0.35">
      <c r="A164" s="5">
        <v>15</v>
      </c>
      <c r="B164" s="204">
        <v>2010</v>
      </c>
      <c r="C164" s="205">
        <f>VLOOKUP(A164,$A$3:$AH$20,2+ROW(A150)/25)</f>
        <v>254216</v>
      </c>
    </row>
    <row r="165" spans="1:3" x14ac:dyDescent="0.35">
      <c r="A165" s="5">
        <v>16</v>
      </c>
      <c r="B165" s="204">
        <v>2011</v>
      </c>
      <c r="C165" s="205">
        <f>VLOOKUP(A165,$A$3:$AH$20,2+ROW(A150)/25)</f>
        <v>260404</v>
      </c>
    </row>
    <row r="166" spans="1:3" x14ac:dyDescent="0.35">
      <c r="A166" s="5">
        <v>17</v>
      </c>
      <c r="B166" s="204">
        <v>2012</v>
      </c>
      <c r="C166" s="205">
        <f>VLOOKUP(A166,$A$3:$AH$20,2+ROW(A150)/25)</f>
        <v>267892</v>
      </c>
    </row>
    <row r="167" spans="1:3" x14ac:dyDescent="0.35">
      <c r="A167" s="5">
        <v>18</v>
      </c>
      <c r="B167" s="204">
        <v>2013</v>
      </c>
      <c r="C167" s="205">
        <f>VLOOKUP(A167,$A$3:$AH$20,2+ROW(A150)/25)</f>
        <v>275116</v>
      </c>
    </row>
    <row r="168" spans="1:3" x14ac:dyDescent="0.35">
      <c r="A168" s="5">
        <v>19</v>
      </c>
    </row>
    <row r="169" spans="1:3" x14ac:dyDescent="0.35">
      <c r="A169" s="5">
        <v>20</v>
      </c>
    </row>
    <row r="170" spans="1:3" x14ac:dyDescent="0.35">
      <c r="A170" s="5">
        <v>21</v>
      </c>
    </row>
    <row r="171" spans="1:3" x14ac:dyDescent="0.35">
      <c r="A171" s="5">
        <v>22</v>
      </c>
    </row>
    <row r="172" spans="1:3" x14ac:dyDescent="0.35">
      <c r="A172" s="5">
        <v>23</v>
      </c>
    </row>
    <row r="173" spans="1:3" x14ac:dyDescent="0.35">
      <c r="A173" s="5">
        <v>24</v>
      </c>
    </row>
    <row r="174" spans="1:3" x14ac:dyDescent="0.35">
      <c r="A174" s="5">
        <v>25</v>
      </c>
    </row>
    <row r="175" spans="1:3" x14ac:dyDescent="0.35">
      <c r="A175" s="5">
        <v>1</v>
      </c>
      <c r="B175" s="204">
        <v>1996</v>
      </c>
      <c r="C175" s="205">
        <f>VLOOKUP(A175,$A$3:$AH$20,2+ROW(A175)/25)</f>
        <v>127405</v>
      </c>
    </row>
    <row r="176" spans="1:3" x14ac:dyDescent="0.35">
      <c r="A176" s="5">
        <v>2</v>
      </c>
      <c r="B176" s="204">
        <v>1997</v>
      </c>
      <c r="C176" s="205">
        <f>VLOOKUP(A176,$A$3:$AH$20,2+ROW(A175)/25)</f>
        <v>127756</v>
      </c>
    </row>
    <row r="177" spans="1:3" x14ac:dyDescent="0.35">
      <c r="A177" s="5">
        <v>3</v>
      </c>
      <c r="B177" s="204">
        <v>1998</v>
      </c>
      <c r="C177" s="205">
        <f>VLOOKUP(A177,$A$3:$AH$20,2+ROW(A175)/25)</f>
        <v>127450</v>
      </c>
    </row>
    <row r="178" spans="1:3" x14ac:dyDescent="0.35">
      <c r="A178" s="5">
        <v>4</v>
      </c>
      <c r="B178" s="204">
        <v>1999</v>
      </c>
      <c r="C178" s="205">
        <f>VLOOKUP(A178,$A$3:$AH$20,2+ROW(A175)/25)</f>
        <v>127548</v>
      </c>
    </row>
    <row r="179" spans="1:3" x14ac:dyDescent="0.35">
      <c r="A179" s="5">
        <v>5</v>
      </c>
      <c r="B179" s="204">
        <v>2000</v>
      </c>
      <c r="C179" s="205">
        <f>VLOOKUP(A179,$A$3:$AH$20,2+ROW(A175)/25)</f>
        <v>127351</v>
      </c>
    </row>
    <row r="180" spans="1:3" x14ac:dyDescent="0.35">
      <c r="A180" s="5">
        <v>6</v>
      </c>
      <c r="B180" s="204">
        <v>2001</v>
      </c>
      <c r="C180" s="205">
        <f>VLOOKUP(A180,$A$3:$AH$20,2+ROW(A175)/25)</f>
        <v>127855</v>
      </c>
    </row>
    <row r="181" spans="1:3" x14ac:dyDescent="0.35">
      <c r="A181" s="5">
        <v>7</v>
      </c>
      <c r="B181" s="204">
        <v>2002</v>
      </c>
      <c r="C181" s="205">
        <f>VLOOKUP(A181,$A$3:$AH$20,2+ROW(A175)/25)</f>
        <v>128364</v>
      </c>
    </row>
    <row r="182" spans="1:3" x14ac:dyDescent="0.35">
      <c r="A182" s="5">
        <v>8</v>
      </c>
      <c r="B182" s="204">
        <v>2003</v>
      </c>
      <c r="C182" s="205">
        <f>VLOOKUP(A182,$A$3:$AH$20,2+ROW(A175)/25)</f>
        <v>128970</v>
      </c>
    </row>
    <row r="183" spans="1:3" x14ac:dyDescent="0.35">
      <c r="A183" s="5">
        <v>9</v>
      </c>
      <c r="B183" s="204">
        <v>2004</v>
      </c>
      <c r="C183" s="205">
        <f>VLOOKUP(A183,$A$3:$AH$20,2+ROW(A175)/25)</f>
        <v>130027</v>
      </c>
    </row>
    <row r="184" spans="1:3" x14ac:dyDescent="0.35">
      <c r="A184" s="5">
        <v>10</v>
      </c>
      <c r="B184" s="204">
        <v>2005</v>
      </c>
      <c r="C184" s="205">
        <f>VLOOKUP(A184,$A$3:$AH$20,2+ROW(A175)/25)</f>
        <v>131615</v>
      </c>
    </row>
    <row r="185" spans="1:3" x14ac:dyDescent="0.35">
      <c r="A185" s="5">
        <v>11</v>
      </c>
      <c r="B185" s="204">
        <v>2006</v>
      </c>
      <c r="C185" s="205">
        <f>VLOOKUP(A185,$A$3:$AH$20,2+ROW(A175)/25)</f>
        <v>133644</v>
      </c>
    </row>
    <row r="186" spans="1:3" x14ac:dyDescent="0.35">
      <c r="A186" s="5">
        <v>12</v>
      </c>
      <c r="B186" s="204">
        <v>2007</v>
      </c>
      <c r="C186" s="205">
        <f>VLOOKUP(A186,$A$3:$AH$20,2+ROW(A175)/25)</f>
        <v>135766</v>
      </c>
    </row>
    <row r="187" spans="1:3" x14ac:dyDescent="0.35">
      <c r="A187" s="5">
        <v>13</v>
      </c>
      <c r="B187" s="204">
        <v>2008</v>
      </c>
      <c r="C187" s="205">
        <f>VLOOKUP(A187,$A$3:$AH$20,2+ROW(A175)/25)</f>
        <v>138217</v>
      </c>
    </row>
    <row r="188" spans="1:3" x14ac:dyDescent="0.35">
      <c r="A188" s="5">
        <v>14</v>
      </c>
      <c r="B188" s="204">
        <v>2009</v>
      </c>
      <c r="C188" s="205">
        <f>VLOOKUP(A188,$A$3:$AH$20,2+ROW(A175)/25)</f>
        <v>140609</v>
      </c>
    </row>
    <row r="189" spans="1:3" x14ac:dyDescent="0.35">
      <c r="A189" s="5">
        <v>15</v>
      </c>
      <c r="B189" s="204">
        <v>2010</v>
      </c>
      <c r="C189" s="205">
        <f>VLOOKUP(A189,$A$3:$AH$20,2+ROW(A175)/25)</f>
        <v>142049</v>
      </c>
    </row>
    <row r="190" spans="1:3" x14ac:dyDescent="0.35">
      <c r="A190" s="5">
        <v>16</v>
      </c>
      <c r="B190" s="204">
        <v>2011</v>
      </c>
      <c r="C190" s="205">
        <f>VLOOKUP(A190,$A$3:$AH$20,2+ROW(A175)/25)</f>
        <v>143057</v>
      </c>
    </row>
    <row r="191" spans="1:3" x14ac:dyDescent="0.35">
      <c r="A191" s="5">
        <v>17</v>
      </c>
      <c r="B191" s="204">
        <v>2012</v>
      </c>
      <c r="C191" s="205">
        <f>VLOOKUP(A191,$A$3:$AH$20,2+ROW(A175)/25)</f>
        <v>144086</v>
      </c>
    </row>
    <row r="192" spans="1:3" x14ac:dyDescent="0.35">
      <c r="A192" s="5">
        <v>18</v>
      </c>
      <c r="B192" s="204">
        <v>2013</v>
      </c>
      <c r="C192" s="205">
        <f>VLOOKUP(A192,$A$3:$AH$20,2+ROW(A175)/25)</f>
        <v>146797</v>
      </c>
    </row>
    <row r="193" spans="1:3" x14ac:dyDescent="0.35">
      <c r="A193" s="5">
        <v>19</v>
      </c>
    </row>
    <row r="194" spans="1:3" x14ac:dyDescent="0.35">
      <c r="A194" s="5">
        <v>20</v>
      </c>
    </row>
    <row r="195" spans="1:3" x14ac:dyDescent="0.35">
      <c r="A195" s="5">
        <v>21</v>
      </c>
    </row>
    <row r="196" spans="1:3" x14ac:dyDescent="0.35">
      <c r="A196" s="5">
        <v>22</v>
      </c>
    </row>
    <row r="197" spans="1:3" x14ac:dyDescent="0.35">
      <c r="A197" s="5">
        <v>23</v>
      </c>
    </row>
    <row r="198" spans="1:3" x14ac:dyDescent="0.35">
      <c r="A198" s="5">
        <v>24</v>
      </c>
    </row>
    <row r="199" spans="1:3" x14ac:dyDescent="0.35">
      <c r="A199" s="5">
        <v>25</v>
      </c>
    </row>
    <row r="200" spans="1:3" x14ac:dyDescent="0.35">
      <c r="A200" s="5">
        <v>1</v>
      </c>
      <c r="B200" s="204">
        <v>1996</v>
      </c>
      <c r="C200" s="205">
        <f>VLOOKUP(A200,$A$3:$AH$20,2+ROW(A200)/25)</f>
        <v>109190</v>
      </c>
    </row>
    <row r="201" spans="1:3" x14ac:dyDescent="0.35">
      <c r="A201" s="5">
        <v>2</v>
      </c>
      <c r="B201" s="204">
        <v>1997</v>
      </c>
      <c r="C201" s="205">
        <f>VLOOKUP(A201,$A$3:$AH$20,2+ROW(A200)/25)</f>
        <v>109809</v>
      </c>
    </row>
    <row r="202" spans="1:3" x14ac:dyDescent="0.35">
      <c r="A202" s="5">
        <v>3</v>
      </c>
      <c r="B202" s="204">
        <v>1998</v>
      </c>
      <c r="C202" s="205">
        <f>VLOOKUP(A202,$A$3:$AH$20,2+ROW(A200)/25)</f>
        <v>110268</v>
      </c>
    </row>
    <row r="203" spans="1:3" x14ac:dyDescent="0.35">
      <c r="A203" s="5">
        <v>4</v>
      </c>
      <c r="B203" s="204">
        <v>1999</v>
      </c>
      <c r="C203" s="205">
        <f>VLOOKUP(A203,$A$3:$AH$20,2+ROW(A200)/25)</f>
        <v>111060</v>
      </c>
    </row>
    <row r="204" spans="1:3" x14ac:dyDescent="0.35">
      <c r="A204" s="5">
        <v>5</v>
      </c>
      <c r="B204" s="204">
        <v>2000</v>
      </c>
      <c r="C204" s="205">
        <f>VLOOKUP(A204,$A$3:$AH$20,2+ROW(A200)/25)</f>
        <v>112506</v>
      </c>
    </row>
    <row r="205" spans="1:3" x14ac:dyDescent="0.35">
      <c r="A205" s="5">
        <v>6</v>
      </c>
      <c r="B205" s="204">
        <v>2001</v>
      </c>
      <c r="C205" s="205">
        <f>VLOOKUP(A205,$A$3:$AH$20,2+ROW(A200)/25)</f>
        <v>114008</v>
      </c>
    </row>
    <row r="206" spans="1:3" x14ac:dyDescent="0.35">
      <c r="A206" s="5">
        <v>7</v>
      </c>
      <c r="B206" s="204">
        <v>2002</v>
      </c>
      <c r="C206" s="205">
        <f>VLOOKUP(A206,$A$3:$AH$20,2+ROW(A200)/25)</f>
        <v>115365</v>
      </c>
    </row>
    <row r="207" spans="1:3" x14ac:dyDescent="0.35">
      <c r="A207" s="5">
        <v>8</v>
      </c>
      <c r="B207" s="204">
        <v>2003</v>
      </c>
      <c r="C207" s="205">
        <f>VLOOKUP(A207,$A$3:$AH$20,2+ROW(A200)/25)</f>
        <v>116634</v>
      </c>
    </row>
    <row r="208" spans="1:3" x14ac:dyDescent="0.35">
      <c r="A208" s="5">
        <v>9</v>
      </c>
      <c r="B208" s="204">
        <v>2004</v>
      </c>
      <c r="C208" s="205">
        <f>VLOOKUP(A208,$A$3:$AH$20,2+ROW(A200)/25)</f>
        <v>118291</v>
      </c>
    </row>
    <row r="209" spans="1:3" x14ac:dyDescent="0.35">
      <c r="A209" s="5">
        <v>10</v>
      </c>
      <c r="B209" s="204">
        <v>2005</v>
      </c>
      <c r="C209" s="205">
        <f>VLOOKUP(A209,$A$3:$AH$20,2+ROW(A200)/25)</f>
        <v>119950</v>
      </c>
    </row>
    <row r="210" spans="1:3" x14ac:dyDescent="0.35">
      <c r="A210" s="5">
        <v>11</v>
      </c>
      <c r="B210" s="204">
        <v>2006</v>
      </c>
      <c r="C210" s="205">
        <f>VLOOKUP(A210,$A$3:$AH$20,2+ROW(A200)/25)</f>
        <v>121369</v>
      </c>
    </row>
    <row r="211" spans="1:3" x14ac:dyDescent="0.35">
      <c r="A211" s="5">
        <v>12</v>
      </c>
      <c r="B211" s="204">
        <v>2007</v>
      </c>
      <c r="C211" s="205">
        <f>VLOOKUP(A211,$A$3:$AH$20,2+ROW(A200)/25)</f>
        <v>123126</v>
      </c>
    </row>
    <row r="212" spans="1:3" x14ac:dyDescent="0.35">
      <c r="A212" s="5">
        <v>13</v>
      </c>
      <c r="B212" s="204">
        <v>2008</v>
      </c>
      <c r="C212" s="205">
        <f>VLOOKUP(A212,$A$3:$AH$20,2+ROW(A200)/25)</f>
        <v>125279</v>
      </c>
    </row>
    <row r="213" spans="1:3" x14ac:dyDescent="0.35">
      <c r="A213" s="5">
        <v>14</v>
      </c>
      <c r="B213" s="204">
        <v>2009</v>
      </c>
      <c r="C213" s="205">
        <f>VLOOKUP(A213,$A$3:$AH$20,2+ROW(A200)/25)</f>
        <v>127346</v>
      </c>
    </row>
    <row r="214" spans="1:3" x14ac:dyDescent="0.35">
      <c r="A214" s="5">
        <v>15</v>
      </c>
      <c r="B214" s="204">
        <v>2010</v>
      </c>
      <c r="C214" s="205">
        <f>VLOOKUP(A214,$A$3:$AH$20,2+ROW(A200)/25)</f>
        <v>128558</v>
      </c>
    </row>
    <row r="215" spans="1:3" x14ac:dyDescent="0.35">
      <c r="A215" s="5">
        <v>16</v>
      </c>
      <c r="B215" s="204">
        <v>2011</v>
      </c>
      <c r="C215" s="205">
        <f>VLOOKUP(A215,$A$3:$AH$20,2+ROW(A200)/25)</f>
        <v>130055</v>
      </c>
    </row>
    <row r="216" spans="1:3" x14ac:dyDescent="0.35">
      <c r="A216" s="5">
        <v>17</v>
      </c>
      <c r="B216" s="204">
        <v>2012</v>
      </c>
      <c r="C216" s="205">
        <f>VLOOKUP(A216,$A$3:$AH$20,2+ROW(A200)/25)</f>
        <v>131542</v>
      </c>
    </row>
    <row r="217" spans="1:3" x14ac:dyDescent="0.35">
      <c r="A217" s="5">
        <v>18</v>
      </c>
      <c r="B217" s="204">
        <v>2013</v>
      </c>
      <c r="C217" s="205">
        <f>VLOOKUP(A217,$A$3:$AH$20,2+ROW(A200)/25)</f>
        <v>133560</v>
      </c>
    </row>
    <row r="218" spans="1:3" x14ac:dyDescent="0.35">
      <c r="A218" s="5">
        <v>19</v>
      </c>
    </row>
    <row r="219" spans="1:3" x14ac:dyDescent="0.35">
      <c r="A219" s="5">
        <v>20</v>
      </c>
    </row>
    <row r="220" spans="1:3" x14ac:dyDescent="0.35">
      <c r="A220" s="5">
        <v>21</v>
      </c>
    </row>
    <row r="221" spans="1:3" x14ac:dyDescent="0.35">
      <c r="A221" s="5">
        <v>22</v>
      </c>
    </row>
    <row r="222" spans="1:3" x14ac:dyDescent="0.35">
      <c r="A222" s="5">
        <v>23</v>
      </c>
    </row>
    <row r="223" spans="1:3" x14ac:dyDescent="0.35">
      <c r="A223" s="5">
        <v>24</v>
      </c>
    </row>
    <row r="224" spans="1:3" x14ac:dyDescent="0.35">
      <c r="A224" s="5">
        <v>25</v>
      </c>
    </row>
    <row r="225" spans="1:3" x14ac:dyDescent="0.35">
      <c r="A225" s="5">
        <v>1</v>
      </c>
      <c r="B225" s="204">
        <v>1996</v>
      </c>
      <c r="C225" s="205">
        <f>VLOOKUP(A225,$A$3:$AH$20,2+ROW(A225)/25)</f>
        <v>120271</v>
      </c>
    </row>
    <row r="226" spans="1:3" x14ac:dyDescent="0.35">
      <c r="A226" s="5">
        <v>2</v>
      </c>
      <c r="B226" s="204">
        <v>1997</v>
      </c>
      <c r="C226" s="205">
        <f>VLOOKUP(A226,$A$3:$AH$20,2+ROW(A225)/25)</f>
        <v>120745</v>
      </c>
    </row>
    <row r="227" spans="1:3" x14ac:dyDescent="0.35">
      <c r="A227" s="5">
        <v>3</v>
      </c>
      <c r="B227" s="204">
        <v>1998</v>
      </c>
      <c r="C227" s="205">
        <f>VLOOKUP(A227,$A$3:$AH$20,2+ROW(A225)/25)</f>
        <v>121012</v>
      </c>
    </row>
    <row r="228" spans="1:3" x14ac:dyDescent="0.35">
      <c r="A228" s="5">
        <v>4</v>
      </c>
      <c r="B228" s="204">
        <v>1999</v>
      </c>
      <c r="C228" s="205">
        <f>VLOOKUP(A228,$A$3:$AH$20,2+ROW(A225)/25)</f>
        <v>121426</v>
      </c>
    </row>
    <row r="229" spans="1:3" x14ac:dyDescent="0.35">
      <c r="A229" s="5">
        <v>5</v>
      </c>
      <c r="B229" s="204">
        <v>2000</v>
      </c>
      <c r="C229" s="205">
        <f>VLOOKUP(A229,$A$3:$AH$20,2+ROW(A225)/25)</f>
        <v>122119</v>
      </c>
    </row>
    <row r="230" spans="1:3" x14ac:dyDescent="0.35">
      <c r="A230" s="5">
        <v>6</v>
      </c>
      <c r="B230" s="204">
        <v>2001</v>
      </c>
      <c r="C230" s="205">
        <f>VLOOKUP(A230,$A$3:$AH$20,2+ROW(A225)/25)</f>
        <v>123105</v>
      </c>
    </row>
    <row r="231" spans="1:3" x14ac:dyDescent="0.35">
      <c r="A231" s="5">
        <v>7</v>
      </c>
      <c r="B231" s="204">
        <v>2002</v>
      </c>
      <c r="C231" s="205">
        <f>VLOOKUP(A231,$A$3:$AH$20,2+ROW(A225)/25)</f>
        <v>124186</v>
      </c>
    </row>
    <row r="232" spans="1:3" x14ac:dyDescent="0.35">
      <c r="A232" s="5">
        <v>8</v>
      </c>
      <c r="B232" s="204">
        <v>2003</v>
      </c>
      <c r="C232" s="205">
        <f>VLOOKUP(A232,$A$3:$AH$20,2+ROW(A225)/25)</f>
        <v>124973</v>
      </c>
    </row>
    <row r="233" spans="1:3" x14ac:dyDescent="0.35">
      <c r="A233" s="5">
        <v>9</v>
      </c>
      <c r="B233" s="204">
        <v>2004</v>
      </c>
      <c r="C233" s="205">
        <f>VLOOKUP(A233,$A$3:$AH$20,2+ROW(A225)/25)</f>
        <v>126223</v>
      </c>
    </row>
    <row r="234" spans="1:3" x14ac:dyDescent="0.35">
      <c r="A234" s="5">
        <v>10</v>
      </c>
      <c r="B234" s="204">
        <v>2005</v>
      </c>
      <c r="C234" s="205">
        <f>VLOOKUP(A234,$A$3:$AH$20,2+ROW(A225)/25)</f>
        <v>127635</v>
      </c>
    </row>
    <row r="235" spans="1:3" x14ac:dyDescent="0.35">
      <c r="A235" s="5">
        <v>11</v>
      </c>
      <c r="B235" s="204">
        <v>2006</v>
      </c>
      <c r="C235" s="205">
        <f>VLOOKUP(A235,$A$3:$AH$20,2+ROW(A225)/25)</f>
        <v>129779</v>
      </c>
    </row>
    <row r="236" spans="1:3" x14ac:dyDescent="0.35">
      <c r="A236" s="5">
        <v>12</v>
      </c>
      <c r="B236" s="204">
        <v>2007</v>
      </c>
      <c r="C236" s="205">
        <f>VLOOKUP(A236,$A$3:$AH$20,2+ROW(A225)/25)</f>
        <v>131573</v>
      </c>
    </row>
    <row r="237" spans="1:3" x14ac:dyDescent="0.35">
      <c r="A237" s="5">
        <v>13</v>
      </c>
      <c r="B237" s="204">
        <v>2008</v>
      </c>
      <c r="C237" s="205">
        <f>VLOOKUP(A237,$A$3:$AH$20,2+ROW(A225)/25)</f>
        <v>133717</v>
      </c>
    </row>
    <row r="238" spans="1:3" x14ac:dyDescent="0.35">
      <c r="A238" s="5">
        <v>14</v>
      </c>
      <c r="B238" s="204">
        <v>2009</v>
      </c>
      <c r="C238" s="205">
        <f>VLOOKUP(A238,$A$3:$AH$20,2+ROW(A225)/25)</f>
        <v>135904</v>
      </c>
    </row>
    <row r="239" spans="1:3" x14ac:dyDescent="0.35">
      <c r="A239" s="5">
        <v>15</v>
      </c>
      <c r="B239" s="204">
        <v>2010</v>
      </c>
      <c r="C239" s="205">
        <f>VLOOKUP(A239,$A$3:$AH$20,2+ROW(A225)/25)</f>
        <v>136946</v>
      </c>
    </row>
    <row r="240" spans="1:3" x14ac:dyDescent="0.35">
      <c r="A240" s="5">
        <v>16</v>
      </c>
      <c r="B240" s="204">
        <v>2011</v>
      </c>
      <c r="C240" s="205">
        <f>VLOOKUP(A240,$A$3:$AH$20,2+ROW(A225)/25)</f>
        <v>137566</v>
      </c>
    </row>
    <row r="241" spans="1:3" x14ac:dyDescent="0.35">
      <c r="A241" s="5">
        <v>17</v>
      </c>
      <c r="B241" s="204">
        <v>2012</v>
      </c>
      <c r="C241" s="205">
        <f>VLOOKUP(A241,$A$3:$AH$20,2+ROW(A225)/25)</f>
        <v>138810</v>
      </c>
    </row>
    <row r="242" spans="1:3" x14ac:dyDescent="0.35">
      <c r="A242" s="5">
        <v>18</v>
      </c>
      <c r="B242" s="204">
        <v>2013</v>
      </c>
      <c r="C242" s="205">
        <f>VLOOKUP(A242,$A$3:$AH$20,2+ROW(A225)/25)</f>
        <v>141519</v>
      </c>
    </row>
    <row r="243" spans="1:3" x14ac:dyDescent="0.35">
      <c r="A243" s="5">
        <v>19</v>
      </c>
    </row>
    <row r="244" spans="1:3" x14ac:dyDescent="0.35">
      <c r="A244" s="5">
        <v>20</v>
      </c>
    </row>
    <row r="245" spans="1:3" x14ac:dyDescent="0.35">
      <c r="A245" s="5">
        <v>21</v>
      </c>
    </row>
    <row r="246" spans="1:3" x14ac:dyDescent="0.35">
      <c r="A246" s="5">
        <v>22</v>
      </c>
    </row>
    <row r="247" spans="1:3" x14ac:dyDescent="0.35">
      <c r="A247" s="5">
        <v>23</v>
      </c>
    </row>
    <row r="248" spans="1:3" x14ac:dyDescent="0.35">
      <c r="A248" s="5">
        <v>24</v>
      </c>
    </row>
    <row r="249" spans="1:3" x14ac:dyDescent="0.35">
      <c r="A249" s="5">
        <v>25</v>
      </c>
    </row>
    <row r="250" spans="1:3" x14ac:dyDescent="0.35">
      <c r="A250" s="5">
        <v>1</v>
      </c>
      <c r="B250" s="204">
        <v>1996</v>
      </c>
      <c r="C250" s="205">
        <f>VLOOKUP(A250,$A$3:$AH$20,2+ROW(A250)/25)</f>
        <v>131796</v>
      </c>
    </row>
    <row r="251" spans="1:3" x14ac:dyDescent="0.35">
      <c r="A251" s="5">
        <v>2</v>
      </c>
      <c r="B251" s="204">
        <v>1997</v>
      </c>
      <c r="C251" s="205">
        <f>VLOOKUP(A251,$A$3:$AH$20,2+ROW(A250)/25)</f>
        <v>131267</v>
      </c>
    </row>
    <row r="252" spans="1:3" x14ac:dyDescent="0.35">
      <c r="A252" s="5">
        <v>3</v>
      </c>
      <c r="B252" s="204">
        <v>1998</v>
      </c>
      <c r="C252" s="205">
        <f>VLOOKUP(A252,$A$3:$AH$20,2+ROW(A250)/25)</f>
        <v>130250</v>
      </c>
    </row>
    <row r="253" spans="1:3" x14ac:dyDescent="0.35">
      <c r="A253" s="5">
        <v>4</v>
      </c>
      <c r="B253" s="204">
        <v>1999</v>
      </c>
      <c r="C253" s="205">
        <f>VLOOKUP(A253,$A$3:$AH$20,2+ROW(A250)/25)</f>
        <v>129347</v>
      </c>
    </row>
    <row r="254" spans="1:3" x14ac:dyDescent="0.35">
      <c r="A254" s="5">
        <v>5</v>
      </c>
      <c r="B254" s="204">
        <v>2000</v>
      </c>
      <c r="C254" s="205">
        <f>VLOOKUP(A254,$A$3:$AH$20,2+ROW(A250)/25)</f>
        <v>128762</v>
      </c>
    </row>
    <row r="255" spans="1:3" x14ac:dyDescent="0.35">
      <c r="A255" s="5">
        <v>6</v>
      </c>
      <c r="B255" s="204">
        <v>2001</v>
      </c>
      <c r="C255" s="205">
        <f>VLOOKUP(A255,$A$3:$AH$20,2+ROW(A250)/25)</f>
        <v>128516</v>
      </c>
    </row>
    <row r="256" spans="1:3" x14ac:dyDescent="0.35">
      <c r="A256" s="5">
        <v>7</v>
      </c>
      <c r="B256" s="204">
        <v>2002</v>
      </c>
      <c r="C256" s="205">
        <f>VLOOKUP(A256,$A$3:$AH$20,2+ROW(A250)/25)</f>
        <v>128176</v>
      </c>
    </row>
    <row r="257" spans="1:3" x14ac:dyDescent="0.35">
      <c r="A257" s="5">
        <v>8</v>
      </c>
      <c r="B257" s="204">
        <v>2003</v>
      </c>
      <c r="C257" s="205">
        <f>VLOOKUP(A257,$A$3:$AH$20,2+ROW(A250)/25)</f>
        <v>127981</v>
      </c>
    </row>
    <row r="258" spans="1:3" x14ac:dyDescent="0.35">
      <c r="A258" s="5">
        <v>9</v>
      </c>
      <c r="B258" s="204">
        <v>2004</v>
      </c>
      <c r="C258" s="205">
        <f>VLOOKUP(A258,$A$3:$AH$20,2+ROW(A250)/25)</f>
        <v>128147</v>
      </c>
    </row>
    <row r="259" spans="1:3" x14ac:dyDescent="0.35">
      <c r="A259" s="5">
        <v>10</v>
      </c>
      <c r="B259" s="204">
        <v>2005</v>
      </c>
      <c r="C259" s="205">
        <f>VLOOKUP(A259,$A$3:$AH$20,2+ROW(A250)/25)</f>
        <v>128830</v>
      </c>
    </row>
    <row r="260" spans="1:3" x14ac:dyDescent="0.35">
      <c r="A260" s="5">
        <v>11</v>
      </c>
      <c r="B260" s="204">
        <v>2006</v>
      </c>
      <c r="C260" s="205">
        <f>VLOOKUP(A260,$A$3:$AH$20,2+ROW(A250)/25)</f>
        <v>131389</v>
      </c>
    </row>
    <row r="261" spans="1:3" x14ac:dyDescent="0.35">
      <c r="A261" s="5">
        <v>12</v>
      </c>
      <c r="B261" s="204">
        <v>2007</v>
      </c>
      <c r="C261" s="205">
        <f>VLOOKUP(A261,$A$3:$AH$20,2+ROW(A250)/25)</f>
        <v>133922</v>
      </c>
    </row>
    <row r="262" spans="1:3" x14ac:dyDescent="0.35">
      <c r="A262" s="5">
        <v>13</v>
      </c>
      <c r="B262" s="204">
        <v>2008</v>
      </c>
      <c r="C262" s="205">
        <f>VLOOKUP(A262,$A$3:$AH$20,2+ROW(A250)/25)</f>
        <v>136711</v>
      </c>
    </row>
    <row r="263" spans="1:3" x14ac:dyDescent="0.35">
      <c r="A263" s="5">
        <v>14</v>
      </c>
      <c r="B263" s="204">
        <v>2009</v>
      </c>
      <c r="C263" s="205">
        <f>VLOOKUP(A263,$A$3:$AH$20,2+ROW(A250)/25)</f>
        <v>139338</v>
      </c>
    </row>
    <row r="264" spans="1:3" x14ac:dyDescent="0.35">
      <c r="A264" s="5">
        <v>15</v>
      </c>
      <c r="B264" s="204">
        <v>2010</v>
      </c>
      <c r="C264" s="205">
        <f>VLOOKUP(A264,$A$3:$AH$20,2+ROW(A250)/25)</f>
        <v>140650</v>
      </c>
    </row>
    <row r="265" spans="1:3" x14ac:dyDescent="0.35">
      <c r="A265" s="5">
        <v>16</v>
      </c>
      <c r="B265" s="204">
        <v>2011</v>
      </c>
      <c r="C265" s="205">
        <f>VLOOKUP(A265,$A$3:$AH$20,2+ROW(A250)/25)</f>
        <v>142591</v>
      </c>
    </row>
    <row r="266" spans="1:3" x14ac:dyDescent="0.35">
      <c r="A266" s="5">
        <v>17</v>
      </c>
      <c r="B266" s="204">
        <v>2012</v>
      </c>
      <c r="C266" s="205">
        <f>VLOOKUP(A266,$A$3:$AH$20,2+ROW(A250)/25)</f>
        <v>144680</v>
      </c>
    </row>
    <row r="267" spans="1:3" x14ac:dyDescent="0.35">
      <c r="A267" s="5">
        <v>18</v>
      </c>
      <c r="B267" s="204">
        <v>2013</v>
      </c>
      <c r="C267" s="205">
        <f>VLOOKUP(A267,$A$3:$AH$20,2+ROW(A250)/25)</f>
        <v>146727</v>
      </c>
    </row>
    <row r="268" spans="1:3" x14ac:dyDescent="0.35">
      <c r="A268" s="5">
        <v>19</v>
      </c>
    </row>
    <row r="269" spans="1:3" x14ac:dyDescent="0.35">
      <c r="A269" s="5">
        <v>20</v>
      </c>
    </row>
    <row r="270" spans="1:3" x14ac:dyDescent="0.35">
      <c r="A270" s="5">
        <v>21</v>
      </c>
    </row>
    <row r="271" spans="1:3" x14ac:dyDescent="0.35">
      <c r="A271" s="5">
        <v>22</v>
      </c>
    </row>
    <row r="272" spans="1:3" x14ac:dyDescent="0.35">
      <c r="A272" s="5">
        <v>23</v>
      </c>
    </row>
    <row r="273" spans="1:3" x14ac:dyDescent="0.35">
      <c r="A273" s="5">
        <v>24</v>
      </c>
    </row>
    <row r="274" spans="1:3" x14ac:dyDescent="0.35">
      <c r="A274" s="5">
        <v>25</v>
      </c>
    </row>
    <row r="275" spans="1:3" x14ac:dyDescent="0.35">
      <c r="A275" s="5">
        <v>1</v>
      </c>
      <c r="B275" s="204">
        <v>1996</v>
      </c>
      <c r="C275" s="205">
        <f>VLOOKUP(A275,$A$3:$AH$20,2+ROW(A275)/25)</f>
        <v>77764</v>
      </c>
    </row>
    <row r="276" spans="1:3" x14ac:dyDescent="0.35">
      <c r="A276" s="5">
        <v>2</v>
      </c>
      <c r="B276" s="204">
        <v>1997</v>
      </c>
      <c r="C276" s="205">
        <f>VLOOKUP(A276,$A$3:$AH$20,2+ROW(A275)/25)</f>
        <v>78844</v>
      </c>
    </row>
    <row r="277" spans="1:3" x14ac:dyDescent="0.35">
      <c r="A277" s="5">
        <v>3</v>
      </c>
      <c r="B277" s="204">
        <v>1998</v>
      </c>
      <c r="C277" s="205">
        <f>VLOOKUP(A277,$A$3:$AH$20,2+ROW(A275)/25)</f>
        <v>80180</v>
      </c>
    </row>
    <row r="278" spans="1:3" x14ac:dyDescent="0.35">
      <c r="A278" s="5">
        <v>4</v>
      </c>
      <c r="B278" s="204">
        <v>1999</v>
      </c>
      <c r="C278" s="205">
        <f>VLOOKUP(A278,$A$3:$AH$20,2+ROW(A275)/25)</f>
        <v>81755</v>
      </c>
    </row>
    <row r="279" spans="1:3" x14ac:dyDescent="0.35">
      <c r="A279" s="5">
        <v>5</v>
      </c>
      <c r="B279" s="204">
        <v>2000</v>
      </c>
      <c r="C279" s="205">
        <f>VLOOKUP(A279,$A$3:$AH$20,2+ROW(A275)/25)</f>
        <v>82642</v>
      </c>
    </row>
    <row r="280" spans="1:3" x14ac:dyDescent="0.35">
      <c r="A280" s="5">
        <v>6</v>
      </c>
      <c r="B280" s="204">
        <v>2001</v>
      </c>
      <c r="C280" s="205">
        <f>VLOOKUP(A280,$A$3:$AH$20,2+ROW(A275)/25)</f>
        <v>83367</v>
      </c>
    </row>
    <row r="281" spans="1:3" x14ac:dyDescent="0.35">
      <c r="A281" s="5">
        <v>7</v>
      </c>
      <c r="B281" s="204">
        <v>2002</v>
      </c>
      <c r="C281" s="205">
        <f>VLOOKUP(A281,$A$3:$AH$20,2+ROW(A275)/25)</f>
        <v>83951</v>
      </c>
    </row>
    <row r="282" spans="1:3" x14ac:dyDescent="0.35">
      <c r="A282" s="5">
        <v>8</v>
      </c>
      <c r="B282" s="204">
        <v>2003</v>
      </c>
      <c r="C282" s="205">
        <f>VLOOKUP(A282,$A$3:$AH$20,2+ROW(A275)/25)</f>
        <v>84252</v>
      </c>
    </row>
    <row r="283" spans="1:3" x14ac:dyDescent="0.35">
      <c r="A283" s="5">
        <v>9</v>
      </c>
      <c r="B283" s="204">
        <v>2004</v>
      </c>
      <c r="C283" s="205">
        <f>VLOOKUP(A283,$A$3:$AH$20,2+ROW(A275)/25)</f>
        <v>83802</v>
      </c>
    </row>
    <row r="284" spans="1:3" x14ac:dyDescent="0.35">
      <c r="A284" s="5">
        <v>10</v>
      </c>
      <c r="B284" s="204">
        <v>2005</v>
      </c>
      <c r="C284" s="205">
        <f>VLOOKUP(A284,$A$3:$AH$20,2+ROW(A275)/25)</f>
        <v>84259</v>
      </c>
    </row>
    <row r="285" spans="1:3" x14ac:dyDescent="0.35">
      <c r="A285" s="5">
        <v>11</v>
      </c>
      <c r="B285" s="204">
        <v>2006</v>
      </c>
      <c r="C285" s="205">
        <f>VLOOKUP(A285,$A$3:$AH$20,2+ROW(A275)/25)</f>
        <v>84759</v>
      </c>
    </row>
    <row r="286" spans="1:3" x14ac:dyDescent="0.35">
      <c r="A286" s="5">
        <v>12</v>
      </c>
      <c r="B286" s="204">
        <v>2007</v>
      </c>
      <c r="C286" s="205">
        <f>VLOOKUP(A286,$A$3:$AH$20,2+ROW(A275)/25)</f>
        <v>85481</v>
      </c>
    </row>
    <row r="287" spans="1:3" x14ac:dyDescent="0.35">
      <c r="A287" s="5">
        <v>13</v>
      </c>
      <c r="B287" s="204">
        <v>2008</v>
      </c>
      <c r="C287" s="205">
        <f>VLOOKUP(A287,$A$3:$AH$20,2+ROW(A275)/25)</f>
        <v>85896</v>
      </c>
    </row>
    <row r="288" spans="1:3" x14ac:dyDescent="0.35">
      <c r="A288" s="5">
        <v>14</v>
      </c>
      <c r="B288" s="204">
        <v>2009</v>
      </c>
      <c r="C288" s="205">
        <f>VLOOKUP(A288,$A$3:$AH$20,2+ROW(A275)/25)</f>
        <v>86937</v>
      </c>
    </row>
    <row r="289" spans="1:3" x14ac:dyDescent="0.35">
      <c r="A289" s="5">
        <v>15</v>
      </c>
      <c r="B289" s="204">
        <v>2010</v>
      </c>
      <c r="C289" s="205">
        <f>VLOOKUP(A289,$A$3:$AH$20,2+ROW(A275)/25)</f>
        <v>87187</v>
      </c>
    </row>
    <row r="290" spans="1:3" x14ac:dyDescent="0.35">
      <c r="A290" s="5">
        <v>16</v>
      </c>
      <c r="B290" s="204">
        <v>2011</v>
      </c>
      <c r="C290" s="205">
        <f>VLOOKUP(A290,$A$3:$AH$20,2+ROW(A275)/25)</f>
        <v>87348</v>
      </c>
    </row>
    <row r="291" spans="1:3" x14ac:dyDescent="0.35">
      <c r="A291" s="5">
        <v>17</v>
      </c>
      <c r="B291" s="204">
        <v>2012</v>
      </c>
      <c r="C291" s="205">
        <f>VLOOKUP(A291,$A$3:$AH$20,2+ROW(A275)/25)</f>
        <v>88165</v>
      </c>
    </row>
    <row r="292" spans="1:3" x14ac:dyDescent="0.35">
      <c r="A292" s="5">
        <v>18</v>
      </c>
      <c r="B292" s="204">
        <v>2013</v>
      </c>
      <c r="C292" s="205">
        <f>VLOOKUP(A292,$A$3:$AH$20,2+ROW(A275)/25)</f>
        <v>89111</v>
      </c>
    </row>
    <row r="293" spans="1:3" x14ac:dyDescent="0.35">
      <c r="A293" s="5">
        <v>19</v>
      </c>
    </row>
    <row r="294" spans="1:3" x14ac:dyDescent="0.35">
      <c r="A294" s="5">
        <v>20</v>
      </c>
    </row>
    <row r="295" spans="1:3" x14ac:dyDescent="0.35">
      <c r="A295" s="5">
        <v>21</v>
      </c>
    </row>
    <row r="296" spans="1:3" x14ac:dyDescent="0.35">
      <c r="A296" s="5">
        <v>22</v>
      </c>
    </row>
    <row r="297" spans="1:3" x14ac:dyDescent="0.35">
      <c r="A297" s="5">
        <v>23</v>
      </c>
    </row>
    <row r="298" spans="1:3" x14ac:dyDescent="0.35">
      <c r="A298" s="5">
        <v>24</v>
      </c>
    </row>
    <row r="299" spans="1:3" x14ac:dyDescent="0.35">
      <c r="A299" s="5">
        <v>25</v>
      </c>
    </row>
    <row r="300" spans="1:3" x14ac:dyDescent="0.35">
      <c r="A300" s="5">
        <v>1</v>
      </c>
      <c r="B300" s="204">
        <v>1996</v>
      </c>
      <c r="C300" s="205">
        <f>VLOOKUP(A300,$A$3:$AH$20,2+ROW(A300)/25)</f>
        <v>120819</v>
      </c>
    </row>
    <row r="301" spans="1:3" x14ac:dyDescent="0.35">
      <c r="A301" s="5">
        <v>2</v>
      </c>
      <c r="B301" s="204">
        <v>1997</v>
      </c>
      <c r="C301" s="205">
        <f>VLOOKUP(A301,$A$3:$AH$20,2+ROW(A300)/25)</f>
        <v>122942</v>
      </c>
    </row>
    <row r="302" spans="1:3" x14ac:dyDescent="0.35">
      <c r="A302" s="5">
        <v>3</v>
      </c>
      <c r="B302" s="204">
        <v>1998</v>
      </c>
      <c r="C302" s="205">
        <f>VLOOKUP(A302,$A$3:$AH$20,2+ROW(A300)/25)</f>
        <v>125409</v>
      </c>
    </row>
    <row r="303" spans="1:3" x14ac:dyDescent="0.35">
      <c r="A303" s="5">
        <v>4</v>
      </c>
      <c r="B303" s="204">
        <v>1999</v>
      </c>
      <c r="C303" s="205">
        <f>VLOOKUP(A303,$A$3:$AH$20,2+ROW(A300)/25)</f>
        <v>128415</v>
      </c>
    </row>
    <row r="304" spans="1:3" x14ac:dyDescent="0.35">
      <c r="A304" s="5">
        <v>5</v>
      </c>
      <c r="B304" s="204">
        <v>2000</v>
      </c>
      <c r="C304" s="205">
        <f>VLOOKUP(A304,$A$3:$AH$20,2+ROW(A300)/25)</f>
        <v>131970</v>
      </c>
    </row>
    <row r="305" spans="1:3" x14ac:dyDescent="0.35">
      <c r="A305" s="5">
        <v>6</v>
      </c>
      <c r="B305" s="204">
        <v>2001</v>
      </c>
      <c r="C305" s="205">
        <f>VLOOKUP(A305,$A$3:$AH$20,2+ROW(A300)/25)</f>
        <v>135986</v>
      </c>
    </row>
    <row r="306" spans="1:3" x14ac:dyDescent="0.35">
      <c r="A306" s="5">
        <v>7</v>
      </c>
      <c r="B306" s="204">
        <v>2002</v>
      </c>
      <c r="C306" s="205">
        <f>VLOOKUP(A306,$A$3:$AH$20,2+ROW(A300)/25)</f>
        <v>139466</v>
      </c>
    </row>
    <row r="307" spans="1:3" x14ac:dyDescent="0.35">
      <c r="A307" s="5">
        <v>8</v>
      </c>
      <c r="B307" s="204">
        <v>2003</v>
      </c>
      <c r="C307" s="205">
        <f>VLOOKUP(A307,$A$3:$AH$20,2+ROW(A300)/25)</f>
        <v>143249</v>
      </c>
    </row>
    <row r="308" spans="1:3" x14ac:dyDescent="0.35">
      <c r="A308" s="5">
        <v>9</v>
      </c>
      <c r="B308" s="204">
        <v>2004</v>
      </c>
      <c r="C308" s="205">
        <f>VLOOKUP(A308,$A$3:$AH$20,2+ROW(A300)/25)</f>
        <v>146605</v>
      </c>
    </row>
    <row r="309" spans="1:3" x14ac:dyDescent="0.35">
      <c r="A309" s="5">
        <v>10</v>
      </c>
      <c r="B309" s="204">
        <v>2005</v>
      </c>
      <c r="C309" s="205">
        <f>VLOOKUP(A309,$A$3:$AH$20,2+ROW(A300)/25)</f>
        <v>150091</v>
      </c>
    </row>
    <row r="310" spans="1:3" x14ac:dyDescent="0.35">
      <c r="A310" s="5">
        <v>11</v>
      </c>
      <c r="B310" s="204">
        <v>2006</v>
      </c>
      <c r="C310" s="205">
        <f>VLOOKUP(A310,$A$3:$AH$20,2+ROW(A300)/25)</f>
        <v>154351</v>
      </c>
    </row>
    <row r="311" spans="1:3" x14ac:dyDescent="0.35">
      <c r="A311" s="5">
        <v>12</v>
      </c>
      <c r="B311" s="204">
        <v>2007</v>
      </c>
      <c r="C311" s="205">
        <f>VLOOKUP(A311,$A$3:$AH$20,2+ROW(A300)/25)</f>
        <v>158384</v>
      </c>
    </row>
    <row r="312" spans="1:3" x14ac:dyDescent="0.35">
      <c r="A312" s="5">
        <v>13</v>
      </c>
      <c r="B312" s="204">
        <v>2008</v>
      </c>
      <c r="C312" s="205">
        <f>VLOOKUP(A312,$A$3:$AH$20,2+ROW(A300)/25)</f>
        <v>162647</v>
      </c>
    </row>
    <row r="313" spans="1:3" x14ac:dyDescent="0.35">
      <c r="A313" s="5">
        <v>14</v>
      </c>
      <c r="B313" s="204">
        <v>2009</v>
      </c>
      <c r="C313" s="205">
        <f>VLOOKUP(A313,$A$3:$AH$20,2+ROW(A300)/25)</f>
        <v>167439</v>
      </c>
    </row>
    <row r="314" spans="1:3" x14ac:dyDescent="0.35">
      <c r="A314" s="5">
        <v>15</v>
      </c>
      <c r="B314" s="204">
        <v>2010</v>
      </c>
      <c r="C314" s="205">
        <f>VLOOKUP(A314,$A$3:$AH$20,2+ROW(A300)/25)</f>
        <v>171352</v>
      </c>
    </row>
    <row r="315" spans="1:3" x14ac:dyDescent="0.35">
      <c r="A315" s="5">
        <v>16</v>
      </c>
      <c r="B315" s="204">
        <v>2011</v>
      </c>
      <c r="C315" s="205">
        <f>VLOOKUP(A315,$A$3:$AH$20,2+ROW(A300)/25)</f>
        <v>175063</v>
      </c>
    </row>
    <row r="316" spans="1:3" x14ac:dyDescent="0.35">
      <c r="A316" s="5">
        <v>17</v>
      </c>
      <c r="B316" s="204">
        <v>2012</v>
      </c>
      <c r="C316" s="205">
        <f>VLOOKUP(A316,$A$3:$AH$20,2+ROW(A300)/25)</f>
        <v>178027</v>
      </c>
    </row>
    <row r="317" spans="1:3" x14ac:dyDescent="0.35">
      <c r="A317" s="5">
        <v>18</v>
      </c>
      <c r="B317" s="204">
        <v>2013</v>
      </c>
      <c r="C317" s="205">
        <f>VLOOKUP(A317,$A$3:$AH$20,2+ROW(A300)/25)</f>
        <v>183263</v>
      </c>
    </row>
    <row r="318" spans="1:3" x14ac:dyDescent="0.35">
      <c r="A318" s="5">
        <v>19</v>
      </c>
    </row>
    <row r="319" spans="1:3" x14ac:dyDescent="0.35">
      <c r="A319" s="5">
        <v>20</v>
      </c>
    </row>
    <row r="320" spans="1:3" x14ac:dyDescent="0.35">
      <c r="A320" s="5">
        <v>21</v>
      </c>
    </row>
    <row r="321" spans="1:3" x14ac:dyDescent="0.35">
      <c r="A321" s="5">
        <v>22</v>
      </c>
    </row>
    <row r="322" spans="1:3" x14ac:dyDescent="0.35">
      <c r="A322" s="5">
        <v>23</v>
      </c>
    </row>
    <row r="323" spans="1:3" x14ac:dyDescent="0.35">
      <c r="A323" s="5">
        <v>24</v>
      </c>
    </row>
    <row r="324" spans="1:3" x14ac:dyDescent="0.35">
      <c r="A324" s="5">
        <v>25</v>
      </c>
    </row>
    <row r="325" spans="1:3" x14ac:dyDescent="0.35">
      <c r="A325" s="5">
        <v>1</v>
      </c>
      <c r="B325" s="204">
        <v>1996</v>
      </c>
      <c r="C325" s="205">
        <f>VLOOKUP(A325,$A$3:$AH$20,2+ROW(A325)/25)</f>
        <v>129655</v>
      </c>
    </row>
    <row r="326" spans="1:3" x14ac:dyDescent="0.35">
      <c r="A326" s="5">
        <v>2</v>
      </c>
      <c r="B326" s="204">
        <v>1997</v>
      </c>
      <c r="C326" s="205">
        <f>VLOOKUP(A326,$A$3:$AH$20,2+ROW(A325)/25)</f>
        <v>130522</v>
      </c>
    </row>
    <row r="327" spans="1:3" x14ac:dyDescent="0.35">
      <c r="A327" s="5">
        <v>3</v>
      </c>
      <c r="B327" s="204">
        <v>1998</v>
      </c>
      <c r="C327" s="205">
        <f>VLOOKUP(A327,$A$3:$AH$20,2+ROW(A325)/25)</f>
        <v>131735</v>
      </c>
    </row>
    <row r="328" spans="1:3" x14ac:dyDescent="0.35">
      <c r="A328" s="5">
        <v>4</v>
      </c>
      <c r="B328" s="204">
        <v>1999</v>
      </c>
      <c r="C328" s="205">
        <f>VLOOKUP(A328,$A$3:$AH$20,2+ROW(A325)/25)</f>
        <v>132819</v>
      </c>
    </row>
    <row r="329" spans="1:3" x14ac:dyDescent="0.35">
      <c r="A329" s="5">
        <v>5</v>
      </c>
      <c r="B329" s="204">
        <v>2000</v>
      </c>
      <c r="C329" s="205">
        <f>VLOOKUP(A329,$A$3:$AH$20,2+ROW(A325)/25)</f>
        <v>133552</v>
      </c>
    </row>
    <row r="330" spans="1:3" x14ac:dyDescent="0.35">
      <c r="A330" s="5">
        <v>6</v>
      </c>
      <c r="B330" s="204">
        <v>2001</v>
      </c>
      <c r="C330" s="205">
        <f>VLOOKUP(A330,$A$3:$AH$20,2+ROW(A325)/25)</f>
        <v>133887</v>
      </c>
    </row>
    <row r="331" spans="1:3" x14ac:dyDescent="0.35">
      <c r="A331" s="5">
        <v>7</v>
      </c>
      <c r="B331" s="204">
        <v>2002</v>
      </c>
      <c r="C331" s="205">
        <f>VLOOKUP(A331,$A$3:$AH$20,2+ROW(A325)/25)</f>
        <v>135448</v>
      </c>
    </row>
    <row r="332" spans="1:3" x14ac:dyDescent="0.35">
      <c r="A332" s="5">
        <v>8</v>
      </c>
      <c r="B332" s="204">
        <v>2003</v>
      </c>
      <c r="C332" s="205">
        <f>VLOOKUP(A332,$A$3:$AH$20,2+ROW(A325)/25)</f>
        <v>136668</v>
      </c>
    </row>
    <row r="333" spans="1:3" x14ac:dyDescent="0.35">
      <c r="A333" s="5">
        <v>9</v>
      </c>
      <c r="B333" s="204">
        <v>2004</v>
      </c>
      <c r="C333" s="205">
        <f>VLOOKUP(A333,$A$3:$AH$20,2+ROW(A325)/25)</f>
        <v>137705</v>
      </c>
    </row>
    <row r="334" spans="1:3" x14ac:dyDescent="0.35">
      <c r="A334" s="5">
        <v>10</v>
      </c>
      <c r="B334" s="204">
        <v>2005</v>
      </c>
      <c r="C334" s="205">
        <f>VLOOKUP(A334,$A$3:$AH$20,2+ROW(A325)/25)</f>
        <v>138661</v>
      </c>
    </row>
    <row r="335" spans="1:3" x14ac:dyDescent="0.35">
      <c r="A335" s="5">
        <v>11</v>
      </c>
      <c r="B335" s="204">
        <v>2006</v>
      </c>
      <c r="C335" s="205">
        <f>VLOOKUP(A335,$A$3:$AH$20,2+ROW(A325)/25)</f>
        <v>139796</v>
      </c>
    </row>
    <row r="336" spans="1:3" x14ac:dyDescent="0.35">
      <c r="A336" s="5">
        <v>12</v>
      </c>
      <c r="B336" s="204">
        <v>2007</v>
      </c>
      <c r="C336" s="205">
        <f>VLOOKUP(A336,$A$3:$AH$20,2+ROW(A325)/25)</f>
        <v>141426</v>
      </c>
    </row>
    <row r="337" spans="1:3" x14ac:dyDescent="0.35">
      <c r="A337" s="5">
        <v>13</v>
      </c>
      <c r="B337" s="204">
        <v>2008</v>
      </c>
      <c r="C337" s="205">
        <f>VLOOKUP(A337,$A$3:$AH$20,2+ROW(A325)/25)</f>
        <v>143414</v>
      </c>
    </row>
    <row r="338" spans="1:3" x14ac:dyDescent="0.35">
      <c r="A338" s="5">
        <v>14</v>
      </c>
      <c r="B338" s="204">
        <v>2009</v>
      </c>
      <c r="C338" s="205">
        <f>VLOOKUP(A338,$A$3:$AH$20,2+ROW(A325)/25)</f>
        <v>146234</v>
      </c>
    </row>
    <row r="339" spans="1:3" x14ac:dyDescent="0.35">
      <c r="A339" s="5">
        <v>15</v>
      </c>
      <c r="B339" s="204">
        <v>2010</v>
      </c>
      <c r="C339" s="205">
        <f>VLOOKUP(A339,$A$3:$AH$20,2+ROW(A325)/25)</f>
        <v>147278</v>
      </c>
    </row>
    <row r="340" spans="1:3" x14ac:dyDescent="0.35">
      <c r="A340" s="5">
        <v>16</v>
      </c>
      <c r="B340" s="204">
        <v>2011</v>
      </c>
      <c r="C340" s="205">
        <f>VLOOKUP(A340,$A$3:$AH$20,2+ROW(A325)/25)</f>
        <v>147915</v>
      </c>
    </row>
    <row r="341" spans="1:3" x14ac:dyDescent="0.35">
      <c r="A341" s="5">
        <v>17</v>
      </c>
      <c r="B341" s="204">
        <v>2012</v>
      </c>
      <c r="C341" s="205">
        <f>VLOOKUP(A341,$A$3:$AH$20,2+ROW(A325)/25)</f>
        <v>149976</v>
      </c>
    </row>
    <row r="342" spans="1:3" x14ac:dyDescent="0.35">
      <c r="A342" s="5">
        <v>18</v>
      </c>
      <c r="B342" s="204">
        <v>2013</v>
      </c>
      <c r="C342" s="205">
        <f>VLOOKUP(A342,$A$3:$AH$20,2+ROW(A325)/25)</f>
        <v>151686</v>
      </c>
    </row>
    <row r="343" spans="1:3" x14ac:dyDescent="0.35">
      <c r="A343" s="5">
        <v>19</v>
      </c>
    </row>
    <row r="344" spans="1:3" x14ac:dyDescent="0.35">
      <c r="A344" s="5">
        <v>20</v>
      </c>
    </row>
    <row r="345" spans="1:3" x14ac:dyDescent="0.35">
      <c r="A345" s="5">
        <v>21</v>
      </c>
    </row>
    <row r="346" spans="1:3" x14ac:dyDescent="0.35">
      <c r="A346" s="5">
        <v>22</v>
      </c>
    </row>
    <row r="347" spans="1:3" x14ac:dyDescent="0.35">
      <c r="A347" s="5">
        <v>23</v>
      </c>
    </row>
    <row r="348" spans="1:3" x14ac:dyDescent="0.35">
      <c r="A348" s="5">
        <v>24</v>
      </c>
    </row>
    <row r="349" spans="1:3" x14ac:dyDescent="0.35">
      <c r="A349" s="5">
        <v>25</v>
      </c>
    </row>
    <row r="350" spans="1:3" x14ac:dyDescent="0.35">
      <c r="A350" s="5">
        <v>1</v>
      </c>
      <c r="B350" s="204">
        <v>1996</v>
      </c>
      <c r="C350" s="205">
        <f>VLOOKUP(A350,$A$3:$AH$20,2+ROW(A350)/25)</f>
        <v>136825</v>
      </c>
    </row>
    <row r="351" spans="1:3" x14ac:dyDescent="0.35">
      <c r="A351" s="5">
        <v>2</v>
      </c>
      <c r="B351" s="204">
        <v>1997</v>
      </c>
      <c r="C351" s="205">
        <f>VLOOKUP(A351,$A$3:$AH$20,2+ROW(A350)/25)</f>
        <v>138073</v>
      </c>
    </row>
    <row r="352" spans="1:3" x14ac:dyDescent="0.35">
      <c r="A352" s="5">
        <v>3</v>
      </c>
      <c r="B352" s="204">
        <v>1998</v>
      </c>
      <c r="C352" s="205">
        <f>VLOOKUP(A352,$A$3:$AH$20,2+ROW(A350)/25)</f>
        <v>140430</v>
      </c>
    </row>
    <row r="353" spans="1:3" x14ac:dyDescent="0.35">
      <c r="A353" s="5">
        <v>4</v>
      </c>
      <c r="B353" s="204">
        <v>1999</v>
      </c>
      <c r="C353" s="205">
        <f>VLOOKUP(A353,$A$3:$AH$20,2+ROW(A350)/25)</f>
        <v>143126</v>
      </c>
    </row>
    <row r="354" spans="1:3" x14ac:dyDescent="0.35">
      <c r="A354" s="5">
        <v>5</v>
      </c>
      <c r="B354" s="204">
        <v>2000</v>
      </c>
      <c r="C354" s="205">
        <f>VLOOKUP(A354,$A$3:$AH$20,2+ROW(A350)/25)</f>
        <v>145375</v>
      </c>
    </row>
    <row r="355" spans="1:3" x14ac:dyDescent="0.35">
      <c r="A355" s="5">
        <v>6</v>
      </c>
      <c r="B355" s="204">
        <v>2001</v>
      </c>
      <c r="C355" s="205">
        <f>VLOOKUP(A355,$A$3:$AH$20,2+ROW(A350)/25)</f>
        <v>147433</v>
      </c>
    </row>
    <row r="356" spans="1:3" x14ac:dyDescent="0.35">
      <c r="A356" s="5">
        <v>7</v>
      </c>
      <c r="B356" s="204">
        <v>2002</v>
      </c>
      <c r="C356" s="205">
        <f>VLOOKUP(A356,$A$3:$AH$20,2+ROW(A350)/25)</f>
        <v>149317</v>
      </c>
    </row>
    <row r="357" spans="1:3" x14ac:dyDescent="0.35">
      <c r="A357" s="5">
        <v>8</v>
      </c>
      <c r="B357" s="204">
        <v>2003</v>
      </c>
      <c r="C357" s="205">
        <f>VLOOKUP(A357,$A$3:$AH$20,2+ROW(A350)/25)</f>
        <v>150694</v>
      </c>
    </row>
    <row r="358" spans="1:3" x14ac:dyDescent="0.35">
      <c r="A358" s="5">
        <v>9</v>
      </c>
      <c r="B358" s="204">
        <v>2004</v>
      </c>
      <c r="C358" s="205">
        <f>VLOOKUP(A358,$A$3:$AH$20,2+ROW(A350)/25)</f>
        <v>150871</v>
      </c>
    </row>
    <row r="359" spans="1:3" x14ac:dyDescent="0.35">
      <c r="A359" s="5">
        <v>10</v>
      </c>
      <c r="B359" s="204">
        <v>2005</v>
      </c>
      <c r="C359" s="205">
        <f>VLOOKUP(A359,$A$3:$AH$20,2+ROW(A350)/25)</f>
        <v>151290</v>
      </c>
    </row>
    <row r="360" spans="1:3" x14ac:dyDescent="0.35">
      <c r="A360" s="5">
        <v>11</v>
      </c>
      <c r="B360" s="204">
        <v>2006</v>
      </c>
      <c r="C360" s="205">
        <f>VLOOKUP(A360,$A$3:$AH$20,2+ROW(A350)/25)</f>
        <v>151804</v>
      </c>
    </row>
    <row r="361" spans="1:3" x14ac:dyDescent="0.35">
      <c r="A361" s="5">
        <v>12</v>
      </c>
      <c r="B361" s="204">
        <v>2007</v>
      </c>
      <c r="C361" s="205">
        <f>VLOOKUP(A361,$A$3:$AH$20,2+ROW(A350)/25)</f>
        <v>152404</v>
      </c>
    </row>
    <row r="362" spans="1:3" x14ac:dyDescent="0.35">
      <c r="A362" s="5">
        <v>13</v>
      </c>
      <c r="B362" s="204">
        <v>2008</v>
      </c>
      <c r="C362" s="205">
        <f>VLOOKUP(A362,$A$3:$AH$20,2+ROW(A350)/25)</f>
        <v>153134</v>
      </c>
    </row>
    <row r="363" spans="1:3" x14ac:dyDescent="0.35">
      <c r="A363" s="5">
        <v>14</v>
      </c>
      <c r="B363" s="204">
        <v>2009</v>
      </c>
      <c r="C363" s="205">
        <f>VLOOKUP(A363,$A$3:$AH$20,2+ROW(A350)/25)</f>
        <v>154264</v>
      </c>
    </row>
    <row r="364" spans="1:3" x14ac:dyDescent="0.35">
      <c r="A364" s="5">
        <v>15</v>
      </c>
      <c r="B364" s="204">
        <v>2010</v>
      </c>
      <c r="C364" s="205">
        <f>VLOOKUP(A364,$A$3:$AH$20,2+ROW(A350)/25)</f>
        <v>154386</v>
      </c>
    </row>
    <row r="365" spans="1:3" x14ac:dyDescent="0.35">
      <c r="A365" s="5">
        <v>16</v>
      </c>
      <c r="B365" s="204">
        <v>2011</v>
      </c>
      <c r="C365" s="205">
        <f>VLOOKUP(A365,$A$3:$AH$20,2+ROW(A350)/25)</f>
        <v>154097</v>
      </c>
    </row>
    <row r="366" spans="1:3" x14ac:dyDescent="0.35">
      <c r="A366" s="5">
        <v>17</v>
      </c>
      <c r="B366" s="204">
        <v>2012</v>
      </c>
      <c r="C366" s="205">
        <f>VLOOKUP(A366,$A$3:$AH$20,2+ROW(A350)/25)</f>
        <v>154653</v>
      </c>
    </row>
    <row r="367" spans="1:3" x14ac:dyDescent="0.35">
      <c r="A367" s="5">
        <v>18</v>
      </c>
      <c r="B367" s="204">
        <v>2013</v>
      </c>
      <c r="C367" s="205">
        <f>VLOOKUP(A367,$A$3:$AH$20,2+ROW(A350)/25)</f>
        <v>154909</v>
      </c>
    </row>
    <row r="368" spans="1:3" x14ac:dyDescent="0.35">
      <c r="A368" s="5">
        <v>19</v>
      </c>
    </row>
    <row r="369" spans="1:3" x14ac:dyDescent="0.35">
      <c r="A369" s="5">
        <v>20</v>
      </c>
    </row>
    <row r="370" spans="1:3" x14ac:dyDescent="0.35">
      <c r="A370" s="5">
        <v>21</v>
      </c>
    </row>
    <row r="371" spans="1:3" x14ac:dyDescent="0.35">
      <c r="A371" s="5">
        <v>22</v>
      </c>
    </row>
    <row r="372" spans="1:3" x14ac:dyDescent="0.35">
      <c r="A372" s="5">
        <v>23</v>
      </c>
    </row>
    <row r="373" spans="1:3" x14ac:dyDescent="0.35">
      <c r="A373" s="5">
        <v>24</v>
      </c>
    </row>
    <row r="374" spans="1:3" x14ac:dyDescent="0.35">
      <c r="A374" s="5">
        <v>25</v>
      </c>
    </row>
    <row r="375" spans="1:3" x14ac:dyDescent="0.35">
      <c r="A375" s="5">
        <v>1</v>
      </c>
      <c r="B375" s="204">
        <v>1996</v>
      </c>
      <c r="C375" s="205">
        <f>VLOOKUP(A375,$A$3:$AH$20,2+ROW(A375)/25)</f>
        <v>110506</v>
      </c>
    </row>
    <row r="376" spans="1:3" x14ac:dyDescent="0.35">
      <c r="A376" s="5">
        <v>2</v>
      </c>
      <c r="B376" s="204">
        <v>1997</v>
      </c>
      <c r="C376" s="205">
        <f>VLOOKUP(A376,$A$3:$AH$20,2+ROW(A375)/25)</f>
        <v>110522</v>
      </c>
    </row>
    <row r="377" spans="1:3" x14ac:dyDescent="0.35">
      <c r="A377" s="5">
        <v>3</v>
      </c>
      <c r="B377" s="204">
        <v>1998</v>
      </c>
      <c r="C377" s="205">
        <f>VLOOKUP(A377,$A$3:$AH$20,2+ROW(A375)/25)</f>
        <v>111289</v>
      </c>
    </row>
    <row r="378" spans="1:3" x14ac:dyDescent="0.35">
      <c r="A378" s="5">
        <v>4</v>
      </c>
      <c r="B378" s="204">
        <v>1999</v>
      </c>
      <c r="C378" s="205">
        <f>VLOOKUP(A378,$A$3:$AH$20,2+ROW(A375)/25)</f>
        <v>112019</v>
      </c>
    </row>
    <row r="379" spans="1:3" x14ac:dyDescent="0.35">
      <c r="A379" s="5">
        <v>5</v>
      </c>
      <c r="B379" s="204">
        <v>2000</v>
      </c>
      <c r="C379" s="205">
        <f>VLOOKUP(A379,$A$3:$AH$20,2+ROW(A375)/25)</f>
        <v>112991</v>
      </c>
    </row>
    <row r="380" spans="1:3" x14ac:dyDescent="0.35">
      <c r="A380" s="5">
        <v>6</v>
      </c>
      <c r="B380" s="204">
        <v>2001</v>
      </c>
      <c r="C380" s="205">
        <f>VLOOKUP(A380,$A$3:$AH$20,2+ROW(A375)/25)</f>
        <v>113893</v>
      </c>
    </row>
    <row r="381" spans="1:3" x14ac:dyDescent="0.35">
      <c r="A381" s="5">
        <v>7</v>
      </c>
      <c r="B381" s="204">
        <v>2002</v>
      </c>
      <c r="C381" s="205">
        <f>VLOOKUP(A381,$A$3:$AH$20,2+ROW(A375)/25)</f>
        <v>114503</v>
      </c>
    </row>
    <row r="382" spans="1:3" x14ac:dyDescent="0.35">
      <c r="A382" s="5">
        <v>8</v>
      </c>
      <c r="B382" s="204">
        <v>2003</v>
      </c>
      <c r="C382" s="205">
        <f>VLOOKUP(A382,$A$3:$AH$20,2+ROW(A375)/25)</f>
        <v>114764</v>
      </c>
    </row>
    <row r="383" spans="1:3" x14ac:dyDescent="0.35">
      <c r="A383" s="5">
        <v>9</v>
      </c>
      <c r="B383" s="204">
        <v>2004</v>
      </c>
      <c r="C383" s="205">
        <f>VLOOKUP(A383,$A$3:$AH$20,2+ROW(A375)/25)</f>
        <v>114784</v>
      </c>
    </row>
    <row r="384" spans="1:3" x14ac:dyDescent="0.35">
      <c r="A384" s="5">
        <v>10</v>
      </c>
      <c r="B384" s="204">
        <v>2005</v>
      </c>
      <c r="C384" s="205">
        <f>VLOOKUP(A384,$A$3:$AH$20,2+ROW(A375)/25)</f>
        <v>115037</v>
      </c>
    </row>
    <row r="385" spans="1:3" x14ac:dyDescent="0.35">
      <c r="A385" s="5">
        <v>11</v>
      </c>
      <c r="B385" s="204">
        <v>2006</v>
      </c>
      <c r="C385" s="205">
        <f>VLOOKUP(A385,$A$3:$AH$20,2+ROW(A375)/25)</f>
        <v>115074</v>
      </c>
    </row>
    <row r="386" spans="1:3" x14ac:dyDescent="0.35">
      <c r="A386" s="5">
        <v>12</v>
      </c>
      <c r="B386" s="204">
        <v>2007</v>
      </c>
      <c r="C386" s="205">
        <f>VLOOKUP(A386,$A$3:$AH$20,2+ROW(A375)/25)</f>
        <v>115696</v>
      </c>
    </row>
    <row r="387" spans="1:3" x14ac:dyDescent="0.35">
      <c r="A387" s="5">
        <v>13</v>
      </c>
      <c r="B387" s="204">
        <v>2008</v>
      </c>
      <c r="C387" s="205">
        <f>VLOOKUP(A387,$A$3:$AH$20,2+ROW(A375)/25)</f>
        <v>116235</v>
      </c>
    </row>
    <row r="388" spans="1:3" x14ac:dyDescent="0.35">
      <c r="A388" s="5">
        <v>14</v>
      </c>
      <c r="B388" s="204">
        <v>2009</v>
      </c>
      <c r="C388" s="205">
        <f>VLOOKUP(A388,$A$3:$AH$20,2+ROW(A375)/25)</f>
        <v>116845</v>
      </c>
    </row>
    <row r="389" spans="1:3" x14ac:dyDescent="0.35">
      <c r="A389" s="5">
        <v>15</v>
      </c>
      <c r="B389" s="204">
        <v>2010</v>
      </c>
      <c r="C389" s="205">
        <f>VLOOKUP(A389,$A$3:$AH$20,2+ROW(A375)/25)</f>
        <v>116948</v>
      </c>
    </row>
    <row r="390" spans="1:3" x14ac:dyDescent="0.35">
      <c r="A390" s="5">
        <v>16</v>
      </c>
      <c r="B390" s="204">
        <v>2011</v>
      </c>
      <c r="C390" s="205">
        <f>VLOOKUP(A390,$A$3:$AH$20,2+ROW(A375)/25)</f>
        <v>116958</v>
      </c>
    </row>
    <row r="391" spans="1:3" x14ac:dyDescent="0.35">
      <c r="A391" s="5">
        <v>17</v>
      </c>
      <c r="B391" s="204">
        <v>2012</v>
      </c>
      <c r="C391" s="205">
        <f>VLOOKUP(A391,$A$3:$AH$20,2+ROW(A375)/25)</f>
        <v>117019</v>
      </c>
    </row>
    <row r="392" spans="1:3" x14ac:dyDescent="0.35">
      <c r="A392" s="5">
        <v>18</v>
      </c>
      <c r="B392" s="204">
        <v>2013</v>
      </c>
      <c r="C392" s="205">
        <f>VLOOKUP(A392,$A$3:$AH$20,2+ROW(A375)/25)</f>
        <v>117537</v>
      </c>
    </row>
    <row r="393" spans="1:3" x14ac:dyDescent="0.35">
      <c r="A393" s="5">
        <v>19</v>
      </c>
    </row>
    <row r="394" spans="1:3" x14ac:dyDescent="0.35">
      <c r="A394" s="5">
        <v>20</v>
      </c>
    </row>
    <row r="395" spans="1:3" x14ac:dyDescent="0.35">
      <c r="A395" s="5">
        <v>21</v>
      </c>
    </row>
    <row r="396" spans="1:3" x14ac:dyDescent="0.35">
      <c r="A396" s="5">
        <v>22</v>
      </c>
    </row>
    <row r="397" spans="1:3" x14ac:dyDescent="0.35">
      <c r="A397" s="5">
        <v>23</v>
      </c>
    </row>
    <row r="398" spans="1:3" x14ac:dyDescent="0.35">
      <c r="A398" s="5">
        <v>24</v>
      </c>
    </row>
    <row r="399" spans="1:3" x14ac:dyDescent="0.35">
      <c r="A399" s="5">
        <v>25</v>
      </c>
    </row>
    <row r="400" spans="1:3" x14ac:dyDescent="0.35">
      <c r="A400" s="5">
        <v>1</v>
      </c>
      <c r="B400" s="204">
        <v>1996</v>
      </c>
      <c r="C400" s="205">
        <f>VLOOKUP(A400,$A$3:$AH$20,2+ROW(A400)/25)</f>
        <v>61329</v>
      </c>
    </row>
    <row r="401" spans="1:3" x14ac:dyDescent="0.35">
      <c r="A401" s="5">
        <v>2</v>
      </c>
      <c r="B401" s="204">
        <v>1997</v>
      </c>
      <c r="C401" s="205">
        <f>VLOOKUP(A401,$A$3:$AH$20,2+ROW(A400)/25)</f>
        <v>61284</v>
      </c>
    </row>
    <row r="402" spans="1:3" x14ac:dyDescent="0.35">
      <c r="A402" s="5">
        <v>3</v>
      </c>
      <c r="B402" s="204">
        <v>1998</v>
      </c>
      <c r="C402" s="205">
        <f>VLOOKUP(A402,$A$3:$AH$20,2+ROW(A400)/25)</f>
        <v>60915</v>
      </c>
    </row>
    <row r="403" spans="1:3" x14ac:dyDescent="0.35">
      <c r="A403" s="5">
        <v>4</v>
      </c>
      <c r="B403" s="204">
        <v>1999</v>
      </c>
      <c r="C403" s="205">
        <f>VLOOKUP(A403,$A$3:$AH$20,2+ROW(A400)/25)</f>
        <v>60770</v>
      </c>
    </row>
    <row r="404" spans="1:3" x14ac:dyDescent="0.35">
      <c r="A404" s="5">
        <v>5</v>
      </c>
      <c r="B404" s="204">
        <v>2000</v>
      </c>
      <c r="C404" s="205">
        <f>VLOOKUP(A404,$A$3:$AH$20,2+ROW(A400)/25)</f>
        <v>61126</v>
      </c>
    </row>
    <row r="405" spans="1:3" x14ac:dyDescent="0.35">
      <c r="A405" s="5">
        <v>6</v>
      </c>
      <c r="B405" s="204">
        <v>2001</v>
      </c>
      <c r="C405" s="205">
        <f>VLOOKUP(A405,$A$3:$AH$20,2+ROW(A400)/25)</f>
        <v>61226</v>
      </c>
    </row>
    <row r="406" spans="1:3" x14ac:dyDescent="0.35">
      <c r="A406" s="5">
        <v>7</v>
      </c>
      <c r="B406" s="204">
        <v>2002</v>
      </c>
      <c r="C406" s="205">
        <f>VLOOKUP(A406,$A$3:$AH$20,2+ROW(A400)/25)</f>
        <v>62040</v>
      </c>
    </row>
    <row r="407" spans="1:3" x14ac:dyDescent="0.35">
      <c r="A407" s="5">
        <v>8</v>
      </c>
      <c r="B407" s="204">
        <v>2003</v>
      </c>
      <c r="C407" s="205">
        <f>VLOOKUP(A407,$A$3:$AH$20,2+ROW(A400)/25)</f>
        <v>63027</v>
      </c>
    </row>
    <row r="408" spans="1:3" x14ac:dyDescent="0.35">
      <c r="A408" s="5">
        <v>9</v>
      </c>
      <c r="B408" s="204">
        <v>2004</v>
      </c>
      <c r="C408" s="205">
        <f>VLOOKUP(A408,$A$3:$AH$20,2+ROW(A400)/25)</f>
        <v>63808</v>
      </c>
    </row>
    <row r="409" spans="1:3" x14ac:dyDescent="0.35">
      <c r="A409" s="5">
        <v>10</v>
      </c>
      <c r="B409" s="204">
        <v>2005</v>
      </c>
      <c r="C409" s="205">
        <f>VLOOKUP(A409,$A$3:$AH$20,2+ROW(A400)/25)</f>
        <v>64774</v>
      </c>
    </row>
    <row r="410" spans="1:3" x14ac:dyDescent="0.35">
      <c r="A410" s="5">
        <v>11</v>
      </c>
      <c r="B410" s="204">
        <v>2006</v>
      </c>
      <c r="C410" s="205">
        <f>VLOOKUP(A410,$A$3:$AH$20,2+ROW(A400)/25)</f>
        <v>66183</v>
      </c>
    </row>
    <row r="411" spans="1:3" x14ac:dyDescent="0.35">
      <c r="A411" s="5">
        <v>12</v>
      </c>
      <c r="B411" s="204">
        <v>2007</v>
      </c>
      <c r="C411" s="205">
        <f>VLOOKUP(A411,$A$3:$AH$20,2+ROW(A400)/25)</f>
        <v>68312</v>
      </c>
    </row>
    <row r="412" spans="1:3" x14ac:dyDescent="0.35">
      <c r="A412" s="5">
        <v>13</v>
      </c>
      <c r="B412" s="204">
        <v>2008</v>
      </c>
      <c r="C412" s="205">
        <f>VLOOKUP(A412,$A$3:$AH$20,2+ROW(A400)/25)</f>
        <v>70489</v>
      </c>
    </row>
    <row r="413" spans="1:3" x14ac:dyDescent="0.35">
      <c r="A413" s="5">
        <v>14</v>
      </c>
      <c r="B413" s="204">
        <v>2009</v>
      </c>
      <c r="C413" s="205">
        <f>VLOOKUP(A413,$A$3:$AH$20,2+ROW(A400)/25)</f>
        <v>72302</v>
      </c>
    </row>
    <row r="414" spans="1:3" x14ac:dyDescent="0.35">
      <c r="A414" s="5">
        <v>15</v>
      </c>
      <c r="B414" s="204">
        <v>2010</v>
      </c>
      <c r="C414" s="205">
        <f>VLOOKUP(A414,$A$3:$AH$20,2+ROW(A400)/25)</f>
        <v>73924</v>
      </c>
    </row>
    <row r="415" spans="1:3" x14ac:dyDescent="0.35">
      <c r="A415" s="5">
        <v>16</v>
      </c>
      <c r="B415" s="204">
        <v>2011</v>
      </c>
      <c r="C415" s="205">
        <f>VLOOKUP(A415,$A$3:$AH$20,2+ROW(A400)/25)</f>
        <v>75297</v>
      </c>
    </row>
    <row r="416" spans="1:3" x14ac:dyDescent="0.35">
      <c r="A416" s="5">
        <v>17</v>
      </c>
      <c r="B416" s="204">
        <v>2012</v>
      </c>
      <c r="C416" s="205">
        <f>VLOOKUP(A416,$A$3:$AH$20,2+ROW(A400)/25)</f>
        <v>76589</v>
      </c>
    </row>
    <row r="417" spans="1:3" x14ac:dyDescent="0.35">
      <c r="A417" s="5">
        <v>18</v>
      </c>
      <c r="B417" s="204">
        <v>2013</v>
      </c>
      <c r="C417" s="205">
        <f>VLOOKUP(A417,$A$3:$AH$20,2+ROW(A400)/25)</f>
        <v>79302</v>
      </c>
    </row>
    <row r="418" spans="1:3" x14ac:dyDescent="0.35">
      <c r="A418" s="5">
        <v>19</v>
      </c>
    </row>
    <row r="419" spans="1:3" x14ac:dyDescent="0.35">
      <c r="A419" s="5">
        <v>20</v>
      </c>
    </row>
    <row r="420" spans="1:3" x14ac:dyDescent="0.35">
      <c r="A420" s="5">
        <v>21</v>
      </c>
    </row>
    <row r="421" spans="1:3" x14ac:dyDescent="0.35">
      <c r="A421" s="5">
        <v>22</v>
      </c>
    </row>
    <row r="422" spans="1:3" x14ac:dyDescent="0.35">
      <c r="A422" s="5">
        <v>23</v>
      </c>
    </row>
    <row r="423" spans="1:3" x14ac:dyDescent="0.35">
      <c r="A423" s="5">
        <v>24</v>
      </c>
    </row>
    <row r="424" spans="1:3" x14ac:dyDescent="0.35">
      <c r="A424" s="5">
        <v>25</v>
      </c>
    </row>
    <row r="425" spans="1:3" x14ac:dyDescent="0.35">
      <c r="A425" s="5">
        <v>1</v>
      </c>
      <c r="B425" s="204">
        <v>1996</v>
      </c>
      <c r="C425" s="205">
        <f>VLOOKUP(A425,$A$3:$AH$20,2+ROW(A425)/25)</f>
        <v>95879</v>
      </c>
    </row>
    <row r="426" spans="1:3" x14ac:dyDescent="0.35">
      <c r="A426" s="5">
        <v>2</v>
      </c>
      <c r="B426" s="204">
        <v>1997</v>
      </c>
      <c r="C426" s="205">
        <f>VLOOKUP(A426,$A$3:$AH$20,2+ROW(A425)/25)</f>
        <v>96302</v>
      </c>
    </row>
    <row r="427" spans="1:3" x14ac:dyDescent="0.35">
      <c r="A427" s="5">
        <v>3</v>
      </c>
      <c r="B427" s="204">
        <v>1998</v>
      </c>
      <c r="C427" s="205">
        <f>VLOOKUP(A427,$A$3:$AH$20,2+ROW(A425)/25)</f>
        <v>97063</v>
      </c>
    </row>
    <row r="428" spans="1:3" x14ac:dyDescent="0.35">
      <c r="A428" s="5">
        <v>4</v>
      </c>
      <c r="B428" s="204">
        <v>1999</v>
      </c>
      <c r="C428" s="205">
        <f>VLOOKUP(A428,$A$3:$AH$20,2+ROW(A425)/25)</f>
        <v>98277</v>
      </c>
    </row>
    <row r="429" spans="1:3" x14ac:dyDescent="0.35">
      <c r="A429" s="5">
        <v>5</v>
      </c>
      <c r="B429" s="204">
        <v>2000</v>
      </c>
      <c r="C429" s="205">
        <f>VLOOKUP(A429,$A$3:$AH$20,2+ROW(A425)/25)</f>
        <v>99268</v>
      </c>
    </row>
    <row r="430" spans="1:3" x14ac:dyDescent="0.35">
      <c r="A430" s="5">
        <v>6</v>
      </c>
      <c r="B430" s="204">
        <v>2001</v>
      </c>
      <c r="C430" s="205">
        <f>VLOOKUP(A430,$A$3:$AH$20,2+ROW(A425)/25)</f>
        <v>100279</v>
      </c>
    </row>
    <row r="431" spans="1:3" x14ac:dyDescent="0.35">
      <c r="A431" s="5">
        <v>7</v>
      </c>
      <c r="B431" s="204">
        <v>2002</v>
      </c>
      <c r="C431" s="205">
        <f>VLOOKUP(A431,$A$3:$AH$20,2+ROW(A425)/25)</f>
        <v>100847</v>
      </c>
    </row>
    <row r="432" spans="1:3" x14ac:dyDescent="0.35">
      <c r="A432" s="5">
        <v>8</v>
      </c>
      <c r="B432" s="204">
        <v>2003</v>
      </c>
      <c r="C432" s="205">
        <f>VLOOKUP(A432,$A$3:$AH$20,2+ROW(A425)/25)</f>
        <v>101139</v>
      </c>
    </row>
    <row r="433" spans="1:3" x14ac:dyDescent="0.35">
      <c r="A433" s="5">
        <v>9</v>
      </c>
      <c r="B433" s="204">
        <v>2004</v>
      </c>
      <c r="C433" s="205">
        <f>VLOOKUP(A433,$A$3:$AH$20,2+ROW(A425)/25)</f>
        <v>101464</v>
      </c>
    </row>
    <row r="434" spans="1:3" x14ac:dyDescent="0.35">
      <c r="A434" s="5">
        <v>10</v>
      </c>
      <c r="B434" s="204">
        <v>2005</v>
      </c>
      <c r="C434" s="205">
        <f>VLOOKUP(A434,$A$3:$AH$20,2+ROW(A425)/25)</f>
        <v>102012</v>
      </c>
    </row>
    <row r="435" spans="1:3" x14ac:dyDescent="0.35">
      <c r="A435" s="5">
        <v>11</v>
      </c>
      <c r="B435" s="204">
        <v>2006</v>
      </c>
      <c r="C435" s="205">
        <f>VLOOKUP(A435,$A$3:$AH$20,2+ROW(A425)/25)</f>
        <v>102461</v>
      </c>
    </row>
    <row r="436" spans="1:3" x14ac:dyDescent="0.35">
      <c r="A436" s="5">
        <v>12</v>
      </c>
      <c r="B436" s="204">
        <v>2007</v>
      </c>
      <c r="C436" s="205">
        <f>VLOOKUP(A436,$A$3:$AH$20,2+ROW(A425)/25)</f>
        <v>103290</v>
      </c>
    </row>
    <row r="437" spans="1:3" x14ac:dyDescent="0.35">
      <c r="A437" s="5">
        <v>13</v>
      </c>
      <c r="B437" s="204">
        <v>2008</v>
      </c>
      <c r="C437" s="205">
        <f>VLOOKUP(A437,$A$3:$AH$20,2+ROW(A425)/25)</f>
        <v>104512</v>
      </c>
    </row>
    <row r="438" spans="1:3" x14ac:dyDescent="0.35">
      <c r="A438" s="5">
        <v>14</v>
      </c>
      <c r="B438" s="204">
        <v>2009</v>
      </c>
      <c r="C438" s="205">
        <f>VLOOKUP(A438,$A$3:$AH$20,2+ROW(A425)/25)</f>
        <v>106220</v>
      </c>
    </row>
    <row r="439" spans="1:3" x14ac:dyDescent="0.35">
      <c r="A439" s="5">
        <v>15</v>
      </c>
      <c r="B439" s="204">
        <v>2010</v>
      </c>
      <c r="C439" s="205">
        <f>VLOOKUP(A439,$A$3:$AH$20,2+ROW(A425)/25)</f>
        <v>106648</v>
      </c>
    </row>
    <row r="440" spans="1:3" x14ac:dyDescent="0.35">
      <c r="A440" s="5">
        <v>16</v>
      </c>
      <c r="B440" s="204">
        <v>2011</v>
      </c>
      <c r="C440" s="205">
        <f>VLOOKUP(A440,$A$3:$AH$20,2+ROW(A425)/25)</f>
        <v>107144</v>
      </c>
    </row>
    <row r="441" spans="1:3" x14ac:dyDescent="0.35">
      <c r="A441" s="5">
        <v>17</v>
      </c>
      <c r="B441" s="204">
        <v>2012</v>
      </c>
      <c r="C441" s="205">
        <f>VLOOKUP(A441,$A$3:$AH$20,2+ROW(A425)/25)</f>
        <v>108104</v>
      </c>
    </row>
    <row r="442" spans="1:3" x14ac:dyDescent="0.35">
      <c r="A442" s="5">
        <v>18</v>
      </c>
      <c r="B442" s="204">
        <v>2013</v>
      </c>
      <c r="C442" s="205">
        <f>VLOOKUP(A442,$A$3:$AH$20,2+ROW(A425)/25)</f>
        <v>109575</v>
      </c>
    </row>
    <row r="443" spans="1:3" x14ac:dyDescent="0.35">
      <c r="A443" s="5">
        <v>19</v>
      </c>
    </row>
    <row r="444" spans="1:3" x14ac:dyDescent="0.35">
      <c r="A444" s="5">
        <v>20</v>
      </c>
    </row>
    <row r="445" spans="1:3" x14ac:dyDescent="0.35">
      <c r="A445" s="5">
        <v>21</v>
      </c>
    </row>
    <row r="446" spans="1:3" x14ac:dyDescent="0.35">
      <c r="A446" s="5">
        <v>22</v>
      </c>
    </row>
    <row r="447" spans="1:3" x14ac:dyDescent="0.35">
      <c r="A447" s="5">
        <v>23</v>
      </c>
    </row>
    <row r="448" spans="1:3" x14ac:dyDescent="0.35">
      <c r="A448" s="5">
        <v>24</v>
      </c>
    </row>
    <row r="449" spans="1:3" x14ac:dyDescent="0.35">
      <c r="A449" s="5">
        <v>25</v>
      </c>
    </row>
    <row r="450" spans="1:3" x14ac:dyDescent="0.35">
      <c r="A450" s="5">
        <v>1</v>
      </c>
      <c r="B450" s="204">
        <v>1996</v>
      </c>
      <c r="C450" s="205">
        <f>VLOOKUP(A450,$A$3:$AH$20,2+ROW(A450)/25)</f>
        <v>39716</v>
      </c>
    </row>
    <row r="451" spans="1:3" x14ac:dyDescent="0.35">
      <c r="A451" s="5">
        <v>2</v>
      </c>
      <c r="B451" s="204">
        <v>1997</v>
      </c>
      <c r="C451" s="205">
        <f>VLOOKUP(A451,$A$3:$AH$20,2+ROW(A450)/25)</f>
        <v>41457</v>
      </c>
    </row>
    <row r="452" spans="1:3" x14ac:dyDescent="0.35">
      <c r="A452" s="5">
        <v>3</v>
      </c>
      <c r="B452" s="204">
        <v>1998</v>
      </c>
      <c r="C452" s="205">
        <f>VLOOKUP(A452,$A$3:$AH$20,2+ROW(A450)/25)</f>
        <v>43099</v>
      </c>
    </row>
    <row r="453" spans="1:3" x14ac:dyDescent="0.35">
      <c r="A453" s="5">
        <v>4</v>
      </c>
      <c r="B453" s="204">
        <v>1999</v>
      </c>
      <c r="C453" s="205">
        <f>VLOOKUP(A453,$A$3:$AH$20,2+ROW(A450)/25)</f>
        <v>44874</v>
      </c>
    </row>
    <row r="454" spans="1:3" x14ac:dyDescent="0.35">
      <c r="A454" s="5">
        <v>5</v>
      </c>
      <c r="B454" s="204">
        <v>2000</v>
      </c>
      <c r="C454" s="205">
        <f>VLOOKUP(A454,$A$3:$AH$20,2+ROW(A450)/25)</f>
        <v>48276</v>
      </c>
    </row>
    <row r="455" spans="1:3" x14ac:dyDescent="0.35">
      <c r="A455" s="5">
        <v>6</v>
      </c>
      <c r="B455" s="204">
        <v>2001</v>
      </c>
      <c r="C455" s="205">
        <f>VLOOKUP(A455,$A$3:$AH$20,2+ROW(A450)/25)</f>
        <v>50673</v>
      </c>
    </row>
    <row r="456" spans="1:3" x14ac:dyDescent="0.35">
      <c r="A456" s="5">
        <v>7</v>
      </c>
      <c r="B456" s="204">
        <v>2002</v>
      </c>
      <c r="C456" s="205">
        <f>VLOOKUP(A456,$A$3:$AH$20,2+ROW(A450)/25)</f>
        <v>55671</v>
      </c>
    </row>
    <row r="457" spans="1:3" x14ac:dyDescent="0.35">
      <c r="A457" s="5">
        <v>8</v>
      </c>
      <c r="B457" s="204">
        <v>2003</v>
      </c>
      <c r="C457" s="205">
        <f>VLOOKUP(A457,$A$3:$AH$20,2+ROW(A450)/25)</f>
        <v>61728</v>
      </c>
    </row>
    <row r="458" spans="1:3" x14ac:dyDescent="0.35">
      <c r="A458" s="5">
        <v>9</v>
      </c>
      <c r="B458" s="204">
        <v>2004</v>
      </c>
      <c r="C458" s="205">
        <f>VLOOKUP(A458,$A$3:$AH$20,2+ROW(A450)/25)</f>
        <v>67222</v>
      </c>
    </row>
    <row r="459" spans="1:3" x14ac:dyDescent="0.35">
      <c r="A459" s="5">
        <v>10</v>
      </c>
      <c r="B459" s="204">
        <v>2005</v>
      </c>
      <c r="C459" s="205">
        <f>VLOOKUP(A459,$A$3:$AH$20,2+ROW(A450)/25)</f>
        <v>72592</v>
      </c>
    </row>
    <row r="460" spans="1:3" x14ac:dyDescent="0.35">
      <c r="A460" s="5">
        <v>11</v>
      </c>
      <c r="B460" s="204">
        <v>2006</v>
      </c>
      <c r="C460" s="205">
        <f>VLOOKUP(A460,$A$3:$AH$20,2+ROW(A450)/25)</f>
        <v>80968</v>
      </c>
    </row>
    <row r="461" spans="1:3" x14ac:dyDescent="0.35">
      <c r="A461" s="5">
        <v>12</v>
      </c>
      <c r="B461" s="204">
        <v>2007</v>
      </c>
      <c r="C461" s="205">
        <f>VLOOKUP(A461,$A$3:$AH$20,2+ROW(A450)/25)</f>
        <v>86154</v>
      </c>
    </row>
    <row r="462" spans="1:3" x14ac:dyDescent="0.35">
      <c r="A462" s="5">
        <v>13</v>
      </c>
      <c r="B462" s="204">
        <v>2008</v>
      </c>
      <c r="C462" s="205">
        <f>VLOOKUP(A462,$A$3:$AH$20,2+ROW(A450)/25)</f>
        <v>90290</v>
      </c>
    </row>
    <row r="463" spans="1:3" x14ac:dyDescent="0.35">
      <c r="A463" s="5">
        <v>14</v>
      </c>
      <c r="B463" s="204">
        <v>2009</v>
      </c>
      <c r="C463" s="205">
        <f>VLOOKUP(A463,$A$3:$AH$20,2+ROW(A450)/25)</f>
        <v>94340</v>
      </c>
    </row>
    <row r="464" spans="1:3" x14ac:dyDescent="0.35">
      <c r="A464" s="5">
        <v>15</v>
      </c>
      <c r="B464" s="204">
        <v>2010</v>
      </c>
      <c r="C464" s="205">
        <f>VLOOKUP(A464,$A$3:$AH$20,2+ROW(A450)/25)</f>
        <v>97429</v>
      </c>
    </row>
    <row r="465" spans="1:3" x14ac:dyDescent="0.35">
      <c r="A465" s="5">
        <v>16</v>
      </c>
      <c r="B465" s="204">
        <v>2011</v>
      </c>
      <c r="C465" s="205">
        <f>VLOOKUP(A465,$A$3:$AH$20,2+ROW(A450)/25)</f>
        <v>100611</v>
      </c>
    </row>
    <row r="466" spans="1:3" x14ac:dyDescent="0.35">
      <c r="A466" s="5">
        <v>17</v>
      </c>
      <c r="B466" s="204">
        <v>2012</v>
      </c>
      <c r="C466" s="205">
        <f>VLOOKUP(A466,$A$3:$AH$20,2+ROW(A450)/25)</f>
        <v>105381</v>
      </c>
    </row>
    <row r="467" spans="1:3" x14ac:dyDescent="0.35">
      <c r="A467" s="5">
        <v>18</v>
      </c>
      <c r="B467" s="204">
        <v>2013</v>
      </c>
      <c r="C467" s="205">
        <f>VLOOKUP(A467,$A$3:$AH$20,2+ROW(A450)/25)</f>
        <v>116447</v>
      </c>
    </row>
    <row r="468" spans="1:3" x14ac:dyDescent="0.35">
      <c r="A468" s="5">
        <v>19</v>
      </c>
    </row>
    <row r="469" spans="1:3" x14ac:dyDescent="0.35">
      <c r="A469" s="5">
        <v>20</v>
      </c>
    </row>
    <row r="470" spans="1:3" x14ac:dyDescent="0.35">
      <c r="A470" s="5">
        <v>21</v>
      </c>
    </row>
    <row r="471" spans="1:3" x14ac:dyDescent="0.35">
      <c r="A471" s="5">
        <v>22</v>
      </c>
    </row>
    <row r="472" spans="1:3" x14ac:dyDescent="0.35">
      <c r="A472" s="5">
        <v>23</v>
      </c>
    </row>
    <row r="473" spans="1:3" x14ac:dyDescent="0.35">
      <c r="A473" s="5">
        <v>24</v>
      </c>
    </row>
    <row r="474" spans="1:3" x14ac:dyDescent="0.35">
      <c r="A474" s="5">
        <v>25</v>
      </c>
    </row>
    <row r="475" spans="1:3" x14ac:dyDescent="0.35">
      <c r="A475" s="5">
        <v>1</v>
      </c>
      <c r="B475" s="204">
        <v>1996</v>
      </c>
      <c r="C475" s="205">
        <f>VLOOKUP(A475,$A$3:$AH$20,2+ROW(A475)/25)</f>
        <v>40612</v>
      </c>
    </row>
    <row r="476" spans="1:3" x14ac:dyDescent="0.35">
      <c r="A476" s="5">
        <v>2</v>
      </c>
      <c r="B476" s="204">
        <v>1997</v>
      </c>
      <c r="C476" s="205">
        <f>VLOOKUP(A476,$A$3:$AH$20,2+ROW(A475)/25)</f>
        <v>42737</v>
      </c>
    </row>
    <row r="477" spans="1:3" x14ac:dyDescent="0.35">
      <c r="A477" s="5">
        <v>3</v>
      </c>
      <c r="B477" s="204">
        <v>1998</v>
      </c>
      <c r="C477" s="205">
        <f>VLOOKUP(A477,$A$3:$AH$20,2+ROW(A475)/25)</f>
        <v>42846</v>
      </c>
    </row>
    <row r="478" spans="1:3" x14ac:dyDescent="0.35">
      <c r="A478" s="5">
        <v>4</v>
      </c>
      <c r="B478" s="204">
        <v>1999</v>
      </c>
      <c r="C478" s="205">
        <f>VLOOKUP(A478,$A$3:$AH$20,2+ROW(A475)/25)</f>
        <v>44732</v>
      </c>
    </row>
    <row r="479" spans="1:3" x14ac:dyDescent="0.35">
      <c r="A479" s="5">
        <v>5</v>
      </c>
      <c r="B479" s="204">
        <v>2000</v>
      </c>
      <c r="C479" s="205">
        <f>VLOOKUP(A479,$A$3:$AH$20,2+ROW(A475)/25)</f>
        <v>48725</v>
      </c>
    </row>
    <row r="480" spans="1:3" x14ac:dyDescent="0.35">
      <c r="A480" s="5">
        <v>6</v>
      </c>
      <c r="B480" s="204">
        <v>2001</v>
      </c>
      <c r="C480" s="205">
        <f>VLOOKUP(A480,$A$3:$AH$20,2+ROW(A475)/25)</f>
        <v>52830</v>
      </c>
    </row>
    <row r="481" spans="1:3" x14ac:dyDescent="0.35">
      <c r="A481" s="5">
        <v>7</v>
      </c>
      <c r="B481" s="204">
        <v>2002</v>
      </c>
      <c r="C481" s="205">
        <f>VLOOKUP(A481,$A$3:$AH$20,2+ROW(A475)/25)</f>
        <v>58151</v>
      </c>
    </row>
    <row r="482" spans="1:3" x14ac:dyDescent="0.35">
      <c r="A482" s="5">
        <v>8</v>
      </c>
      <c r="B482" s="204">
        <v>2003</v>
      </c>
      <c r="C482" s="205">
        <f>VLOOKUP(A482,$A$3:$AH$20,2+ROW(A475)/25)</f>
        <v>64769</v>
      </c>
    </row>
    <row r="483" spans="1:3" x14ac:dyDescent="0.35">
      <c r="A483" s="5">
        <v>9</v>
      </c>
      <c r="B483" s="204">
        <v>2004</v>
      </c>
      <c r="C483" s="205">
        <f>VLOOKUP(A483,$A$3:$AH$20,2+ROW(A475)/25)</f>
        <v>70138</v>
      </c>
    </row>
    <row r="484" spans="1:3" x14ac:dyDescent="0.35">
      <c r="A484" s="5">
        <v>10</v>
      </c>
      <c r="B484" s="204">
        <v>2005</v>
      </c>
      <c r="C484" s="205">
        <f>VLOOKUP(A484,$A$3:$AH$20,2+ROW(A475)/25)</f>
        <v>74676</v>
      </c>
    </row>
    <row r="485" spans="1:3" x14ac:dyDescent="0.35">
      <c r="A485" s="5">
        <v>11</v>
      </c>
      <c r="B485" s="204">
        <v>2006</v>
      </c>
      <c r="C485" s="205">
        <f>VLOOKUP(A485,$A$3:$AH$20,2+ROW(A475)/25)</f>
        <v>81414</v>
      </c>
    </row>
    <row r="486" spans="1:3" x14ac:dyDescent="0.35">
      <c r="A486" s="5">
        <v>12</v>
      </c>
      <c r="B486" s="204">
        <v>2007</v>
      </c>
      <c r="C486" s="205">
        <f>VLOOKUP(A486,$A$3:$AH$20,2+ROW(A475)/25)</f>
        <v>86490</v>
      </c>
    </row>
    <row r="487" spans="1:3" x14ac:dyDescent="0.35">
      <c r="A487" s="5">
        <v>13</v>
      </c>
      <c r="B487" s="204">
        <v>2008</v>
      </c>
      <c r="C487" s="205">
        <f>VLOOKUP(A487,$A$3:$AH$20,2+ROW(A475)/25)</f>
        <v>92532</v>
      </c>
    </row>
    <row r="488" spans="1:3" x14ac:dyDescent="0.35">
      <c r="A488" s="5">
        <v>14</v>
      </c>
      <c r="B488" s="204">
        <v>2009</v>
      </c>
      <c r="C488" s="205">
        <f>VLOOKUP(A488,$A$3:$AH$20,2+ROW(A475)/25)</f>
        <v>99598</v>
      </c>
    </row>
    <row r="489" spans="1:3" x14ac:dyDescent="0.35">
      <c r="A489" s="5">
        <v>15</v>
      </c>
      <c r="B489" s="204">
        <v>2010</v>
      </c>
      <c r="C489" s="205">
        <f>VLOOKUP(A489,$A$3:$AH$20,2+ROW(A475)/25)</f>
        <v>106332</v>
      </c>
    </row>
    <row r="490" spans="1:3" x14ac:dyDescent="0.35">
      <c r="A490" s="5">
        <v>16</v>
      </c>
      <c r="B490" s="204">
        <v>2011</v>
      </c>
      <c r="C490" s="205">
        <f>VLOOKUP(A490,$A$3:$AH$20,2+ROW(A475)/25)</f>
        <v>112168</v>
      </c>
    </row>
    <row r="491" spans="1:3" x14ac:dyDescent="0.35">
      <c r="A491" s="5">
        <v>17</v>
      </c>
      <c r="B491" s="204">
        <v>2012</v>
      </c>
      <c r="C491" s="205">
        <f>VLOOKUP(A491,$A$3:$AH$20,2+ROW(A475)/25)</f>
        <v>117951</v>
      </c>
    </row>
    <row r="492" spans="1:3" x14ac:dyDescent="0.35">
      <c r="A492" s="5">
        <v>18</v>
      </c>
      <c r="B492" s="204">
        <v>2013</v>
      </c>
      <c r="C492" s="205">
        <f>VLOOKUP(A492,$A$3:$AH$20,2+ROW(A475)/25)</f>
        <v>122909</v>
      </c>
    </row>
    <row r="493" spans="1:3" x14ac:dyDescent="0.35">
      <c r="A493" s="5">
        <v>19</v>
      </c>
    </row>
    <row r="494" spans="1:3" x14ac:dyDescent="0.35">
      <c r="A494" s="5">
        <v>20</v>
      </c>
    </row>
    <row r="495" spans="1:3" x14ac:dyDescent="0.35">
      <c r="A495" s="5">
        <v>21</v>
      </c>
    </row>
    <row r="496" spans="1:3" x14ac:dyDescent="0.35">
      <c r="A496" s="5">
        <v>22</v>
      </c>
    </row>
    <row r="497" spans="1:3" x14ac:dyDescent="0.35">
      <c r="A497" s="5">
        <v>23</v>
      </c>
    </row>
    <row r="498" spans="1:3" x14ac:dyDescent="0.35">
      <c r="A498" s="5">
        <v>24</v>
      </c>
    </row>
    <row r="499" spans="1:3" x14ac:dyDescent="0.35">
      <c r="A499" s="5">
        <v>25</v>
      </c>
    </row>
    <row r="500" spans="1:3" x14ac:dyDescent="0.35">
      <c r="A500" s="5">
        <v>1</v>
      </c>
      <c r="B500" s="204">
        <v>1996</v>
      </c>
      <c r="C500" s="205">
        <f>VLOOKUP(A500,$A$3:$AH$20,2+ROW(A500)/25)</f>
        <v>160677</v>
      </c>
    </row>
    <row r="501" spans="1:3" x14ac:dyDescent="0.35">
      <c r="A501" s="5">
        <v>2</v>
      </c>
      <c r="B501" s="204">
        <v>1997</v>
      </c>
      <c r="C501" s="205">
        <f>VLOOKUP(A501,$A$3:$AH$20,2+ROW(A500)/25)</f>
        <v>160425</v>
      </c>
    </row>
    <row r="502" spans="1:3" x14ac:dyDescent="0.35">
      <c r="A502" s="5">
        <v>3</v>
      </c>
      <c r="B502" s="204">
        <v>1998</v>
      </c>
      <c r="C502" s="205">
        <f>VLOOKUP(A502,$A$3:$AH$20,2+ROW(A500)/25)</f>
        <v>160892</v>
      </c>
    </row>
    <row r="503" spans="1:3" x14ac:dyDescent="0.35">
      <c r="A503" s="5">
        <v>4</v>
      </c>
      <c r="B503" s="204">
        <v>1999</v>
      </c>
      <c r="C503" s="205">
        <f>VLOOKUP(A503,$A$3:$AH$20,2+ROW(A500)/25)</f>
        <v>161244</v>
      </c>
    </row>
    <row r="504" spans="1:3" x14ac:dyDescent="0.35">
      <c r="A504" s="5">
        <v>5</v>
      </c>
      <c r="B504" s="204">
        <v>2000</v>
      </c>
      <c r="C504" s="205">
        <f>VLOOKUP(A504,$A$3:$AH$20,2+ROW(A500)/25)</f>
        <v>162134</v>
      </c>
    </row>
    <row r="505" spans="1:3" x14ac:dyDescent="0.35">
      <c r="A505" s="5">
        <v>6</v>
      </c>
      <c r="B505" s="204">
        <v>2001</v>
      </c>
      <c r="C505" s="205">
        <f>VLOOKUP(A505,$A$3:$AH$20,2+ROW(A500)/25)</f>
        <v>163141</v>
      </c>
    </row>
    <row r="506" spans="1:3" x14ac:dyDescent="0.35">
      <c r="A506" s="5">
        <v>7</v>
      </c>
      <c r="B506" s="204">
        <v>2002</v>
      </c>
      <c r="C506" s="205">
        <f>VLOOKUP(A506,$A$3:$AH$20,2+ROW(A500)/25)</f>
        <v>163760</v>
      </c>
    </row>
    <row r="507" spans="1:3" x14ac:dyDescent="0.35">
      <c r="A507" s="5">
        <v>8</v>
      </c>
      <c r="B507" s="204">
        <v>2003</v>
      </c>
      <c r="C507" s="205">
        <f>VLOOKUP(A507,$A$3:$AH$20,2+ROW(A500)/25)</f>
        <v>164375</v>
      </c>
    </row>
    <row r="508" spans="1:3" x14ac:dyDescent="0.35">
      <c r="A508" s="5">
        <v>9</v>
      </c>
      <c r="B508" s="204">
        <v>2004</v>
      </c>
      <c r="C508" s="205">
        <f>VLOOKUP(A508,$A$3:$AH$20,2+ROW(A500)/25)</f>
        <v>165369</v>
      </c>
    </row>
    <row r="509" spans="1:3" x14ac:dyDescent="0.35">
      <c r="A509" s="5">
        <v>10</v>
      </c>
      <c r="B509" s="204">
        <v>2005</v>
      </c>
      <c r="C509" s="205">
        <f>VLOOKUP(A509,$A$3:$AH$20,2+ROW(A500)/25)</f>
        <v>167472</v>
      </c>
    </row>
    <row r="510" spans="1:3" x14ac:dyDescent="0.35">
      <c r="A510" s="5">
        <v>11</v>
      </c>
      <c r="B510" s="204">
        <v>2006</v>
      </c>
      <c r="C510" s="205">
        <f>VLOOKUP(A510,$A$3:$AH$20,2+ROW(A500)/25)</f>
        <v>168708</v>
      </c>
    </row>
    <row r="511" spans="1:3" x14ac:dyDescent="0.35">
      <c r="A511" s="5">
        <v>12</v>
      </c>
      <c r="B511" s="204">
        <v>2007</v>
      </c>
      <c r="C511" s="205">
        <f>VLOOKUP(A511,$A$3:$AH$20,2+ROW(A500)/25)</f>
        <v>170778</v>
      </c>
    </row>
    <row r="512" spans="1:3" x14ac:dyDescent="0.35">
      <c r="A512" s="5">
        <v>13</v>
      </c>
      <c r="B512" s="204">
        <v>2008</v>
      </c>
      <c r="C512" s="205">
        <f>VLOOKUP(A512,$A$3:$AH$20,2+ROW(A500)/25)</f>
        <v>173070</v>
      </c>
    </row>
    <row r="513" spans="1:3" x14ac:dyDescent="0.35">
      <c r="A513" s="5">
        <v>14</v>
      </c>
      <c r="B513" s="204">
        <v>2009</v>
      </c>
      <c r="C513" s="205">
        <f>VLOOKUP(A513,$A$3:$AH$20,2+ROW(A500)/25)</f>
        <v>176170</v>
      </c>
    </row>
    <row r="514" spans="1:3" x14ac:dyDescent="0.35">
      <c r="A514" s="5">
        <v>15</v>
      </c>
      <c r="B514" s="204">
        <v>2010</v>
      </c>
      <c r="C514" s="205">
        <f>VLOOKUP(A514,$A$3:$AH$20,2+ROW(A500)/25)</f>
        <v>177062</v>
      </c>
    </row>
    <row r="515" spans="1:3" x14ac:dyDescent="0.35">
      <c r="A515" s="5">
        <v>16</v>
      </c>
      <c r="B515" s="204">
        <v>2011</v>
      </c>
      <c r="C515" s="205">
        <f>VLOOKUP(A515,$A$3:$AH$20,2+ROW(A500)/25)</f>
        <v>177970</v>
      </c>
    </row>
    <row r="516" spans="1:3" x14ac:dyDescent="0.35">
      <c r="A516" s="5">
        <v>17</v>
      </c>
      <c r="B516" s="204">
        <v>2012</v>
      </c>
      <c r="C516" s="205">
        <f>VLOOKUP(A516,$A$3:$AH$20,2+ROW(A500)/25)</f>
        <v>179740</v>
      </c>
    </row>
    <row r="517" spans="1:3" x14ac:dyDescent="0.35">
      <c r="A517" s="5">
        <v>18</v>
      </c>
      <c r="B517" s="204">
        <v>2013</v>
      </c>
      <c r="C517" s="205">
        <f>VLOOKUP(A517,$A$3:$AH$20,2+ROW(A500)/25)</f>
        <v>182485</v>
      </c>
    </row>
    <row r="518" spans="1:3" x14ac:dyDescent="0.35">
      <c r="A518" s="5">
        <v>19</v>
      </c>
    </row>
    <row r="519" spans="1:3" x14ac:dyDescent="0.35">
      <c r="A519" s="5">
        <v>20</v>
      </c>
    </row>
    <row r="520" spans="1:3" x14ac:dyDescent="0.35">
      <c r="A520" s="5">
        <v>21</v>
      </c>
    </row>
    <row r="521" spans="1:3" x14ac:dyDescent="0.35">
      <c r="A521" s="5">
        <v>22</v>
      </c>
    </row>
    <row r="522" spans="1:3" x14ac:dyDescent="0.35">
      <c r="A522" s="5">
        <v>23</v>
      </c>
    </row>
    <row r="523" spans="1:3" x14ac:dyDescent="0.35">
      <c r="A523" s="5">
        <v>24</v>
      </c>
    </row>
    <row r="524" spans="1:3" x14ac:dyDescent="0.35">
      <c r="A524" s="5">
        <v>25</v>
      </c>
    </row>
    <row r="525" spans="1:3" x14ac:dyDescent="0.35">
      <c r="A525" s="5">
        <v>1</v>
      </c>
      <c r="B525" s="204">
        <v>1996</v>
      </c>
      <c r="C525" s="205">
        <f>VLOOKUP(A525,$A$3:$AH$20,2+ROW(A525)/25)</f>
        <v>110004</v>
      </c>
    </row>
    <row r="526" spans="1:3" x14ac:dyDescent="0.35">
      <c r="A526" s="5">
        <v>2</v>
      </c>
      <c r="B526" s="204">
        <v>1997</v>
      </c>
      <c r="C526" s="205">
        <f>VLOOKUP(A526,$A$3:$AH$20,2+ROW(A525)/25)</f>
        <v>110193</v>
      </c>
    </row>
    <row r="527" spans="1:3" x14ac:dyDescent="0.35">
      <c r="A527" s="5">
        <v>3</v>
      </c>
      <c r="B527" s="204">
        <v>1998</v>
      </c>
      <c r="C527" s="205">
        <f>VLOOKUP(A527,$A$3:$AH$20,2+ROW(A525)/25)</f>
        <v>110567</v>
      </c>
    </row>
    <row r="528" spans="1:3" x14ac:dyDescent="0.35">
      <c r="A528" s="5">
        <v>4</v>
      </c>
      <c r="B528" s="204">
        <v>1999</v>
      </c>
      <c r="C528" s="205">
        <f>VLOOKUP(A528,$A$3:$AH$20,2+ROW(A525)/25)</f>
        <v>110339</v>
      </c>
    </row>
    <row r="529" spans="1:3" x14ac:dyDescent="0.35">
      <c r="A529" s="5">
        <v>5</v>
      </c>
      <c r="B529" s="204">
        <v>2000</v>
      </c>
      <c r="C529" s="205">
        <f>VLOOKUP(A529,$A$3:$AH$20,2+ROW(A525)/25)</f>
        <v>110179</v>
      </c>
    </row>
    <row r="530" spans="1:3" x14ac:dyDescent="0.35">
      <c r="A530" s="5">
        <v>6</v>
      </c>
      <c r="B530" s="204">
        <v>2001</v>
      </c>
      <c r="C530" s="205">
        <f>VLOOKUP(A530,$A$3:$AH$20,2+ROW(A525)/25)</f>
        <v>110511</v>
      </c>
    </row>
    <row r="531" spans="1:3" x14ac:dyDescent="0.35">
      <c r="A531" s="5">
        <v>7</v>
      </c>
      <c r="B531" s="204">
        <v>2002</v>
      </c>
      <c r="C531" s="205">
        <f>VLOOKUP(A531,$A$3:$AH$20,2+ROW(A525)/25)</f>
        <v>110390</v>
      </c>
    </row>
    <row r="532" spans="1:3" x14ac:dyDescent="0.35">
      <c r="A532" s="5">
        <v>8</v>
      </c>
      <c r="B532" s="204">
        <v>2003</v>
      </c>
      <c r="C532" s="205">
        <f>VLOOKUP(A532,$A$3:$AH$20,2+ROW(A525)/25)</f>
        <v>110315</v>
      </c>
    </row>
    <row r="533" spans="1:3" x14ac:dyDescent="0.35">
      <c r="A533" s="5">
        <v>9</v>
      </c>
      <c r="B533" s="204">
        <v>2004</v>
      </c>
      <c r="C533" s="205">
        <f>VLOOKUP(A533,$A$3:$AH$20,2+ROW(A525)/25)</f>
        <v>110301</v>
      </c>
    </row>
    <row r="534" spans="1:3" x14ac:dyDescent="0.35">
      <c r="A534" s="5">
        <v>10</v>
      </c>
      <c r="B534" s="204">
        <v>2005</v>
      </c>
      <c r="C534" s="205">
        <f>VLOOKUP(A534,$A$3:$AH$20,2+ROW(A525)/25)</f>
        <v>110724</v>
      </c>
    </row>
    <row r="535" spans="1:3" x14ac:dyDescent="0.35">
      <c r="A535" s="5">
        <v>11</v>
      </c>
      <c r="B535" s="204">
        <v>2006</v>
      </c>
      <c r="C535" s="205">
        <f>VLOOKUP(A535,$A$3:$AH$20,2+ROW(A525)/25)</f>
        <v>106791</v>
      </c>
    </row>
    <row r="536" spans="1:3" x14ac:dyDescent="0.35">
      <c r="A536" s="5">
        <v>12</v>
      </c>
      <c r="B536" s="204">
        <v>2007</v>
      </c>
      <c r="C536" s="205">
        <f>VLOOKUP(A536,$A$3:$AH$20,2+ROW(A525)/25)</f>
        <v>107662</v>
      </c>
    </row>
    <row r="537" spans="1:3" x14ac:dyDescent="0.35">
      <c r="A537" s="5">
        <v>13</v>
      </c>
      <c r="B537" s="204">
        <v>2008</v>
      </c>
      <c r="C537" s="205">
        <f>VLOOKUP(A537,$A$3:$AH$20,2+ROW(A525)/25)</f>
        <v>109088</v>
      </c>
    </row>
    <row r="538" spans="1:3" x14ac:dyDescent="0.35">
      <c r="A538" s="5">
        <v>14</v>
      </c>
      <c r="B538" s="204">
        <v>2009</v>
      </c>
      <c r="C538" s="205">
        <f>VLOOKUP(A538,$A$3:$AH$20,2+ROW(A525)/25)</f>
        <v>110545</v>
      </c>
    </row>
    <row r="539" spans="1:3" x14ac:dyDescent="0.35">
      <c r="A539" s="5">
        <v>15</v>
      </c>
      <c r="B539" s="204">
        <v>2010</v>
      </c>
      <c r="C539" s="205">
        <f>VLOOKUP(A539,$A$3:$AH$20,2+ROW(A525)/25)</f>
        <v>111507</v>
      </c>
    </row>
    <row r="540" spans="1:3" x14ac:dyDescent="0.35">
      <c r="A540" s="5">
        <v>16</v>
      </c>
      <c r="B540" s="204">
        <v>2011</v>
      </c>
      <c r="C540" s="205">
        <f>VLOOKUP(A540,$A$3:$AH$20,2+ROW(A525)/25)</f>
        <v>112270</v>
      </c>
    </row>
    <row r="541" spans="1:3" x14ac:dyDescent="0.35">
      <c r="A541" s="5">
        <v>17</v>
      </c>
      <c r="B541" s="204">
        <v>2012</v>
      </c>
      <c r="C541" s="205">
        <f>VLOOKUP(A541,$A$3:$AH$20,2+ROW(A525)/25)</f>
        <v>113254</v>
      </c>
    </row>
    <row r="542" spans="1:3" x14ac:dyDescent="0.35">
      <c r="A542" s="5">
        <v>18</v>
      </c>
      <c r="B542" s="204">
        <v>2013</v>
      </c>
      <c r="C542" s="205">
        <f>VLOOKUP(A542,$A$3:$AH$20,2+ROW(A525)/25)</f>
        <v>115097</v>
      </c>
    </row>
    <row r="543" spans="1:3" x14ac:dyDescent="0.35">
      <c r="A543" s="5">
        <v>19</v>
      </c>
    </row>
    <row r="544" spans="1:3" x14ac:dyDescent="0.35">
      <c r="A544" s="5">
        <v>20</v>
      </c>
    </row>
    <row r="545" spans="1:3" x14ac:dyDescent="0.35">
      <c r="A545" s="5">
        <v>21</v>
      </c>
    </row>
    <row r="546" spans="1:3" x14ac:dyDescent="0.35">
      <c r="A546" s="5">
        <v>22</v>
      </c>
    </row>
    <row r="547" spans="1:3" x14ac:dyDescent="0.35">
      <c r="A547" s="5">
        <v>23</v>
      </c>
    </row>
    <row r="548" spans="1:3" x14ac:dyDescent="0.35">
      <c r="A548" s="5">
        <v>24</v>
      </c>
    </row>
    <row r="549" spans="1:3" x14ac:dyDescent="0.35">
      <c r="A549" s="5">
        <v>25</v>
      </c>
    </row>
    <row r="550" spans="1:3" x14ac:dyDescent="0.35">
      <c r="A550" s="5">
        <v>1</v>
      </c>
      <c r="B550" s="204">
        <v>1996</v>
      </c>
      <c r="C550" s="205">
        <f>VLOOKUP(A550,$A$3:$AH$20,2+ROW(A550)/25)</f>
        <v>136733</v>
      </c>
    </row>
    <row r="551" spans="1:3" x14ac:dyDescent="0.35">
      <c r="A551" s="5">
        <v>2</v>
      </c>
      <c r="B551" s="204">
        <v>1997</v>
      </c>
      <c r="C551" s="205">
        <f>VLOOKUP(A551,$A$3:$AH$20,2+ROW(A550)/25)</f>
        <v>136632</v>
      </c>
    </row>
    <row r="552" spans="1:3" x14ac:dyDescent="0.35">
      <c r="A552" s="5">
        <v>3</v>
      </c>
      <c r="B552" s="204">
        <v>1998</v>
      </c>
      <c r="C552" s="205">
        <f>VLOOKUP(A552,$A$3:$AH$20,2+ROW(A550)/25)</f>
        <v>136311</v>
      </c>
    </row>
    <row r="553" spans="1:3" x14ac:dyDescent="0.35">
      <c r="A553" s="5">
        <v>4</v>
      </c>
      <c r="B553" s="204">
        <v>1999</v>
      </c>
      <c r="C553" s="205">
        <f>VLOOKUP(A553,$A$3:$AH$20,2+ROW(A550)/25)</f>
        <v>136264</v>
      </c>
    </row>
    <row r="554" spans="1:3" x14ac:dyDescent="0.35">
      <c r="A554" s="5">
        <v>5</v>
      </c>
      <c r="B554" s="204">
        <v>2000</v>
      </c>
      <c r="C554" s="205">
        <f>VLOOKUP(A554,$A$3:$AH$20,2+ROW(A550)/25)</f>
        <v>135765</v>
      </c>
    </row>
    <row r="555" spans="1:3" x14ac:dyDescent="0.35">
      <c r="A555" s="5">
        <v>6</v>
      </c>
      <c r="B555" s="204">
        <v>2001</v>
      </c>
      <c r="C555" s="205">
        <f>VLOOKUP(A555,$A$3:$AH$20,2+ROW(A550)/25)</f>
        <v>136381</v>
      </c>
    </row>
    <row r="556" spans="1:3" x14ac:dyDescent="0.35">
      <c r="A556" s="5">
        <v>7</v>
      </c>
      <c r="B556" s="204">
        <v>2002</v>
      </c>
      <c r="C556" s="205">
        <f>VLOOKUP(A556,$A$3:$AH$20,2+ROW(A550)/25)</f>
        <v>137154</v>
      </c>
    </row>
    <row r="557" spans="1:3" x14ac:dyDescent="0.35">
      <c r="A557" s="5">
        <v>8</v>
      </c>
      <c r="B557" s="204">
        <v>2003</v>
      </c>
      <c r="C557" s="205">
        <f>VLOOKUP(A557,$A$3:$AH$20,2+ROW(A550)/25)</f>
        <v>137839</v>
      </c>
    </row>
    <row r="558" spans="1:3" x14ac:dyDescent="0.35">
      <c r="A558" s="5">
        <v>9</v>
      </c>
      <c r="B558" s="204">
        <v>2004</v>
      </c>
      <c r="C558" s="205">
        <f>VLOOKUP(A558,$A$3:$AH$20,2+ROW(A550)/25)</f>
        <v>138977</v>
      </c>
    </row>
    <row r="559" spans="1:3" x14ac:dyDescent="0.35">
      <c r="A559" s="5">
        <v>10</v>
      </c>
      <c r="B559" s="204">
        <v>2005</v>
      </c>
      <c r="C559" s="205">
        <f>VLOOKUP(A559,$A$3:$AH$20,2+ROW(A550)/25)</f>
        <v>140385</v>
      </c>
    </row>
    <row r="560" spans="1:3" x14ac:dyDescent="0.35">
      <c r="A560" s="5">
        <v>11</v>
      </c>
      <c r="B560" s="204">
        <v>2006</v>
      </c>
      <c r="C560" s="205">
        <f>VLOOKUP(A560,$A$3:$AH$20,2+ROW(A550)/25)</f>
        <v>142306</v>
      </c>
    </row>
    <row r="561" spans="1:3" x14ac:dyDescent="0.35">
      <c r="A561" s="5">
        <v>12</v>
      </c>
      <c r="B561" s="204">
        <v>2007</v>
      </c>
      <c r="C561" s="205">
        <f>VLOOKUP(A561,$A$3:$AH$20,2+ROW(A550)/25)</f>
        <v>145011</v>
      </c>
    </row>
    <row r="562" spans="1:3" x14ac:dyDescent="0.35">
      <c r="A562" s="5">
        <v>13</v>
      </c>
      <c r="B562" s="204">
        <v>2008</v>
      </c>
      <c r="C562" s="205">
        <f>VLOOKUP(A562,$A$3:$AH$20,2+ROW(A550)/25)</f>
        <v>147406</v>
      </c>
    </row>
    <row r="563" spans="1:3" x14ac:dyDescent="0.35">
      <c r="A563" s="5">
        <v>14</v>
      </c>
      <c r="B563" s="204">
        <v>2009</v>
      </c>
      <c r="C563" s="205">
        <f>VLOOKUP(A563,$A$3:$AH$20,2+ROW(A550)/25)</f>
        <v>150973</v>
      </c>
    </row>
    <row r="564" spans="1:3" x14ac:dyDescent="0.35">
      <c r="A564" s="5">
        <v>15</v>
      </c>
      <c r="B564" s="204">
        <v>2010</v>
      </c>
      <c r="C564" s="205">
        <f>VLOOKUP(A564,$A$3:$AH$20,2+ROW(A550)/25)</f>
        <v>152868</v>
      </c>
    </row>
    <row r="565" spans="1:3" x14ac:dyDescent="0.35">
      <c r="A565" s="5">
        <v>16</v>
      </c>
      <c r="B565" s="204">
        <v>2011</v>
      </c>
      <c r="C565" s="205">
        <f>VLOOKUP(A565,$A$3:$AH$20,2+ROW(A550)/25)</f>
        <v>155087</v>
      </c>
    </row>
    <row r="566" spans="1:3" x14ac:dyDescent="0.35">
      <c r="A566" s="5">
        <v>17</v>
      </c>
      <c r="B566" s="204">
        <v>2012</v>
      </c>
      <c r="C566" s="205">
        <f>VLOOKUP(A566,$A$3:$AH$20,2+ROW(A550)/25)</f>
        <v>156163</v>
      </c>
    </row>
    <row r="567" spans="1:3" x14ac:dyDescent="0.35">
      <c r="A567" s="5">
        <v>18</v>
      </c>
      <c r="B567" s="204">
        <v>2013</v>
      </c>
      <c r="C567" s="205">
        <f>VLOOKUP(A567,$A$3:$AH$20,2+ROW(A550)/25)</f>
        <v>160029</v>
      </c>
    </row>
    <row r="568" spans="1:3" x14ac:dyDescent="0.35">
      <c r="A568" s="5">
        <v>19</v>
      </c>
    </row>
    <row r="569" spans="1:3" x14ac:dyDescent="0.35">
      <c r="A569" s="5">
        <v>20</v>
      </c>
    </row>
    <row r="570" spans="1:3" x14ac:dyDescent="0.35">
      <c r="A570" s="5">
        <v>21</v>
      </c>
    </row>
    <row r="571" spans="1:3" x14ac:dyDescent="0.35">
      <c r="A571" s="5">
        <v>22</v>
      </c>
    </row>
    <row r="572" spans="1:3" x14ac:dyDescent="0.35">
      <c r="A572" s="5">
        <v>23</v>
      </c>
    </row>
    <row r="573" spans="1:3" x14ac:dyDescent="0.35">
      <c r="A573" s="5">
        <v>24</v>
      </c>
    </row>
    <row r="574" spans="1:3" x14ac:dyDescent="0.35">
      <c r="A574" s="5">
        <v>25</v>
      </c>
    </row>
    <row r="575" spans="1:3" x14ac:dyDescent="0.35">
      <c r="A575" s="5">
        <v>1</v>
      </c>
      <c r="B575" s="204">
        <v>1996</v>
      </c>
      <c r="C575" s="205">
        <f>VLOOKUP(A575,$A$3:$AH$20,2+ROW(A575)/25)</f>
        <v>117800</v>
      </c>
    </row>
    <row r="576" spans="1:3" x14ac:dyDescent="0.35">
      <c r="A576" s="5">
        <v>2</v>
      </c>
      <c r="B576" s="204">
        <v>1997</v>
      </c>
      <c r="C576" s="205">
        <f>VLOOKUP(A576,$A$3:$AH$20,2+ROW(A575)/25)</f>
        <v>119483</v>
      </c>
    </row>
    <row r="577" spans="1:3" x14ac:dyDescent="0.35">
      <c r="A577" s="5">
        <v>3</v>
      </c>
      <c r="B577" s="204">
        <v>1998</v>
      </c>
      <c r="C577" s="205">
        <f>VLOOKUP(A577,$A$3:$AH$20,2+ROW(A575)/25)</f>
        <v>121793</v>
      </c>
    </row>
    <row r="578" spans="1:3" x14ac:dyDescent="0.35">
      <c r="A578" s="5">
        <v>4</v>
      </c>
      <c r="B578" s="204">
        <v>1999</v>
      </c>
      <c r="C578" s="205">
        <f>VLOOKUP(A578,$A$3:$AH$20,2+ROW(A575)/25)</f>
        <v>125069</v>
      </c>
    </row>
    <row r="579" spans="1:3" x14ac:dyDescent="0.35">
      <c r="A579" s="5">
        <v>5</v>
      </c>
      <c r="B579" s="204">
        <v>2000</v>
      </c>
      <c r="C579" s="205">
        <f>VLOOKUP(A579,$A$3:$AH$20,2+ROW(A575)/25)</f>
        <v>128660</v>
      </c>
    </row>
    <row r="580" spans="1:3" x14ac:dyDescent="0.35">
      <c r="A580" s="5">
        <v>6</v>
      </c>
      <c r="B580" s="204">
        <v>2001</v>
      </c>
      <c r="C580" s="205">
        <f>VLOOKUP(A580,$A$3:$AH$20,2+ROW(A575)/25)</f>
        <v>132387</v>
      </c>
    </row>
    <row r="581" spans="1:3" x14ac:dyDescent="0.35">
      <c r="A581" s="5">
        <v>7</v>
      </c>
      <c r="B581" s="204">
        <v>2002</v>
      </c>
      <c r="C581" s="205">
        <f>VLOOKUP(A581,$A$3:$AH$20,2+ROW(A575)/25)</f>
        <v>135117</v>
      </c>
    </row>
    <row r="582" spans="1:3" x14ac:dyDescent="0.35">
      <c r="A582" s="5">
        <v>8</v>
      </c>
      <c r="B582" s="204">
        <v>2003</v>
      </c>
      <c r="C582" s="205">
        <f>VLOOKUP(A582,$A$3:$AH$20,2+ROW(A575)/25)</f>
        <v>136879</v>
      </c>
    </row>
    <row r="583" spans="1:3" x14ac:dyDescent="0.35">
      <c r="A583" s="5">
        <v>9</v>
      </c>
      <c r="B583" s="204">
        <v>2004</v>
      </c>
      <c r="C583" s="205">
        <f>VLOOKUP(A583,$A$3:$AH$20,2+ROW(A575)/25)</f>
        <v>137907</v>
      </c>
    </row>
    <row r="584" spans="1:3" x14ac:dyDescent="0.35">
      <c r="A584" s="5">
        <v>10</v>
      </c>
      <c r="B584" s="204">
        <v>2005</v>
      </c>
      <c r="C584" s="205">
        <f>VLOOKUP(A584,$A$3:$AH$20,2+ROW(A575)/25)</f>
        <v>139245</v>
      </c>
    </row>
    <row r="585" spans="1:3" x14ac:dyDescent="0.35">
      <c r="A585" s="5">
        <v>11</v>
      </c>
      <c r="B585" s="204">
        <v>2006</v>
      </c>
      <c r="C585" s="205">
        <f>VLOOKUP(A585,$A$3:$AH$20,2+ROW(A575)/25)</f>
        <v>140734</v>
      </c>
    </row>
    <row r="586" spans="1:3" x14ac:dyDescent="0.35">
      <c r="A586" s="5">
        <v>12</v>
      </c>
      <c r="B586" s="204">
        <v>2007</v>
      </c>
      <c r="C586" s="205">
        <f>VLOOKUP(A586,$A$3:$AH$20,2+ROW(A575)/25)</f>
        <v>142716</v>
      </c>
    </row>
    <row r="587" spans="1:3" x14ac:dyDescent="0.35">
      <c r="A587" s="5">
        <v>13</v>
      </c>
      <c r="B587" s="204">
        <v>2008</v>
      </c>
      <c r="C587" s="205">
        <f>VLOOKUP(A587,$A$3:$AH$20,2+ROW(A575)/25)</f>
        <v>145113</v>
      </c>
    </row>
    <row r="588" spans="1:3" x14ac:dyDescent="0.35">
      <c r="A588" s="5">
        <v>14</v>
      </c>
      <c r="B588" s="204">
        <v>2009</v>
      </c>
      <c r="C588" s="205">
        <f>VLOOKUP(A588,$A$3:$AH$20,2+ROW(A575)/25)</f>
        <v>147504</v>
      </c>
    </row>
    <row r="589" spans="1:3" x14ac:dyDescent="0.35">
      <c r="A589" s="5">
        <v>15</v>
      </c>
      <c r="B589" s="204">
        <v>2010</v>
      </c>
      <c r="C589" s="205">
        <f>VLOOKUP(A589,$A$3:$AH$20,2+ROW(A575)/25)</f>
        <v>148757</v>
      </c>
    </row>
    <row r="590" spans="1:3" x14ac:dyDescent="0.35">
      <c r="A590" s="5">
        <v>16</v>
      </c>
      <c r="B590" s="204">
        <v>2011</v>
      </c>
      <c r="C590" s="205">
        <f>VLOOKUP(A590,$A$3:$AH$20,2+ROW(A575)/25)</f>
        <v>149156</v>
      </c>
    </row>
    <row r="591" spans="1:3" x14ac:dyDescent="0.35">
      <c r="A591" s="5">
        <v>17</v>
      </c>
      <c r="B591" s="204">
        <v>2012</v>
      </c>
      <c r="C591" s="205">
        <f>VLOOKUP(A591,$A$3:$AH$20,2+ROW(A575)/25)</f>
        <v>150777</v>
      </c>
    </row>
    <row r="592" spans="1:3" x14ac:dyDescent="0.35">
      <c r="A592" s="5">
        <v>18</v>
      </c>
      <c r="B592" s="204">
        <v>2013</v>
      </c>
      <c r="C592" s="205">
        <f>VLOOKUP(A592,$A$3:$AH$20,2+ROW(A575)/25)</f>
        <v>152260</v>
      </c>
    </row>
    <row r="593" spans="1:3" x14ac:dyDescent="0.35">
      <c r="A593" s="5">
        <v>19</v>
      </c>
    </row>
    <row r="594" spans="1:3" x14ac:dyDescent="0.35">
      <c r="A594" s="5">
        <v>20</v>
      </c>
    </row>
    <row r="595" spans="1:3" x14ac:dyDescent="0.35">
      <c r="A595" s="5">
        <v>21</v>
      </c>
    </row>
    <row r="596" spans="1:3" x14ac:dyDescent="0.35">
      <c r="A596" s="5">
        <v>22</v>
      </c>
    </row>
    <row r="597" spans="1:3" x14ac:dyDescent="0.35">
      <c r="A597" s="5">
        <v>23</v>
      </c>
    </row>
    <row r="598" spans="1:3" x14ac:dyDescent="0.35">
      <c r="A598" s="5">
        <v>24</v>
      </c>
    </row>
    <row r="599" spans="1:3" x14ac:dyDescent="0.35">
      <c r="A599" s="5">
        <v>25</v>
      </c>
    </row>
    <row r="600" spans="1:3" x14ac:dyDescent="0.35">
      <c r="A600" s="5">
        <v>1</v>
      </c>
      <c r="B600" s="204">
        <v>1996</v>
      </c>
      <c r="C600" s="205">
        <f>VLOOKUP(A600,$A$3:$AH$20,2+ROW(A600)/25)</f>
        <v>57219</v>
      </c>
    </row>
    <row r="601" spans="1:3" x14ac:dyDescent="0.35">
      <c r="A601" s="5">
        <v>2</v>
      </c>
      <c r="B601" s="204">
        <v>1997</v>
      </c>
      <c r="C601" s="205">
        <f>VLOOKUP(A601,$A$3:$AH$20,2+ROW(A600)/25)</f>
        <v>57765</v>
      </c>
    </row>
    <row r="602" spans="1:3" x14ac:dyDescent="0.35">
      <c r="A602" s="5">
        <v>3</v>
      </c>
      <c r="B602" s="204">
        <v>1998</v>
      </c>
      <c r="C602" s="205">
        <f>VLOOKUP(A602,$A$3:$AH$20,2+ROW(A600)/25)</f>
        <v>58507</v>
      </c>
    </row>
    <row r="603" spans="1:3" x14ac:dyDescent="0.35">
      <c r="A603" s="5">
        <v>4</v>
      </c>
      <c r="B603" s="204">
        <v>1999</v>
      </c>
      <c r="C603" s="205">
        <f>VLOOKUP(A603,$A$3:$AH$20,2+ROW(A600)/25)</f>
        <v>59315</v>
      </c>
    </row>
    <row r="604" spans="1:3" x14ac:dyDescent="0.35">
      <c r="A604" s="5">
        <v>5</v>
      </c>
      <c r="B604" s="204">
        <v>2000</v>
      </c>
      <c r="C604" s="205">
        <f>VLOOKUP(A604,$A$3:$AH$20,2+ROW(A600)/25)</f>
        <v>60149</v>
      </c>
    </row>
    <row r="605" spans="1:3" x14ac:dyDescent="0.35">
      <c r="A605" s="5">
        <v>6</v>
      </c>
      <c r="B605" s="204">
        <v>2001</v>
      </c>
      <c r="C605" s="205">
        <f>VLOOKUP(A605,$A$3:$AH$20,2+ROW(A600)/25)</f>
        <v>60818</v>
      </c>
    </row>
    <row r="606" spans="1:3" x14ac:dyDescent="0.35">
      <c r="A606" s="5">
        <v>7</v>
      </c>
      <c r="B606" s="204">
        <v>2002</v>
      </c>
      <c r="C606" s="205">
        <f>VLOOKUP(A606,$A$3:$AH$20,2+ROW(A600)/25)</f>
        <v>60983</v>
      </c>
    </row>
    <row r="607" spans="1:3" x14ac:dyDescent="0.35">
      <c r="A607" s="5">
        <v>8</v>
      </c>
      <c r="B607" s="204">
        <v>2003</v>
      </c>
      <c r="C607" s="205">
        <f>VLOOKUP(A607,$A$3:$AH$20,2+ROW(A600)/25)</f>
        <v>60861</v>
      </c>
    </row>
    <row r="608" spans="1:3" x14ac:dyDescent="0.35">
      <c r="A608" s="5">
        <v>9</v>
      </c>
      <c r="B608" s="204">
        <v>2004</v>
      </c>
      <c r="C608" s="205">
        <f>VLOOKUP(A608,$A$3:$AH$20,2+ROW(A600)/25)</f>
        <v>61044</v>
      </c>
    </row>
    <row r="609" spans="1:3" x14ac:dyDescent="0.35">
      <c r="A609" s="5">
        <v>10</v>
      </c>
      <c r="B609" s="204">
        <v>2005</v>
      </c>
      <c r="C609" s="205">
        <f>VLOOKUP(A609,$A$3:$AH$20,2+ROW(A600)/25)</f>
        <v>61542</v>
      </c>
    </row>
    <row r="610" spans="1:3" x14ac:dyDescent="0.35">
      <c r="A610" s="5">
        <v>11</v>
      </c>
      <c r="B610" s="204">
        <v>2006</v>
      </c>
      <c r="C610" s="205">
        <f>VLOOKUP(A610,$A$3:$AH$20,2+ROW(A600)/25)</f>
        <v>62142</v>
      </c>
    </row>
    <row r="611" spans="1:3" x14ac:dyDescent="0.35">
      <c r="A611" s="5">
        <v>12</v>
      </c>
      <c r="B611" s="204">
        <v>2007</v>
      </c>
      <c r="C611" s="205">
        <f>VLOOKUP(A611,$A$3:$AH$20,2+ROW(A600)/25)</f>
        <v>62300</v>
      </c>
    </row>
    <row r="612" spans="1:3" x14ac:dyDescent="0.35">
      <c r="A612" s="5">
        <v>13</v>
      </c>
      <c r="B612" s="204">
        <v>2008</v>
      </c>
      <c r="C612" s="205">
        <f>VLOOKUP(A612,$A$3:$AH$20,2+ROW(A600)/25)</f>
        <v>62634</v>
      </c>
    </row>
    <row r="613" spans="1:3" x14ac:dyDescent="0.35">
      <c r="A613" s="5">
        <v>14</v>
      </c>
      <c r="B613" s="204">
        <v>2009</v>
      </c>
      <c r="C613" s="205">
        <f>VLOOKUP(A613,$A$3:$AH$20,2+ROW(A600)/25)</f>
        <v>62905</v>
      </c>
    </row>
    <row r="614" spans="1:3" x14ac:dyDescent="0.35">
      <c r="A614" s="5">
        <v>15</v>
      </c>
      <c r="B614" s="204">
        <v>2010</v>
      </c>
      <c r="C614" s="205">
        <f>VLOOKUP(A614,$A$3:$AH$20,2+ROW(A600)/25)</f>
        <v>62794</v>
      </c>
    </row>
    <row r="615" spans="1:3" x14ac:dyDescent="0.35">
      <c r="A615" s="5">
        <v>16</v>
      </c>
      <c r="B615" s="204">
        <v>2011</v>
      </c>
      <c r="C615" s="205">
        <f>VLOOKUP(A615,$A$3:$AH$20,2+ROW(A600)/25)</f>
        <v>62596</v>
      </c>
    </row>
    <row r="616" spans="1:3" x14ac:dyDescent="0.35">
      <c r="A616" s="5">
        <v>17</v>
      </c>
      <c r="B616" s="204">
        <v>2012</v>
      </c>
      <c r="C616" s="205">
        <f>VLOOKUP(A616,$A$3:$AH$20,2+ROW(A600)/25)</f>
        <v>62651</v>
      </c>
    </row>
    <row r="617" spans="1:3" x14ac:dyDescent="0.35">
      <c r="A617" s="5">
        <v>18</v>
      </c>
      <c r="B617" s="204">
        <v>2013</v>
      </c>
      <c r="C617" s="205">
        <f>VLOOKUP(A617,$A$3:$AH$20,2+ROW(A600)/25)</f>
        <v>62724</v>
      </c>
    </row>
    <row r="618" spans="1:3" x14ac:dyDescent="0.35">
      <c r="A618" s="5">
        <v>19</v>
      </c>
    </row>
    <row r="619" spans="1:3" x14ac:dyDescent="0.35">
      <c r="A619" s="5">
        <v>20</v>
      </c>
    </row>
    <row r="620" spans="1:3" x14ac:dyDescent="0.35">
      <c r="A620" s="5">
        <v>21</v>
      </c>
    </row>
    <row r="621" spans="1:3" x14ac:dyDescent="0.35">
      <c r="A621" s="5">
        <v>22</v>
      </c>
    </row>
    <row r="622" spans="1:3" x14ac:dyDescent="0.35">
      <c r="A622" s="5">
        <v>23</v>
      </c>
    </row>
    <row r="623" spans="1:3" x14ac:dyDescent="0.35">
      <c r="A623" s="5">
        <v>24</v>
      </c>
    </row>
    <row r="624" spans="1:3" x14ac:dyDescent="0.35">
      <c r="A624" s="5">
        <v>25</v>
      </c>
    </row>
    <row r="625" spans="1:3" x14ac:dyDescent="0.35">
      <c r="A625" s="5">
        <v>1</v>
      </c>
      <c r="B625" s="204">
        <v>1996</v>
      </c>
      <c r="C625" s="205">
        <f>VLOOKUP(A625,$A$3:$AH$20,2+ROW(A625)/25)</f>
        <v>76089</v>
      </c>
    </row>
    <row r="626" spans="1:3" x14ac:dyDescent="0.35">
      <c r="A626" s="5">
        <v>2</v>
      </c>
      <c r="B626" s="204">
        <v>1997</v>
      </c>
      <c r="C626" s="205">
        <f>VLOOKUP(A626,$A$3:$AH$20,2+ROW(A625)/25)</f>
        <v>76204</v>
      </c>
    </row>
    <row r="627" spans="1:3" x14ac:dyDescent="0.35">
      <c r="A627" s="5">
        <v>3</v>
      </c>
      <c r="B627" s="204">
        <v>1998</v>
      </c>
      <c r="C627" s="205">
        <f>VLOOKUP(A627,$A$3:$AH$20,2+ROW(A625)/25)</f>
        <v>76838</v>
      </c>
    </row>
    <row r="628" spans="1:3" x14ac:dyDescent="0.35">
      <c r="A628" s="5">
        <v>4</v>
      </c>
      <c r="B628" s="204">
        <v>1999</v>
      </c>
      <c r="C628" s="205">
        <f>VLOOKUP(A628,$A$3:$AH$20,2+ROW(A625)/25)</f>
        <v>77415</v>
      </c>
    </row>
    <row r="629" spans="1:3" x14ac:dyDescent="0.35">
      <c r="A629" s="5">
        <v>5</v>
      </c>
      <c r="B629" s="204">
        <v>2000</v>
      </c>
      <c r="C629" s="205">
        <f>VLOOKUP(A629,$A$3:$AH$20,2+ROW(A625)/25)</f>
        <v>78206</v>
      </c>
    </row>
    <row r="630" spans="1:3" x14ac:dyDescent="0.35">
      <c r="A630" s="5">
        <v>6</v>
      </c>
      <c r="B630" s="204">
        <v>2001</v>
      </c>
      <c r="C630" s="205">
        <f>VLOOKUP(A630,$A$3:$AH$20,2+ROW(A625)/25)</f>
        <v>80552</v>
      </c>
    </row>
    <row r="631" spans="1:3" x14ac:dyDescent="0.35">
      <c r="A631" s="5">
        <v>7</v>
      </c>
      <c r="B631" s="204">
        <v>2002</v>
      </c>
      <c r="C631" s="205">
        <f>VLOOKUP(A631,$A$3:$AH$20,2+ROW(A625)/25)</f>
        <v>82839</v>
      </c>
    </row>
    <row r="632" spans="1:3" x14ac:dyDescent="0.35">
      <c r="A632" s="5">
        <v>8</v>
      </c>
      <c r="B632" s="204">
        <v>2003</v>
      </c>
      <c r="C632" s="205">
        <f>VLOOKUP(A632,$A$3:$AH$20,2+ROW(A625)/25)</f>
        <v>84727</v>
      </c>
    </row>
    <row r="633" spans="1:3" x14ac:dyDescent="0.35">
      <c r="A633" s="5">
        <v>9</v>
      </c>
      <c r="B633" s="204">
        <v>2004</v>
      </c>
      <c r="C633" s="205">
        <f>VLOOKUP(A633,$A$3:$AH$20,2+ROW(A625)/25)</f>
        <v>86464</v>
      </c>
    </row>
    <row r="634" spans="1:3" x14ac:dyDescent="0.35">
      <c r="A634" s="5">
        <v>10</v>
      </c>
      <c r="B634" s="204">
        <v>2005</v>
      </c>
      <c r="C634" s="205">
        <f>VLOOKUP(A634,$A$3:$AH$20,2+ROW(A625)/25)</f>
        <v>88499</v>
      </c>
    </row>
    <row r="635" spans="1:3" x14ac:dyDescent="0.35">
      <c r="A635" s="5">
        <v>11</v>
      </c>
      <c r="B635" s="204">
        <v>2006</v>
      </c>
      <c r="C635" s="205">
        <f>VLOOKUP(A635,$A$3:$AH$20,2+ROW(A625)/25)</f>
        <v>90553</v>
      </c>
    </row>
    <row r="636" spans="1:3" x14ac:dyDescent="0.35">
      <c r="A636" s="5">
        <v>12</v>
      </c>
      <c r="B636" s="204">
        <v>2007</v>
      </c>
      <c r="C636" s="205">
        <f>VLOOKUP(A636,$A$3:$AH$20,2+ROW(A625)/25)</f>
        <v>92232</v>
      </c>
    </row>
    <row r="637" spans="1:3" x14ac:dyDescent="0.35">
      <c r="A637" s="5">
        <v>13</v>
      </c>
      <c r="B637" s="204">
        <v>2008</v>
      </c>
      <c r="C637" s="205">
        <f>VLOOKUP(A637,$A$3:$AH$20,2+ROW(A625)/25)</f>
        <v>93760</v>
      </c>
    </row>
    <row r="638" spans="1:3" x14ac:dyDescent="0.35">
      <c r="A638" s="5">
        <v>14</v>
      </c>
      <c r="B638" s="204">
        <v>2009</v>
      </c>
      <c r="C638" s="205">
        <f>VLOOKUP(A638,$A$3:$AH$20,2+ROW(A625)/25)</f>
        <v>95856</v>
      </c>
    </row>
    <row r="639" spans="1:3" x14ac:dyDescent="0.35">
      <c r="A639" s="5">
        <v>15</v>
      </c>
      <c r="B639" s="204">
        <v>2010</v>
      </c>
      <c r="C639" s="205">
        <f>VLOOKUP(A639,$A$3:$AH$20,2+ROW(A625)/25)</f>
        <v>96956</v>
      </c>
    </row>
    <row r="640" spans="1:3" x14ac:dyDescent="0.35">
      <c r="A640" s="5">
        <v>16</v>
      </c>
      <c r="B640" s="204">
        <v>2011</v>
      </c>
      <c r="C640" s="205">
        <f>VLOOKUP(A640,$A$3:$AH$20,2+ROW(A625)/25)</f>
        <v>97854</v>
      </c>
    </row>
    <row r="641" spans="1:3" x14ac:dyDescent="0.35">
      <c r="A641" s="5">
        <v>17</v>
      </c>
      <c r="B641" s="204">
        <v>2012</v>
      </c>
      <c r="C641" s="205">
        <f>VLOOKUP(A641,$A$3:$AH$20,2+ROW(A625)/25)</f>
        <v>99891</v>
      </c>
    </row>
    <row r="642" spans="1:3" x14ac:dyDescent="0.35">
      <c r="A642" s="5">
        <v>18</v>
      </c>
      <c r="B642" s="204">
        <v>2013</v>
      </c>
      <c r="C642" s="205">
        <f>VLOOKUP(A642,$A$3:$AH$20,2+ROW(A625)/25)</f>
        <v>102501</v>
      </c>
    </row>
    <row r="643" spans="1:3" x14ac:dyDescent="0.35">
      <c r="A643" s="5">
        <v>19</v>
      </c>
    </row>
    <row r="644" spans="1:3" x14ac:dyDescent="0.35">
      <c r="A644" s="5">
        <v>20</v>
      </c>
    </row>
    <row r="645" spans="1:3" x14ac:dyDescent="0.35">
      <c r="A645" s="5">
        <v>21</v>
      </c>
    </row>
    <row r="646" spans="1:3" x14ac:dyDescent="0.35">
      <c r="A646" s="5">
        <v>22</v>
      </c>
    </row>
    <row r="647" spans="1:3" x14ac:dyDescent="0.35">
      <c r="A647" s="5">
        <v>23</v>
      </c>
    </row>
    <row r="648" spans="1:3" x14ac:dyDescent="0.35">
      <c r="A648" s="5">
        <v>24</v>
      </c>
    </row>
    <row r="649" spans="1:3" x14ac:dyDescent="0.35">
      <c r="A649" s="5">
        <v>25</v>
      </c>
    </row>
    <row r="650" spans="1:3" x14ac:dyDescent="0.35">
      <c r="A650" s="5">
        <v>1</v>
      </c>
      <c r="B650" s="204">
        <v>1996</v>
      </c>
      <c r="C650" s="205">
        <f>VLOOKUP(A650,$A$3:$AH$20,2+ROW(A650)/25)</f>
        <v>88562</v>
      </c>
    </row>
    <row r="651" spans="1:3" x14ac:dyDescent="0.35">
      <c r="A651" s="5">
        <v>2</v>
      </c>
      <c r="B651" s="204">
        <v>1997</v>
      </c>
      <c r="C651" s="205">
        <f>VLOOKUP(A651,$A$3:$AH$20,2+ROW(A650)/25)</f>
        <v>89085</v>
      </c>
    </row>
    <row r="652" spans="1:3" x14ac:dyDescent="0.35">
      <c r="A652" s="5">
        <v>3</v>
      </c>
      <c r="B652" s="204">
        <v>1998</v>
      </c>
      <c r="C652" s="205">
        <f>VLOOKUP(A652,$A$3:$AH$20,2+ROW(A650)/25)</f>
        <v>88786</v>
      </c>
    </row>
    <row r="653" spans="1:3" x14ac:dyDescent="0.35">
      <c r="A653" s="5">
        <v>4</v>
      </c>
      <c r="B653" s="204">
        <v>1999</v>
      </c>
      <c r="C653" s="205">
        <f>VLOOKUP(A653,$A$3:$AH$20,2+ROW(A650)/25)</f>
        <v>88721</v>
      </c>
    </row>
    <row r="654" spans="1:3" x14ac:dyDescent="0.35">
      <c r="A654" s="5">
        <v>5</v>
      </c>
      <c r="B654" s="204">
        <v>2000</v>
      </c>
      <c r="C654" s="205">
        <f>VLOOKUP(A654,$A$3:$AH$20,2+ROW(A650)/25)</f>
        <v>89457</v>
      </c>
    </row>
    <row r="655" spans="1:3" x14ac:dyDescent="0.35">
      <c r="A655" s="5">
        <v>6</v>
      </c>
      <c r="B655" s="204">
        <v>2001</v>
      </c>
      <c r="C655" s="205">
        <f>VLOOKUP(A655,$A$3:$AH$20,2+ROW(A650)/25)</f>
        <v>89978</v>
      </c>
    </row>
    <row r="656" spans="1:3" x14ac:dyDescent="0.35">
      <c r="A656" s="5">
        <v>7</v>
      </c>
      <c r="B656" s="204">
        <v>2002</v>
      </c>
      <c r="C656" s="205">
        <f>VLOOKUP(A656,$A$3:$AH$20,2+ROW(A650)/25)</f>
        <v>91096</v>
      </c>
    </row>
    <row r="657" spans="1:3" x14ac:dyDescent="0.35">
      <c r="A657" s="5">
        <v>8</v>
      </c>
      <c r="B657" s="204">
        <v>2003</v>
      </c>
      <c r="C657" s="205">
        <f>VLOOKUP(A657,$A$3:$AH$20,2+ROW(A650)/25)</f>
        <v>91910</v>
      </c>
    </row>
    <row r="658" spans="1:3" x14ac:dyDescent="0.35">
      <c r="A658" s="5">
        <v>9</v>
      </c>
      <c r="B658" s="204">
        <v>2004</v>
      </c>
      <c r="C658" s="205">
        <f>VLOOKUP(A658,$A$3:$AH$20,2+ROW(A650)/25)</f>
        <v>93485</v>
      </c>
    </row>
    <row r="659" spans="1:3" x14ac:dyDescent="0.35">
      <c r="A659" s="5">
        <v>10</v>
      </c>
      <c r="B659" s="204">
        <v>2005</v>
      </c>
      <c r="C659" s="205">
        <f>VLOOKUP(A659,$A$3:$AH$20,2+ROW(A650)/25)</f>
        <v>93965</v>
      </c>
    </row>
    <row r="660" spans="1:3" x14ac:dyDescent="0.35">
      <c r="A660" s="5">
        <v>11</v>
      </c>
      <c r="B660" s="204">
        <v>2006</v>
      </c>
      <c r="C660" s="205">
        <f>VLOOKUP(A660,$A$3:$AH$20,2+ROW(A650)/25)</f>
        <v>95011</v>
      </c>
    </row>
    <row r="661" spans="1:3" x14ac:dyDescent="0.35">
      <c r="A661" s="5">
        <v>12</v>
      </c>
      <c r="B661" s="204">
        <v>2007</v>
      </c>
      <c r="C661" s="205">
        <f>VLOOKUP(A661,$A$3:$AH$20,2+ROW(A650)/25)</f>
        <v>96039</v>
      </c>
    </row>
    <row r="662" spans="1:3" x14ac:dyDescent="0.35">
      <c r="A662" s="5">
        <v>13</v>
      </c>
      <c r="B662" s="204">
        <v>2008</v>
      </c>
      <c r="C662" s="205">
        <f>VLOOKUP(A662,$A$3:$AH$20,2+ROW(A650)/25)</f>
        <v>97523</v>
      </c>
    </row>
    <row r="663" spans="1:3" x14ac:dyDescent="0.35">
      <c r="A663" s="5">
        <v>14</v>
      </c>
      <c r="B663" s="204">
        <v>2009</v>
      </c>
      <c r="C663" s="205">
        <f>VLOOKUP(A663,$A$3:$AH$20,2+ROW(A650)/25)</f>
        <v>98622</v>
      </c>
    </row>
    <row r="664" spans="1:3" x14ac:dyDescent="0.35">
      <c r="A664" s="5">
        <v>15</v>
      </c>
      <c r="B664" s="204">
        <v>2010</v>
      </c>
      <c r="C664" s="205">
        <f>VLOOKUP(A664,$A$3:$AH$20,2+ROW(A650)/25)</f>
        <v>99114</v>
      </c>
    </row>
    <row r="665" spans="1:3" x14ac:dyDescent="0.35">
      <c r="A665" s="5">
        <v>16</v>
      </c>
      <c r="B665" s="204">
        <v>2011</v>
      </c>
      <c r="C665" s="205">
        <f>VLOOKUP(A665,$A$3:$AH$20,2+ROW(A650)/25)</f>
        <v>99118</v>
      </c>
    </row>
    <row r="666" spans="1:3" x14ac:dyDescent="0.35">
      <c r="A666" s="5">
        <v>17</v>
      </c>
      <c r="B666" s="204">
        <v>2012</v>
      </c>
      <c r="C666" s="205">
        <f>VLOOKUP(A666,$A$3:$AH$20,2+ROW(A650)/25)</f>
        <v>100682</v>
      </c>
    </row>
    <row r="667" spans="1:3" x14ac:dyDescent="0.35">
      <c r="A667" s="5">
        <v>18</v>
      </c>
      <c r="B667" s="204">
        <v>2013</v>
      </c>
      <c r="C667" s="205">
        <f>VLOOKUP(A667,$A$3:$AH$20,2+ROW(A650)/25)</f>
        <v>103187</v>
      </c>
    </row>
    <row r="668" spans="1:3" x14ac:dyDescent="0.35">
      <c r="A668" s="5">
        <v>19</v>
      </c>
    </row>
    <row r="669" spans="1:3" x14ac:dyDescent="0.35">
      <c r="A669" s="5">
        <v>20</v>
      </c>
    </row>
    <row r="670" spans="1:3" x14ac:dyDescent="0.35">
      <c r="A670" s="5">
        <v>21</v>
      </c>
    </row>
    <row r="671" spans="1:3" x14ac:dyDescent="0.35">
      <c r="A671" s="5">
        <v>22</v>
      </c>
    </row>
    <row r="672" spans="1:3" x14ac:dyDescent="0.35">
      <c r="A672" s="5">
        <v>23</v>
      </c>
    </row>
    <row r="673" spans="1:3" x14ac:dyDescent="0.35">
      <c r="A673" s="5">
        <v>24</v>
      </c>
    </row>
    <row r="674" spans="1:3" x14ac:dyDescent="0.35">
      <c r="A674" s="5">
        <v>25</v>
      </c>
    </row>
    <row r="675" spans="1:3" x14ac:dyDescent="0.35">
      <c r="A675" s="5">
        <v>1</v>
      </c>
      <c r="B675" s="204">
        <v>1996</v>
      </c>
      <c r="C675" s="205">
        <f>VLOOKUP(A675,$A$3:$AH$20,2+ROW(A675)/25)</f>
        <v>143013</v>
      </c>
    </row>
    <row r="676" spans="1:3" x14ac:dyDescent="0.35">
      <c r="A676" s="5">
        <v>2</v>
      </c>
      <c r="B676" s="204">
        <v>1997</v>
      </c>
      <c r="C676" s="205">
        <f>VLOOKUP(A676,$A$3:$AH$20,2+ROW(A675)/25)</f>
        <v>143718</v>
      </c>
    </row>
    <row r="677" spans="1:3" x14ac:dyDescent="0.35">
      <c r="A677" s="5">
        <v>3</v>
      </c>
      <c r="B677" s="204">
        <v>1998</v>
      </c>
      <c r="C677" s="205">
        <f>VLOOKUP(A677,$A$3:$AH$20,2+ROW(A675)/25)</f>
        <v>144953</v>
      </c>
    </row>
    <row r="678" spans="1:3" x14ac:dyDescent="0.35">
      <c r="A678" s="5">
        <v>4</v>
      </c>
      <c r="B678" s="204">
        <v>1999</v>
      </c>
      <c r="C678" s="205">
        <f>VLOOKUP(A678,$A$3:$AH$20,2+ROW(A675)/25)</f>
        <v>146275</v>
      </c>
    </row>
    <row r="679" spans="1:3" x14ac:dyDescent="0.35">
      <c r="A679" s="5">
        <v>5</v>
      </c>
      <c r="B679" s="204">
        <v>2000</v>
      </c>
      <c r="C679" s="205">
        <f>VLOOKUP(A679,$A$3:$AH$20,2+ROW(A675)/25)</f>
        <v>146649</v>
      </c>
    </row>
    <row r="680" spans="1:3" x14ac:dyDescent="0.35">
      <c r="A680" s="5">
        <v>6</v>
      </c>
      <c r="B680" s="204">
        <v>2001</v>
      </c>
      <c r="C680" s="205">
        <f>VLOOKUP(A680,$A$3:$AH$20,2+ROW(A675)/25)</f>
        <v>147085</v>
      </c>
    </row>
    <row r="681" spans="1:3" x14ac:dyDescent="0.35">
      <c r="A681" s="5">
        <v>7</v>
      </c>
      <c r="B681" s="204">
        <v>2002</v>
      </c>
      <c r="C681" s="205">
        <f>VLOOKUP(A681,$A$3:$AH$20,2+ROW(A675)/25)</f>
        <v>147477</v>
      </c>
    </row>
    <row r="682" spans="1:3" x14ac:dyDescent="0.35">
      <c r="A682" s="5">
        <v>8</v>
      </c>
      <c r="B682" s="204">
        <v>2003</v>
      </c>
      <c r="C682" s="205">
        <f>VLOOKUP(A682,$A$3:$AH$20,2+ROW(A675)/25)</f>
        <v>147658</v>
      </c>
    </row>
    <row r="683" spans="1:3" x14ac:dyDescent="0.35">
      <c r="A683" s="5">
        <v>9</v>
      </c>
      <c r="B683" s="204">
        <v>2004</v>
      </c>
      <c r="C683" s="205">
        <f>VLOOKUP(A683,$A$3:$AH$20,2+ROW(A675)/25)</f>
        <v>148261</v>
      </c>
    </row>
    <row r="684" spans="1:3" x14ac:dyDescent="0.35">
      <c r="A684" s="5">
        <v>10</v>
      </c>
      <c r="B684" s="204">
        <v>2005</v>
      </c>
      <c r="C684" s="205">
        <f>VLOOKUP(A684,$A$3:$AH$20,2+ROW(A675)/25)</f>
        <v>149353</v>
      </c>
    </row>
    <row r="685" spans="1:3" x14ac:dyDescent="0.35">
      <c r="A685" s="5">
        <v>11</v>
      </c>
      <c r="B685" s="204">
        <v>2006</v>
      </c>
      <c r="C685" s="205">
        <f>VLOOKUP(A685,$A$3:$AH$20,2+ROW(A675)/25)</f>
        <v>150532</v>
      </c>
    </row>
    <row r="686" spans="1:3" x14ac:dyDescent="0.35">
      <c r="A686" s="5">
        <v>12</v>
      </c>
      <c r="B686" s="204">
        <v>2007</v>
      </c>
      <c r="C686" s="205">
        <f>VLOOKUP(A686,$A$3:$AH$20,2+ROW(A675)/25)</f>
        <v>152368</v>
      </c>
    </row>
    <row r="687" spans="1:3" x14ac:dyDescent="0.35">
      <c r="A687" s="5">
        <v>13</v>
      </c>
      <c r="B687" s="204">
        <v>2008</v>
      </c>
      <c r="C687" s="205">
        <f>VLOOKUP(A687,$A$3:$AH$20,2+ROW(A675)/25)</f>
        <v>154207</v>
      </c>
    </row>
    <row r="688" spans="1:3" x14ac:dyDescent="0.35">
      <c r="A688" s="5">
        <v>14</v>
      </c>
      <c r="B688" s="204">
        <v>2009</v>
      </c>
      <c r="C688" s="205">
        <f>VLOOKUP(A688,$A$3:$AH$20,2+ROW(A675)/25)</f>
        <v>156542</v>
      </c>
    </row>
    <row r="689" spans="1:3" x14ac:dyDescent="0.35">
      <c r="A689" s="5">
        <v>15</v>
      </c>
      <c r="B689" s="204">
        <v>2010</v>
      </c>
      <c r="C689" s="205">
        <f>VLOOKUP(A689,$A$3:$AH$20,2+ROW(A675)/25)</f>
        <v>157416</v>
      </c>
    </row>
    <row r="690" spans="1:3" x14ac:dyDescent="0.35">
      <c r="A690" s="5">
        <v>16</v>
      </c>
      <c r="B690" s="204">
        <v>2011</v>
      </c>
      <c r="C690" s="205">
        <f>VLOOKUP(A690,$A$3:$AH$20,2+ROW(A675)/25)</f>
        <v>157740</v>
      </c>
    </row>
    <row r="691" spans="1:3" x14ac:dyDescent="0.35">
      <c r="A691" s="5">
        <v>17</v>
      </c>
      <c r="B691" s="204">
        <v>2012</v>
      </c>
      <c r="C691" s="205">
        <f>VLOOKUP(A691,$A$3:$AH$20,2+ROW(A675)/25)</f>
        <v>158992</v>
      </c>
    </row>
    <row r="692" spans="1:3" x14ac:dyDescent="0.35">
      <c r="A692" s="5">
        <v>18</v>
      </c>
      <c r="B692" s="204">
        <v>2013</v>
      </c>
      <c r="C692" s="205">
        <f>VLOOKUP(A692,$A$3:$AH$20,2+ROW(A675)/25)</f>
        <v>161724</v>
      </c>
    </row>
    <row r="693" spans="1:3" x14ac:dyDescent="0.35">
      <c r="A693" s="5">
        <v>19</v>
      </c>
    </row>
    <row r="694" spans="1:3" x14ac:dyDescent="0.35">
      <c r="A694" s="5">
        <v>20</v>
      </c>
    </row>
    <row r="695" spans="1:3" x14ac:dyDescent="0.35">
      <c r="A695" s="5">
        <v>21</v>
      </c>
    </row>
    <row r="696" spans="1:3" x14ac:dyDescent="0.35">
      <c r="A696" s="5">
        <v>22</v>
      </c>
    </row>
    <row r="697" spans="1:3" x14ac:dyDescent="0.35">
      <c r="A697" s="5">
        <v>23</v>
      </c>
    </row>
    <row r="698" spans="1:3" x14ac:dyDescent="0.35">
      <c r="A698" s="5">
        <v>24</v>
      </c>
    </row>
    <row r="699" spans="1:3" x14ac:dyDescent="0.35">
      <c r="A699" s="5">
        <v>25</v>
      </c>
    </row>
    <row r="700" spans="1:3" x14ac:dyDescent="0.35">
      <c r="A700" s="5">
        <v>1</v>
      </c>
      <c r="B700" s="204">
        <v>1996</v>
      </c>
      <c r="C700" s="205">
        <f>VLOOKUP(A700,$A$3:$AH$20,2+ROW(A700)/25)</f>
        <v>106212</v>
      </c>
    </row>
    <row r="701" spans="1:3" x14ac:dyDescent="0.35">
      <c r="A701" s="5">
        <v>2</v>
      </c>
      <c r="B701" s="204">
        <v>1997</v>
      </c>
      <c r="C701" s="205">
        <f>VLOOKUP(A701,$A$3:$AH$20,2+ROW(A700)/25)</f>
        <v>107765</v>
      </c>
    </row>
    <row r="702" spans="1:3" x14ac:dyDescent="0.35">
      <c r="A702" s="5">
        <v>3</v>
      </c>
      <c r="B702" s="204">
        <v>1998</v>
      </c>
      <c r="C702" s="205">
        <f>VLOOKUP(A702,$A$3:$AH$20,2+ROW(A700)/25)</f>
        <v>110456</v>
      </c>
    </row>
    <row r="703" spans="1:3" x14ac:dyDescent="0.35">
      <c r="A703" s="5">
        <v>4</v>
      </c>
      <c r="B703" s="204">
        <v>1999</v>
      </c>
      <c r="C703" s="205">
        <f>VLOOKUP(A703,$A$3:$AH$20,2+ROW(A700)/25)</f>
        <v>113036</v>
      </c>
    </row>
    <row r="704" spans="1:3" x14ac:dyDescent="0.35">
      <c r="A704" s="5">
        <v>5</v>
      </c>
      <c r="B704" s="204">
        <v>2000</v>
      </c>
      <c r="C704" s="205">
        <f>VLOOKUP(A704,$A$3:$AH$20,2+ROW(A700)/25)</f>
        <v>115182</v>
      </c>
    </row>
    <row r="705" spans="1:3" x14ac:dyDescent="0.35">
      <c r="A705" s="5">
        <v>6</v>
      </c>
      <c r="B705" s="204">
        <v>2001</v>
      </c>
      <c r="C705" s="205">
        <f>VLOOKUP(A705,$A$3:$AH$20,2+ROW(A700)/25)</f>
        <v>118118</v>
      </c>
    </row>
    <row r="706" spans="1:3" x14ac:dyDescent="0.35">
      <c r="A706" s="5">
        <v>7</v>
      </c>
      <c r="B706" s="204">
        <v>2002</v>
      </c>
      <c r="C706" s="205">
        <f>VLOOKUP(A706,$A$3:$AH$20,2+ROW(A700)/25)</f>
        <v>120353</v>
      </c>
    </row>
    <row r="707" spans="1:3" x14ac:dyDescent="0.35">
      <c r="A707" s="5">
        <v>8</v>
      </c>
      <c r="B707" s="204">
        <v>2003</v>
      </c>
      <c r="C707" s="205">
        <f>VLOOKUP(A707,$A$3:$AH$20,2+ROW(A700)/25)</f>
        <v>122948</v>
      </c>
    </row>
    <row r="708" spans="1:3" x14ac:dyDescent="0.35">
      <c r="A708" s="5">
        <v>9</v>
      </c>
      <c r="B708" s="204">
        <v>2004</v>
      </c>
      <c r="C708" s="205">
        <f>VLOOKUP(A708,$A$3:$AH$20,2+ROW(A700)/25)</f>
        <v>124732</v>
      </c>
    </row>
    <row r="709" spans="1:3" x14ac:dyDescent="0.35">
      <c r="A709" s="5">
        <v>10</v>
      </c>
      <c r="B709" s="204">
        <v>2005</v>
      </c>
      <c r="C709" s="205">
        <f>VLOOKUP(A709,$A$3:$AH$20,2+ROW(A700)/25)</f>
        <v>127309</v>
      </c>
    </row>
    <row r="710" spans="1:3" x14ac:dyDescent="0.35">
      <c r="A710" s="5">
        <v>11</v>
      </c>
      <c r="B710" s="204">
        <v>2006</v>
      </c>
      <c r="C710" s="205">
        <f>VLOOKUP(A710,$A$3:$AH$20,2+ROW(A700)/25)</f>
        <v>129793</v>
      </c>
    </row>
    <row r="711" spans="1:3" x14ac:dyDescent="0.35">
      <c r="A711" s="5">
        <v>12</v>
      </c>
      <c r="B711" s="204">
        <v>2007</v>
      </c>
      <c r="C711" s="205">
        <f>VLOOKUP(A711,$A$3:$AH$20,2+ROW(A700)/25)</f>
        <v>133675</v>
      </c>
    </row>
    <row r="712" spans="1:3" x14ac:dyDescent="0.35">
      <c r="A712" s="5">
        <v>13</v>
      </c>
      <c r="B712" s="204">
        <v>2008</v>
      </c>
      <c r="C712" s="205">
        <f>VLOOKUP(A712,$A$3:$AH$20,2+ROW(A700)/25)</f>
        <v>138806</v>
      </c>
    </row>
    <row r="713" spans="1:3" x14ac:dyDescent="0.35">
      <c r="A713" s="5">
        <v>14</v>
      </c>
      <c r="B713" s="204">
        <v>2009</v>
      </c>
      <c r="C713" s="205">
        <f>VLOOKUP(A713,$A$3:$AH$20,2+ROW(A700)/25)</f>
        <v>145187</v>
      </c>
    </row>
    <row r="714" spans="1:3" x14ac:dyDescent="0.35">
      <c r="A714" s="5">
        <v>15</v>
      </c>
      <c r="B714" s="204">
        <v>2010</v>
      </c>
      <c r="C714" s="205">
        <f>VLOOKUP(A714,$A$3:$AH$20,2+ROW(A700)/25)</f>
        <v>152564</v>
      </c>
    </row>
    <row r="715" spans="1:3" x14ac:dyDescent="0.35">
      <c r="A715" s="5">
        <v>16</v>
      </c>
      <c r="B715" s="204">
        <v>2011</v>
      </c>
      <c r="C715" s="205">
        <f>VLOOKUP(A715,$A$3:$AH$20,2+ROW(A700)/25)</f>
        <v>160371</v>
      </c>
    </row>
    <row r="716" spans="1:3" x14ac:dyDescent="0.35">
      <c r="A716" s="5">
        <v>17</v>
      </c>
      <c r="B716" s="204">
        <v>2012</v>
      </c>
      <c r="C716" s="205">
        <f>VLOOKUP(A716,$A$3:$AH$20,2+ROW(A700)/25)</f>
        <v>169471</v>
      </c>
    </row>
    <row r="717" spans="1:3" x14ac:dyDescent="0.35">
      <c r="A717" s="5">
        <v>18</v>
      </c>
      <c r="B717" s="204">
        <v>2013</v>
      </c>
      <c r="C717" s="205">
        <f>VLOOKUP(A717,$A$3:$AH$20,2+ROW(A700)/25)</f>
        <v>179261</v>
      </c>
    </row>
    <row r="718" spans="1:3" x14ac:dyDescent="0.35">
      <c r="A718" s="5">
        <v>19</v>
      </c>
    </row>
    <row r="719" spans="1:3" x14ac:dyDescent="0.35">
      <c r="A719" s="5">
        <v>20</v>
      </c>
    </row>
    <row r="720" spans="1:3" x14ac:dyDescent="0.35">
      <c r="A720" s="5">
        <v>21</v>
      </c>
    </row>
    <row r="721" spans="1:3" x14ac:dyDescent="0.35">
      <c r="A721" s="5">
        <v>22</v>
      </c>
    </row>
    <row r="722" spans="1:3" x14ac:dyDescent="0.35">
      <c r="A722" s="5">
        <v>23</v>
      </c>
    </row>
    <row r="723" spans="1:3" x14ac:dyDescent="0.35">
      <c r="A723" s="5">
        <v>24</v>
      </c>
    </row>
    <row r="724" spans="1:3" x14ac:dyDescent="0.35">
      <c r="A724" s="5">
        <v>25</v>
      </c>
    </row>
    <row r="725" spans="1:3" x14ac:dyDescent="0.35">
      <c r="A725" s="5">
        <v>1</v>
      </c>
      <c r="B725" s="204">
        <v>1996</v>
      </c>
      <c r="C725" s="205">
        <f>VLOOKUP(A725,$A$3:$AH$20,2+ROW(A725)/25)</f>
        <v>76239</v>
      </c>
    </row>
    <row r="726" spans="1:3" x14ac:dyDescent="0.35">
      <c r="A726" s="5">
        <v>2</v>
      </c>
      <c r="B726" s="204">
        <v>1997</v>
      </c>
      <c r="C726" s="205">
        <f>VLOOKUP(A726,$A$3:$AH$20,2+ROW(A725)/25)</f>
        <v>78061</v>
      </c>
    </row>
    <row r="727" spans="1:3" x14ac:dyDescent="0.35">
      <c r="A727" s="5">
        <v>3</v>
      </c>
      <c r="B727" s="204">
        <v>1998</v>
      </c>
      <c r="C727" s="205">
        <f>VLOOKUP(A727,$A$3:$AH$20,2+ROW(A725)/25)</f>
        <v>80296</v>
      </c>
    </row>
    <row r="728" spans="1:3" x14ac:dyDescent="0.35">
      <c r="A728" s="5">
        <v>4</v>
      </c>
      <c r="B728" s="204">
        <v>1999</v>
      </c>
      <c r="C728" s="205">
        <f>VLOOKUP(A728,$A$3:$AH$20,2+ROW(A725)/25)</f>
        <v>82069</v>
      </c>
    </row>
    <row r="729" spans="1:3" x14ac:dyDescent="0.35">
      <c r="A729" s="5">
        <v>5</v>
      </c>
      <c r="B729" s="204">
        <v>2000</v>
      </c>
      <c r="C729" s="205">
        <f>VLOOKUP(A729,$A$3:$AH$20,2+ROW(A725)/25)</f>
        <v>85195</v>
      </c>
    </row>
    <row r="730" spans="1:3" x14ac:dyDescent="0.35">
      <c r="A730" s="5">
        <v>6</v>
      </c>
      <c r="B730" s="204">
        <v>2001</v>
      </c>
      <c r="C730" s="205">
        <f>VLOOKUP(A730,$A$3:$AH$20,2+ROW(A725)/25)</f>
        <v>87141</v>
      </c>
    </row>
    <row r="731" spans="1:3" x14ac:dyDescent="0.35">
      <c r="A731" s="5">
        <v>7</v>
      </c>
      <c r="B731" s="204">
        <v>2002</v>
      </c>
      <c r="C731" s="205">
        <f>VLOOKUP(A731,$A$3:$AH$20,2+ROW(A725)/25)</f>
        <v>90982</v>
      </c>
    </row>
    <row r="732" spans="1:3" x14ac:dyDescent="0.35">
      <c r="A732" s="5">
        <v>8</v>
      </c>
      <c r="B732" s="204">
        <v>2003</v>
      </c>
      <c r="C732" s="205">
        <f>VLOOKUP(A732,$A$3:$AH$20,2+ROW(A725)/25)</f>
        <v>96830</v>
      </c>
    </row>
    <row r="733" spans="1:3" x14ac:dyDescent="0.35">
      <c r="A733" s="5">
        <v>9</v>
      </c>
      <c r="B733" s="204">
        <v>2004</v>
      </c>
      <c r="C733" s="205">
        <f>VLOOKUP(A733,$A$3:$AH$20,2+ROW(A725)/25)</f>
        <v>103684</v>
      </c>
    </row>
    <row r="734" spans="1:3" x14ac:dyDescent="0.35">
      <c r="A734" s="5">
        <v>10</v>
      </c>
      <c r="B734" s="204">
        <v>2005</v>
      </c>
      <c r="C734" s="205">
        <f>VLOOKUP(A734,$A$3:$AH$20,2+ROW(A725)/25)</f>
        <v>110598</v>
      </c>
    </row>
    <row r="735" spans="1:3" x14ac:dyDescent="0.35">
      <c r="A735" s="5">
        <v>11</v>
      </c>
      <c r="B735" s="204">
        <v>2006</v>
      </c>
      <c r="C735" s="205">
        <f>VLOOKUP(A735,$A$3:$AH$20,2+ROW(A725)/25)</f>
        <v>116332</v>
      </c>
    </row>
    <row r="736" spans="1:3" x14ac:dyDescent="0.35">
      <c r="A736" s="5">
        <v>12</v>
      </c>
      <c r="B736" s="204">
        <v>2007</v>
      </c>
      <c r="C736" s="205">
        <f>VLOOKUP(A736,$A$3:$AH$20,2+ROW(A725)/25)</f>
        <v>124663</v>
      </c>
    </row>
    <row r="737" spans="1:3" x14ac:dyDescent="0.35">
      <c r="A737" s="5">
        <v>13</v>
      </c>
      <c r="B737" s="204">
        <v>2008</v>
      </c>
      <c r="C737" s="205">
        <f>VLOOKUP(A737,$A$3:$AH$20,2+ROW(A725)/25)</f>
        <v>133654</v>
      </c>
    </row>
    <row r="738" spans="1:3" x14ac:dyDescent="0.35">
      <c r="A738" s="5">
        <v>14</v>
      </c>
      <c r="B738" s="204">
        <v>2009</v>
      </c>
      <c r="C738" s="205">
        <f>VLOOKUP(A738,$A$3:$AH$20,2+ROW(A725)/25)</f>
        <v>143313</v>
      </c>
    </row>
    <row r="739" spans="1:3" x14ac:dyDescent="0.35">
      <c r="A739" s="5">
        <v>15</v>
      </c>
      <c r="B739" s="204">
        <v>2010</v>
      </c>
      <c r="C739" s="205">
        <f>VLOOKUP(A739,$A$3:$AH$20,2+ROW(A725)/25)</f>
        <v>154747</v>
      </c>
    </row>
    <row r="740" spans="1:3" x14ac:dyDescent="0.35">
      <c r="A740" s="5">
        <v>16</v>
      </c>
      <c r="B740" s="204">
        <v>2011</v>
      </c>
      <c r="C740" s="205">
        <f>VLOOKUP(A740,$A$3:$AH$20,2+ROW(A725)/25)</f>
        <v>166038</v>
      </c>
    </row>
    <row r="741" spans="1:3" x14ac:dyDescent="0.35">
      <c r="A741" s="5">
        <v>17</v>
      </c>
      <c r="B741" s="204">
        <v>2012</v>
      </c>
      <c r="C741" s="205">
        <f>VLOOKUP(A741,$A$3:$AH$20,2+ROW(A725)/25)</f>
        <v>179438</v>
      </c>
    </row>
    <row r="742" spans="1:3" x14ac:dyDescent="0.35">
      <c r="A742" s="5">
        <v>18</v>
      </c>
      <c r="B742" s="204">
        <v>2013</v>
      </c>
      <c r="C742" s="205">
        <f>VLOOKUP(A742,$A$3:$AH$20,2+ROW(A725)/25)</f>
        <v>189618</v>
      </c>
    </row>
    <row r="743" spans="1:3" x14ac:dyDescent="0.35">
      <c r="A743" s="5">
        <v>19</v>
      </c>
    </row>
    <row r="744" spans="1:3" x14ac:dyDescent="0.35">
      <c r="A744" s="5">
        <v>20</v>
      </c>
    </row>
    <row r="745" spans="1:3" x14ac:dyDescent="0.35">
      <c r="A745" s="5">
        <v>21</v>
      </c>
    </row>
    <row r="746" spans="1:3" x14ac:dyDescent="0.35">
      <c r="A746" s="5">
        <v>22</v>
      </c>
    </row>
    <row r="747" spans="1:3" x14ac:dyDescent="0.35">
      <c r="A747" s="5">
        <v>23</v>
      </c>
    </row>
    <row r="748" spans="1:3" x14ac:dyDescent="0.35">
      <c r="A748" s="5">
        <v>24</v>
      </c>
    </row>
    <row r="749" spans="1:3" x14ac:dyDescent="0.35">
      <c r="A749" s="5">
        <v>25</v>
      </c>
    </row>
    <row r="750" spans="1:3" x14ac:dyDescent="0.35">
      <c r="A750" s="5">
        <v>1</v>
      </c>
      <c r="B750" s="204">
        <v>1996</v>
      </c>
      <c r="C750" s="205">
        <f>VLOOKUP(A750,$A$3:$AH$20,2+ROW(A750)/25)</f>
        <v>67136</v>
      </c>
    </row>
    <row r="751" spans="1:3" x14ac:dyDescent="0.35">
      <c r="A751" s="5">
        <v>2</v>
      </c>
      <c r="B751" s="204">
        <v>1997</v>
      </c>
      <c r="C751" s="205">
        <f>VLOOKUP(A751,$A$3:$AH$20,2+ROW(A750)/25)</f>
        <v>67716</v>
      </c>
    </row>
    <row r="752" spans="1:3" x14ac:dyDescent="0.35">
      <c r="A752" s="5">
        <v>3</v>
      </c>
      <c r="B752" s="204">
        <v>1998</v>
      </c>
      <c r="C752" s="205">
        <f>VLOOKUP(A752,$A$3:$AH$20,2+ROW(A750)/25)</f>
        <v>67740</v>
      </c>
    </row>
    <row r="753" spans="1:3" x14ac:dyDescent="0.35">
      <c r="A753" s="5">
        <v>4</v>
      </c>
      <c r="B753" s="204">
        <v>1999</v>
      </c>
      <c r="C753" s="205">
        <f>VLOOKUP(A753,$A$3:$AH$20,2+ROW(A750)/25)</f>
        <v>68015</v>
      </c>
    </row>
    <row r="754" spans="1:3" x14ac:dyDescent="0.35">
      <c r="A754" s="5">
        <v>5</v>
      </c>
      <c r="B754" s="204">
        <v>2000</v>
      </c>
      <c r="C754" s="205">
        <f>VLOOKUP(A754,$A$3:$AH$20,2+ROW(A750)/25)</f>
        <v>68410</v>
      </c>
    </row>
    <row r="755" spans="1:3" x14ac:dyDescent="0.35">
      <c r="A755" s="5">
        <v>6</v>
      </c>
      <c r="B755" s="204">
        <v>2001</v>
      </c>
      <c r="C755" s="205">
        <f>VLOOKUP(A755,$A$3:$AH$20,2+ROW(A750)/25)</f>
        <v>68947</v>
      </c>
    </row>
    <row r="756" spans="1:3" x14ac:dyDescent="0.35">
      <c r="A756" s="5">
        <v>7</v>
      </c>
      <c r="B756" s="204">
        <v>2002</v>
      </c>
      <c r="C756" s="205">
        <f>VLOOKUP(A756,$A$3:$AH$20,2+ROW(A750)/25)</f>
        <v>69835</v>
      </c>
    </row>
    <row r="757" spans="1:3" x14ac:dyDescent="0.35">
      <c r="A757" s="5">
        <v>8</v>
      </c>
      <c r="B757" s="204">
        <v>2003</v>
      </c>
      <c r="C757" s="205">
        <f>VLOOKUP(A757,$A$3:$AH$20,2+ROW(A750)/25)</f>
        <v>70595</v>
      </c>
    </row>
    <row r="758" spans="1:3" x14ac:dyDescent="0.35">
      <c r="A758" s="5">
        <v>9</v>
      </c>
      <c r="B758" s="204">
        <v>2004</v>
      </c>
      <c r="C758" s="205">
        <f>VLOOKUP(A758,$A$3:$AH$20,2+ROW(A750)/25)</f>
        <v>71348</v>
      </c>
    </row>
    <row r="759" spans="1:3" x14ac:dyDescent="0.35">
      <c r="A759" s="5">
        <v>10</v>
      </c>
      <c r="B759" s="204">
        <v>2005</v>
      </c>
      <c r="C759" s="205">
        <f>VLOOKUP(A759,$A$3:$AH$20,2+ROW(A750)/25)</f>
        <v>72230</v>
      </c>
    </row>
    <row r="760" spans="1:3" x14ac:dyDescent="0.35">
      <c r="A760" s="5">
        <v>11</v>
      </c>
      <c r="B760" s="204">
        <v>2006</v>
      </c>
      <c r="C760" s="205">
        <f>VLOOKUP(A760,$A$3:$AH$20,2+ROW(A750)/25)</f>
        <v>73548</v>
      </c>
    </row>
    <row r="761" spans="1:3" x14ac:dyDescent="0.35">
      <c r="A761" s="5">
        <v>12</v>
      </c>
      <c r="B761" s="204">
        <v>2007</v>
      </c>
      <c r="C761" s="205">
        <f>VLOOKUP(A761,$A$3:$AH$20,2+ROW(A750)/25)</f>
        <v>74846</v>
      </c>
    </row>
    <row r="762" spans="1:3" x14ac:dyDescent="0.35">
      <c r="A762" s="5">
        <v>13</v>
      </c>
      <c r="B762" s="204">
        <v>2008</v>
      </c>
      <c r="C762" s="205">
        <f>VLOOKUP(A762,$A$3:$AH$20,2+ROW(A750)/25)</f>
        <v>76125</v>
      </c>
    </row>
    <row r="763" spans="1:3" x14ac:dyDescent="0.35">
      <c r="A763" s="5">
        <v>14</v>
      </c>
      <c r="B763" s="204">
        <v>2009</v>
      </c>
      <c r="C763" s="205">
        <f>VLOOKUP(A763,$A$3:$AH$20,2+ROW(A750)/25)</f>
        <v>77341</v>
      </c>
    </row>
    <row r="764" spans="1:3" x14ac:dyDescent="0.35">
      <c r="A764" s="5">
        <v>15</v>
      </c>
      <c r="B764" s="204">
        <v>2010</v>
      </c>
      <c r="C764" s="205">
        <f>VLOOKUP(A764,$A$3:$AH$20,2+ROW(A750)/25)</f>
        <v>78521</v>
      </c>
    </row>
    <row r="765" spans="1:3" x14ac:dyDescent="0.35">
      <c r="A765" s="5">
        <v>16</v>
      </c>
      <c r="B765" s="204">
        <v>2011</v>
      </c>
      <c r="C765" s="205">
        <f>VLOOKUP(A765,$A$3:$AH$20,2+ROW(A750)/25)</f>
        <v>79015</v>
      </c>
    </row>
    <row r="766" spans="1:3" x14ac:dyDescent="0.35">
      <c r="A766" s="5">
        <v>17</v>
      </c>
      <c r="B766" s="204">
        <v>2012</v>
      </c>
      <c r="C766" s="205">
        <f>VLOOKUP(A766,$A$3:$AH$20,2+ROW(A750)/25)</f>
        <v>80607</v>
      </c>
    </row>
    <row r="767" spans="1:3" x14ac:dyDescent="0.35">
      <c r="A767" s="5">
        <v>18</v>
      </c>
      <c r="B767" s="204">
        <v>2013</v>
      </c>
      <c r="C767" s="205">
        <f>VLOOKUP(A767,$A$3:$AH$20,2+ROW(A750)/25)</f>
        <v>83593</v>
      </c>
    </row>
    <row r="768" spans="1:3" x14ac:dyDescent="0.35">
      <c r="A768" s="5">
        <v>19</v>
      </c>
    </row>
    <row r="769" spans="1:3" x14ac:dyDescent="0.35">
      <c r="A769" s="5">
        <v>20</v>
      </c>
    </row>
    <row r="770" spans="1:3" x14ac:dyDescent="0.35">
      <c r="A770" s="5">
        <v>21</v>
      </c>
    </row>
    <row r="771" spans="1:3" x14ac:dyDescent="0.35">
      <c r="A771" s="5">
        <v>22</v>
      </c>
    </row>
    <row r="772" spans="1:3" x14ac:dyDescent="0.35">
      <c r="A772" s="5">
        <v>23</v>
      </c>
    </row>
    <row r="773" spans="1:3" x14ac:dyDescent="0.35">
      <c r="A773" s="5">
        <v>24</v>
      </c>
    </row>
    <row r="774" spans="1:3" x14ac:dyDescent="0.35">
      <c r="A774" s="5">
        <v>25</v>
      </c>
    </row>
    <row r="775" spans="1:3" x14ac:dyDescent="0.35">
      <c r="A775" s="5">
        <v>1</v>
      </c>
      <c r="B775" s="204">
        <v>1996</v>
      </c>
      <c r="C775" s="205">
        <f>VLOOKUP(A775,$A$3:$AH$20,2+ROW(A775)/25)</f>
        <v>137173</v>
      </c>
    </row>
    <row r="776" spans="1:3" x14ac:dyDescent="0.35">
      <c r="A776" s="5">
        <v>2</v>
      </c>
      <c r="B776" s="204">
        <v>1997</v>
      </c>
      <c r="C776" s="205">
        <f>VLOOKUP(A776,$A$3:$AH$20,2+ROW(A775)/25)</f>
        <v>137642</v>
      </c>
    </row>
    <row r="777" spans="1:3" x14ac:dyDescent="0.35">
      <c r="A777" s="5">
        <v>3</v>
      </c>
      <c r="B777" s="204">
        <v>1998</v>
      </c>
      <c r="C777" s="205">
        <f>VLOOKUP(A777,$A$3:$AH$20,2+ROW(A775)/25)</f>
        <v>138262</v>
      </c>
    </row>
    <row r="778" spans="1:3" x14ac:dyDescent="0.35">
      <c r="A778" s="5">
        <v>4</v>
      </c>
      <c r="B778" s="204">
        <v>1999</v>
      </c>
      <c r="C778" s="205">
        <f>VLOOKUP(A778,$A$3:$AH$20,2+ROW(A775)/25)</f>
        <v>139860</v>
      </c>
    </row>
    <row r="779" spans="1:3" x14ac:dyDescent="0.35">
      <c r="A779" s="5">
        <v>5</v>
      </c>
      <c r="B779" s="204">
        <v>2000</v>
      </c>
      <c r="C779" s="205">
        <f>VLOOKUP(A779,$A$3:$AH$20,2+ROW(A775)/25)</f>
        <v>141605</v>
      </c>
    </row>
    <row r="780" spans="1:3" x14ac:dyDescent="0.35">
      <c r="A780" s="5">
        <v>6</v>
      </c>
      <c r="B780" s="204">
        <v>2001</v>
      </c>
      <c r="C780" s="205">
        <f>VLOOKUP(A780,$A$3:$AH$20,2+ROW(A775)/25)</f>
        <v>142553</v>
      </c>
    </row>
    <row r="781" spans="1:3" x14ac:dyDescent="0.35">
      <c r="A781" s="5">
        <v>7</v>
      </c>
      <c r="B781" s="204">
        <v>2002</v>
      </c>
      <c r="C781" s="205">
        <f>VLOOKUP(A781,$A$3:$AH$20,2+ROW(A775)/25)</f>
        <v>143731</v>
      </c>
    </row>
    <row r="782" spans="1:3" x14ac:dyDescent="0.35">
      <c r="A782" s="5">
        <v>8</v>
      </c>
      <c r="B782" s="204">
        <v>2003</v>
      </c>
      <c r="C782" s="205">
        <f>VLOOKUP(A782,$A$3:$AH$20,2+ROW(A775)/25)</f>
        <v>144330</v>
      </c>
    </row>
    <row r="783" spans="1:3" x14ac:dyDescent="0.35">
      <c r="A783" s="5">
        <v>9</v>
      </c>
      <c r="B783" s="204">
        <v>2004</v>
      </c>
      <c r="C783" s="205">
        <f>VLOOKUP(A783,$A$3:$AH$20,2+ROW(A775)/25)</f>
        <v>144287</v>
      </c>
    </row>
    <row r="784" spans="1:3" x14ac:dyDescent="0.35">
      <c r="A784" s="5">
        <v>10</v>
      </c>
      <c r="B784" s="204">
        <v>2005</v>
      </c>
      <c r="C784" s="205">
        <f>VLOOKUP(A784,$A$3:$AH$20,2+ROW(A775)/25)</f>
        <v>144428</v>
      </c>
    </row>
    <row r="785" spans="1:3" x14ac:dyDescent="0.35">
      <c r="A785" s="5">
        <v>11</v>
      </c>
      <c r="B785" s="204">
        <v>2006</v>
      </c>
      <c r="C785" s="205">
        <f>VLOOKUP(A785,$A$3:$AH$20,2+ROW(A775)/25)</f>
        <v>144848</v>
      </c>
    </row>
    <row r="786" spans="1:3" x14ac:dyDescent="0.35">
      <c r="A786" s="5">
        <v>12</v>
      </c>
      <c r="B786" s="204">
        <v>2007</v>
      </c>
      <c r="C786" s="205">
        <f>VLOOKUP(A786,$A$3:$AH$20,2+ROW(A775)/25)</f>
        <v>145569</v>
      </c>
    </row>
    <row r="787" spans="1:3" x14ac:dyDescent="0.35">
      <c r="A787" s="5">
        <v>13</v>
      </c>
      <c r="B787" s="204">
        <v>2008</v>
      </c>
      <c r="C787" s="205">
        <f>VLOOKUP(A787,$A$3:$AH$20,2+ROW(A775)/25)</f>
        <v>146596</v>
      </c>
    </row>
    <row r="788" spans="1:3" x14ac:dyDescent="0.35">
      <c r="A788" s="5">
        <v>14</v>
      </c>
      <c r="B788" s="204">
        <v>2009</v>
      </c>
      <c r="C788" s="205">
        <f>VLOOKUP(A788,$A$3:$AH$20,2+ROW(A775)/25)</f>
        <v>148008</v>
      </c>
    </row>
    <row r="789" spans="1:3" x14ac:dyDescent="0.35">
      <c r="A789" s="5">
        <v>15</v>
      </c>
      <c r="B789" s="204">
        <v>2010</v>
      </c>
      <c r="C789" s="205">
        <f>VLOOKUP(A789,$A$3:$AH$20,2+ROW(A775)/25)</f>
        <v>148512</v>
      </c>
    </row>
    <row r="790" spans="1:3" x14ac:dyDescent="0.35">
      <c r="A790" s="5">
        <v>16</v>
      </c>
      <c r="B790" s="204">
        <v>2011</v>
      </c>
      <c r="C790" s="205">
        <f>VLOOKUP(A790,$A$3:$AH$20,2+ROW(A775)/25)</f>
        <v>148754</v>
      </c>
    </row>
    <row r="791" spans="1:3" x14ac:dyDescent="0.35">
      <c r="A791" s="5">
        <v>17</v>
      </c>
      <c r="B791" s="204">
        <v>2012</v>
      </c>
      <c r="C791" s="205">
        <f>VLOOKUP(A791,$A$3:$AH$20,2+ROW(A775)/25)</f>
        <v>149031</v>
      </c>
    </row>
    <row r="792" spans="1:3" x14ac:dyDescent="0.35">
      <c r="A792" s="5">
        <v>18</v>
      </c>
      <c r="B792" s="204">
        <v>2013</v>
      </c>
      <c r="C792" s="205">
        <f>VLOOKUP(A792,$A$3:$AH$20,2+ROW(A775)/25)</f>
        <v>149538</v>
      </c>
    </row>
    <row r="793" spans="1:3" x14ac:dyDescent="0.35">
      <c r="A793" s="5">
        <v>19</v>
      </c>
    </row>
    <row r="794" spans="1:3" x14ac:dyDescent="0.35">
      <c r="A794" s="5">
        <v>20</v>
      </c>
    </row>
    <row r="795" spans="1:3" x14ac:dyDescent="0.35">
      <c r="A795" s="5">
        <v>21</v>
      </c>
    </row>
    <row r="796" spans="1:3" x14ac:dyDescent="0.35">
      <c r="A796" s="5">
        <v>22</v>
      </c>
    </row>
    <row r="797" spans="1:3" x14ac:dyDescent="0.35">
      <c r="A797" s="5">
        <v>23</v>
      </c>
    </row>
    <row r="798" spans="1:3" x14ac:dyDescent="0.35">
      <c r="A798" s="5">
        <v>24</v>
      </c>
    </row>
    <row r="799" spans="1:3" x14ac:dyDescent="0.35">
      <c r="A799" s="5">
        <v>25</v>
      </c>
    </row>
    <row r="800" spans="1:3" x14ac:dyDescent="0.35">
      <c r="A800" s="5">
        <v>1</v>
      </c>
      <c r="B800" s="204">
        <v>1996</v>
      </c>
      <c r="C800" s="205">
        <f>VLOOKUP(A800,$A$3:$AH$20,2+ROW(A800)/25)</f>
        <v>3284007</v>
      </c>
    </row>
    <row r="801" spans="1:3" x14ac:dyDescent="0.35">
      <c r="A801" s="5">
        <v>2</v>
      </c>
      <c r="B801" s="204">
        <v>1997</v>
      </c>
      <c r="C801" s="205">
        <f>VLOOKUP(A801,$A$3:$AH$20,2+ROW(A800)/25)</f>
        <v>3310310</v>
      </c>
    </row>
    <row r="802" spans="1:3" x14ac:dyDescent="0.35">
      <c r="A802" s="5">
        <v>3</v>
      </c>
      <c r="B802" s="204">
        <v>1998</v>
      </c>
      <c r="C802" s="205">
        <f>VLOOKUP(A802,$A$3:$AH$20,2+ROW(A800)/25)</f>
        <v>3342914</v>
      </c>
    </row>
    <row r="803" spans="1:3" x14ac:dyDescent="0.35">
      <c r="A803" s="5">
        <v>4</v>
      </c>
      <c r="B803" s="204">
        <v>1999</v>
      </c>
      <c r="C803" s="205">
        <f>VLOOKUP(A803,$A$3:$AH$20,2+ROW(A800)/25)</f>
        <v>3380363</v>
      </c>
    </row>
    <row r="804" spans="1:3" x14ac:dyDescent="0.35">
      <c r="A804" s="5">
        <v>5</v>
      </c>
      <c r="B804" s="204">
        <v>2000</v>
      </c>
      <c r="C804" s="205">
        <f>VLOOKUP(A804,$A$3:$AH$20,2+ROW(A800)/25)</f>
        <v>3423338</v>
      </c>
    </row>
    <row r="805" spans="1:3" x14ac:dyDescent="0.35">
      <c r="A805" s="5">
        <v>6</v>
      </c>
      <c r="B805" s="204">
        <v>2001</v>
      </c>
      <c r="C805" s="205">
        <f>VLOOKUP(A805,$A$3:$AH$20,2+ROW(A800)/25)</f>
        <v>3472207</v>
      </c>
    </row>
    <row r="806" spans="1:3" x14ac:dyDescent="0.35">
      <c r="A806" s="5">
        <v>7</v>
      </c>
      <c r="B806" s="204">
        <v>2002</v>
      </c>
      <c r="C806" s="205">
        <f>VLOOKUP(A806,$A$3:$AH$20,2+ROW(A800)/25)</f>
        <v>3524887</v>
      </c>
    </row>
    <row r="807" spans="1:3" x14ac:dyDescent="0.35">
      <c r="A807" s="5">
        <v>8</v>
      </c>
      <c r="B807" s="204">
        <v>2003</v>
      </c>
      <c r="C807" s="205">
        <f>VLOOKUP(A807,$A$3:$AH$20,2+ROW(A800)/25)</f>
        <v>3578749</v>
      </c>
    </row>
    <row r="808" spans="1:3" x14ac:dyDescent="0.35">
      <c r="A808" s="5">
        <v>9</v>
      </c>
      <c r="B808" s="204">
        <v>2004</v>
      </c>
      <c r="C808" s="205">
        <f>VLOOKUP(A808,$A$3:$AH$20,2+ROW(A800)/25)</f>
        <v>3627801</v>
      </c>
    </row>
    <row r="809" spans="1:3" x14ac:dyDescent="0.35">
      <c r="A809" s="5">
        <v>10</v>
      </c>
      <c r="B809" s="204">
        <v>2005</v>
      </c>
      <c r="C809" s="205">
        <f>VLOOKUP(A809,$A$3:$AH$20,2+ROW(A800)/25)</f>
        <v>3682675</v>
      </c>
    </row>
    <row r="810" spans="1:3" x14ac:dyDescent="0.35">
      <c r="A810" s="5">
        <v>11</v>
      </c>
      <c r="B810" s="204">
        <v>2006</v>
      </c>
      <c r="C810" s="205">
        <f>VLOOKUP(A810,$A$3:$AH$20,2+ROW(A800)/25)</f>
        <v>3743635</v>
      </c>
    </row>
    <row r="811" spans="1:3" x14ac:dyDescent="0.35">
      <c r="A811" s="5">
        <v>12</v>
      </c>
      <c r="B811" s="204">
        <v>2007</v>
      </c>
      <c r="C811" s="205">
        <f>VLOOKUP(A811,$A$3:$AH$20,2+ROW(A800)/25)</f>
        <v>3813957</v>
      </c>
    </row>
    <row r="812" spans="1:3" x14ac:dyDescent="0.35">
      <c r="A812" s="5">
        <v>13</v>
      </c>
      <c r="B812" s="204">
        <v>2008</v>
      </c>
      <c r="C812" s="205">
        <f>VLOOKUP(A812,$A$3:$AH$20,2+ROW(A800)/25)</f>
        <v>3893304</v>
      </c>
    </row>
    <row r="813" spans="1:3" x14ac:dyDescent="0.35">
      <c r="A813" s="5">
        <v>14</v>
      </c>
      <c r="B813" s="204">
        <v>2009</v>
      </c>
      <c r="C813" s="205">
        <f>VLOOKUP(A813,$A$3:$AH$20,2+ROW(A800)/25)</f>
        <v>3983773</v>
      </c>
    </row>
    <row r="814" spans="1:3" x14ac:dyDescent="0.35">
      <c r="A814" s="5">
        <v>15</v>
      </c>
      <c r="B814" s="204">
        <v>2010</v>
      </c>
      <c r="C814" s="205">
        <f>VLOOKUP(A814,$A$3:$AH$20,2+ROW(A800)/25)</f>
        <v>4049442</v>
      </c>
    </row>
    <row r="815" spans="1:3" x14ac:dyDescent="0.35">
      <c r="A815" s="5">
        <v>16</v>
      </c>
      <c r="B815" s="204">
        <v>2011</v>
      </c>
      <c r="C815" s="205">
        <f>VLOOKUP(A815,$A$3:$AH$20,2+ROW(A800)/25)</f>
        <v>4108541</v>
      </c>
    </row>
    <row r="816" spans="1:3" x14ac:dyDescent="0.35">
      <c r="A816" s="5">
        <v>17</v>
      </c>
      <c r="B816" s="204">
        <v>2012</v>
      </c>
      <c r="C816" s="205">
        <f>VLOOKUP(A816,$A$3:$AH$20,2+ROW(A800)/25)</f>
        <v>4185982</v>
      </c>
    </row>
    <row r="817" spans="1:3" x14ac:dyDescent="0.35">
      <c r="A817" s="5">
        <v>18</v>
      </c>
      <c r="B817" s="204">
        <v>2013</v>
      </c>
      <c r="C817" s="205">
        <f>VLOOKUP(A817,$A$3:$AH$20,2+ROW(A800)/25)</f>
        <v>4283405</v>
      </c>
    </row>
    <row r="818" spans="1:3" x14ac:dyDescent="0.35">
      <c r="A818" s="5">
        <v>19</v>
      </c>
    </row>
    <row r="819" spans="1:3" x14ac:dyDescent="0.35">
      <c r="A819" s="5">
        <v>20</v>
      </c>
    </row>
    <row r="820" spans="1:3" x14ac:dyDescent="0.35">
      <c r="A820" s="5">
        <v>21</v>
      </c>
    </row>
    <row r="821" spans="1:3" x14ac:dyDescent="0.35">
      <c r="A821" s="5">
        <v>22</v>
      </c>
    </row>
    <row r="822" spans="1:3" x14ac:dyDescent="0.35">
      <c r="A822" s="5">
        <v>23</v>
      </c>
    </row>
    <row r="823" spans="1:3" x14ac:dyDescent="0.35">
      <c r="A823" s="5">
        <v>24</v>
      </c>
    </row>
    <row r="824" spans="1:3" x14ac:dyDescent="0.3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5" x14ac:dyDescent="0.35"/>
  <cols>
    <col min="1" max="1" width="3" customWidth="1"/>
    <col min="2" max="2" width="13" customWidth="1"/>
    <col min="143" max="143" width="11" customWidth="1"/>
  </cols>
  <sheetData>
    <row r="2" spans="1:244"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8" x14ac:dyDescent="0.2">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17</v>
      </c>
      <c r="CO3" s="26">
        <f>Census!CO3</f>
        <v>17</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21</v>
      </c>
      <c r="EC3" s="26">
        <f>Census!EC3</f>
        <v>21</v>
      </c>
      <c r="ED3" s="26">
        <f>Census!ED3</f>
        <v>21</v>
      </c>
      <c r="EE3" s="26">
        <f>Census!EE3</f>
        <v>21</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23</v>
      </c>
      <c r="GA3" s="26">
        <f>Census!GA3</f>
        <v>23</v>
      </c>
      <c r="GB3" s="26">
        <f>Census!GB3</f>
        <v>23</v>
      </c>
      <c r="GC3" s="26">
        <f>Census!GC3</f>
        <v>23</v>
      </c>
      <c r="GD3" s="26">
        <f>Census!GD3</f>
        <v>23</v>
      </c>
      <c r="GE3" s="26">
        <f>Census!GE3</f>
        <v>23</v>
      </c>
      <c r="GF3" s="26">
        <f>Census!GF3</f>
        <v>23</v>
      </c>
      <c r="GG3" s="26">
        <f>Census!GG3</f>
        <v>23</v>
      </c>
      <c r="GH3" s="26">
        <f>Census!GH3</f>
        <v>23</v>
      </c>
      <c r="GI3" s="26">
        <f>Census!GI3</f>
        <v>23</v>
      </c>
      <c r="GJ3" s="26">
        <f>Census!GJ3</f>
        <v>23</v>
      </c>
      <c r="GK3" s="26">
        <f>Census!GK3</f>
        <v>23</v>
      </c>
      <c r="GL3" s="26">
        <f>Census!GL3</f>
        <v>23</v>
      </c>
      <c r="GM3" s="26">
        <f>Census!GM3</f>
        <v>23</v>
      </c>
      <c r="GN3" s="26">
        <f>Census!GN3</f>
        <v>23</v>
      </c>
      <c r="GO3" s="26">
        <f>Census!GO3</f>
        <v>23</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21</v>
      </c>
      <c r="HG3" s="26">
        <f>Census!HG3</f>
        <v>21</v>
      </c>
      <c r="HH3" s="26">
        <f>Census!HH3</f>
        <v>21</v>
      </c>
      <c r="HI3" s="26">
        <f>Census!HI3</f>
        <v>21</v>
      </c>
      <c r="HJ3" s="26">
        <f>Census!HJ3</f>
        <v>21</v>
      </c>
      <c r="HK3" s="26">
        <f>Census!HK3</f>
        <v>21</v>
      </c>
      <c r="HL3" s="26">
        <f>Census!HL3</f>
        <v>21</v>
      </c>
      <c r="HM3" s="26">
        <f>Census!HM3</f>
        <v>21</v>
      </c>
      <c r="HN3" s="26">
        <f>Census!HN3</f>
        <v>24</v>
      </c>
      <c r="HO3" s="26">
        <f>Census!HO3</f>
        <v>24</v>
      </c>
      <c r="HP3" s="26">
        <f>Census!HP3</f>
        <v>0</v>
      </c>
      <c r="HQ3" s="26">
        <f>Census!HQ3</f>
        <v>0</v>
      </c>
      <c r="HR3" s="26">
        <f>Census!HR3</f>
        <v>23</v>
      </c>
      <c r="HS3" s="26">
        <f>Census!HS3</f>
        <v>23</v>
      </c>
      <c r="HT3" s="26">
        <f>Census!HT3</f>
        <v>23</v>
      </c>
      <c r="HU3" s="26">
        <f>Census!HU3</f>
        <v>0</v>
      </c>
      <c r="HV3" s="26">
        <f>Census!HV3</f>
        <v>24</v>
      </c>
      <c r="HW3" s="26">
        <f>Census!HW3</f>
        <v>24</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5">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2024</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2005 to 2025</v>
      </c>
      <c r="ED4" s="190"/>
      <c r="EE4" s="190" t="str">
        <f ca="1">CONCATENATE(Census!EE4,": ",Census!ED5," to ",OFFSET(Census!ED4,Census!ED3,0,1,1))</f>
        <v>Unit Median Prices: 2005 to 2025</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2024</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2001 to 2023</v>
      </c>
      <c r="GB4" s="190"/>
      <c r="GC4" s="190" t="str">
        <f ca="1">CONCATENATE(Census!GC4,": ",Census!GB5," to ",OFFSET(Census!GB4,Census!GB3,0,1,1))</f>
        <v>Birth rates: 20-24: 2001 to 2023</v>
      </c>
      <c r="GD4" s="190"/>
      <c r="GE4" s="190" t="str">
        <f ca="1">CONCATENATE(Census!GE4,": ",Census!GD5," to ",OFFSET(Census!GD4,Census!GD3,0,1,1))</f>
        <v>Birth rates: 25-29: 2001 to 2023</v>
      </c>
      <c r="GF4" s="190"/>
      <c r="GG4" s="190" t="str">
        <f ca="1">CONCATENATE(Census!GG4,": ",Census!GF5," to ",OFFSET(Census!GF4,Census!GF3,0,1,1))</f>
        <v>Birth rates: 30-34: 2001 to 2023</v>
      </c>
      <c r="GH4" s="190"/>
      <c r="GI4" s="190" t="str">
        <f ca="1">CONCATENATE(Census!GI4,": ",Census!GH5," to ",OFFSET(Census!GH4,Census!GH3,0,1,1))</f>
        <v>Birth rates: 35-39: 2001 to 2023</v>
      </c>
      <c r="GJ4" s="190"/>
      <c r="GK4" s="190" t="str">
        <f ca="1">CONCATENATE(Census!GK4,": ",Census!GJ5," to ",OFFSET(Census!GJ4,Census!GJ3,0,1,1))</f>
        <v>Birth rates: 40-44: 2001 to 2023</v>
      </c>
      <c r="GL4" s="190"/>
      <c r="GM4" s="190" t="str">
        <f ca="1">CONCATENATE(Census!GM4,": ",Census!GL5," to ",OFFSET(Census!GL4,Census!GL3,0,1,1))</f>
        <v>Birth rates: 45-49: 2001 to 2023</v>
      </c>
      <c r="GN4" s="190"/>
      <c r="GO4" s="190" t="str">
        <f ca="1">CONCATENATE(Census!GO4,": ",Census!GN5," to ",OFFSET(Census!GN4,Census!GN3,0,1,1))</f>
        <v>Birth Rates: 15-45: 2001 to 2023</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2024/25</v>
      </c>
      <c r="HH4" s="190"/>
      <c r="HI4" s="190" t="str">
        <f ca="1">CONCATENATE(Census!HI4,": ",Census!HH5," to ",OFFSET(Census!HH4,Census!HH3,0,1,1))</f>
        <v>Property offences per 100,000 residents: 2004/05  to 2024/25</v>
      </c>
      <c r="HJ4" s="190"/>
      <c r="HK4" s="190" t="str">
        <f ca="1">CONCATENATE(Census!HK4,": ",Census!HJ5," to ",OFFSET(Census!HJ4,Census!HJ3,0,1,1))</f>
        <v>Drug offences per 100,000 residents: 2004/05  to 2024/25</v>
      </c>
      <c r="HL4" s="190"/>
      <c r="HM4" s="190" t="str">
        <f ca="1">CONCATENATE(Census!HM4,": ",Census!HL5," to ",OFFSET(Census!HL4,Census!HL3,0,1,1))</f>
        <v>All offences per 100,000 residents: 2004/05  to 2024/25</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2023/24</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5">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7.5048013000444946E-3</v>
      </c>
      <c r="CP6" s="208">
        <f ca="1">IF(OFFSET(Census!CO$4,$A6*25-25+1,0,1,1)=0,"",(OFFSET(Census!CO$4,$A6*25-25+Census!CO$3,0,1,1)-OFFSET(Census!CO$4,$A6*25-25+1,0,1,1))/OFFSET(Census!CO$4,$A6*25-25+1,0,1,1)*100)</f>
        <v>0.23507635354003326</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690500</v>
      </c>
      <c r="ED6" s="208">
        <f ca="1">IF(OFFSET(Census!EC$4,$A6*25-25+1,0,1,1)=0,"",(OFFSET(Census!EC$4,$A6*25-25+Census!EC$3,0,1,1)-OFFSET(Census!EC$4,$A6*25-25+1,0,1,1))/OFFSET(Census!EC$4,$A6*25-25+1,0,1,1)*100)</f>
        <v>200.14492753623188</v>
      </c>
      <c r="EE6" s="207">
        <f ca="1">OFFSET(Census!EE$4,$A6*25-25+Census!EE$3,0,1,1)-OFFSET(Census!EE$4,$A6*25-25+1,0,1,1)</f>
        <v>432500</v>
      </c>
      <c r="EF6" s="208">
        <f ca="1">IF(OFFSET(Census!EE$4,$A6*25-25+1,0,1,1)=0,"",(OFFSET(Census!EE$4,$A6*25-25+Census!EE$3,0,1,1)-OFFSET(Census!EE$4,$A6*25-25+1,0,1,1))/OFFSET(Census!EE$4,$A6*25-25+1,0,1,1)*100)</f>
        <v>151.75438596491227</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-4.9000000000000004</v>
      </c>
      <c r="EL6" s="208">
        <f ca="1">IF(OFFSET(Census!EK$4,$A6*25-25+1,0,1,1)=0,"",(OFFSET(Census!EK$4,$A6*25-25+Census!EK$3,0,1,1)-OFFSET(Census!EK$4,$A6*25-25+1,0,1,1))/OFFSET(Census!EK$4,$A6*25-25+1,0,1,1)*100)</f>
        <v>-65.333333333333343</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-8.0722688155307551</v>
      </c>
      <c r="GB6" s="208">
        <f ca="1">IF(OFFSET(Census!GA$4,$A6*25-25+1,0,1,1)=0,"",(OFFSET(Census!GA$4,$A6*25-25+Census!GA$3,0,1,1)-OFFSET(Census!GA$4,$A6*25-25+1,0,1,1))/OFFSET(Census!GA$4,$A6*25-25+1,0,1,1)*100)</f>
        <v>-93.799763636467375</v>
      </c>
      <c r="GC6" s="207">
        <f ca="1">OFFSET(Census!GC$4,$A6*25-25+Census!GC$3,0,1,1)-OFFSET(Census!GC$4,$A6*25-25+1,0,1,1)</f>
        <v>-18.967136952118189</v>
      </c>
      <c r="GD6" s="208">
        <f ca="1">IF(OFFSET(Census!GC$4,$A6*25-25+1,0,1,1)=0,"",(OFFSET(Census!GC$4,$A6*25-25+Census!GC$3,0,1,1)-OFFSET(Census!GC$4,$A6*25-25+1,0,1,1))/OFFSET(Census!GC$4,$A6*25-25+1,0,1,1)*100)</f>
        <v>-76.697209131623552</v>
      </c>
      <c r="GE6" s="207">
        <f ca="1">OFFSET(Census!GE$4,$A6*25-25+Census!GE$3,0,1,1)-OFFSET(Census!GE$4,$A6*25-25+1,0,1,1)</f>
        <v>-47.696546842013078</v>
      </c>
      <c r="GF6" s="208">
        <f ca="1">IF(OFFSET(Census!GE$4,$A6*25-25+1,0,1,1)=0,"",(OFFSET(Census!GE$4,$A6*25-25+Census!GE$3,0,1,1)-OFFSET(Census!GE$4,$A6*25-25+1,0,1,1))/OFFSET(Census!GE$4,$A6*25-25+1,0,1,1)*100)</f>
        <v>-54.985656218272325</v>
      </c>
      <c r="GG6" s="207">
        <f ca="1">OFFSET(Census!GG$4,$A6*25-25+Census!GG$3,0,1,1)-OFFSET(Census!GG$4,$A6*25-25+1,0,1,1)</f>
        <v>-26.199824449696465</v>
      </c>
      <c r="GH6" s="208">
        <f ca="1">IF(OFFSET(Census!GG$4,$A6*25-25+1,0,1,1)=0,"",(OFFSET(Census!GG$4,$A6*25-25+Census!GG$3,0,1,1)-OFFSET(Census!GG$4,$A6*25-25+1,0,1,1))/OFFSET(Census!GG$4,$A6*25-25+1,0,1,1)*100)</f>
        <v>-20.115900612881994</v>
      </c>
      <c r="GI6" s="207">
        <f ca="1">OFFSET(Census!GI$4,$A6*25-25+Census!GI$3,0,1,1)-OFFSET(Census!GI$4,$A6*25-25+1,0,1,1)</f>
        <v>6.8616216974849138</v>
      </c>
      <c r="GJ6" s="208">
        <f ca="1">IF(OFFSET(Census!GI$4,$A6*25-25+1,0,1,1)=0,"",(OFFSET(Census!GI$4,$A6*25-25+Census!GI$3,0,1,1)-OFFSET(Census!GI$4,$A6*25-25+1,0,1,1))/OFFSET(Census!GI$4,$A6*25-25+1,0,1,1)*100)</f>
        <v>11.505898328914878</v>
      </c>
      <c r="GK6" s="207">
        <f ca="1">OFFSET(Census!GK$4,$A6*25-25+Census!GK$3,0,1,1)-OFFSET(Census!GK$4,$A6*25-25+1,0,1,1)</f>
        <v>0.29124132527889657</v>
      </c>
      <c r="GL6" s="208">
        <f ca="1">IF(OFFSET(Census!GK$4,$A6*25-25+1,0,1,1)=0,"",(OFFSET(Census!GK$4,$A6*25-25+Census!GK$3,0,1,1)-OFFSET(Census!GK$4,$A6*25-25+1,0,1,1))/OFFSET(Census!GK$4,$A6*25-25+1,0,1,1)*100)</f>
        <v>2.41070885660098</v>
      </c>
      <c r="GM6" s="207"/>
      <c r="GN6" s="208"/>
      <c r="GO6" s="207">
        <f ca="1">OFFSET(Census!GO$4,$A6*25-25+Census!GO$3,0,1,1)-OFFSET(Census!GO$4,$A6*25-25+1,0,1,1)</f>
        <v>-19.989630534713669</v>
      </c>
      <c r="GP6" s="208">
        <f ca="1">IF(OFFSET(Census!GO$4,$A6*25-25+1,0,1,1)=0,"",(OFFSET(Census!GO$4,$A6*25-25+Census!GO$3,0,1,1)-OFFSET(Census!GO$4,$A6*25-25+1,0,1,1))/OFFSET(Census!GO$4,$A6*25-25+1,0,1,1)*100)</f>
        <v>-36.88339410213775</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272</v>
      </c>
      <c r="HH6" s="208">
        <f ca="1">IF(OFFSET(Census!HG$4,$A6*25-25+1,0,1,1)=0,"",(OFFSET(Census!HG$4,$A6*25-25+Census!HG$3,0,1,1)-OFFSET(Census!HG$4,$A6*25-25+1,0,1,1))/OFFSET(Census!HG$4,$A6*25-25+1,0,1,1)*100)</f>
        <v>37.883008356545957</v>
      </c>
      <c r="HI6" s="207">
        <f ca="1">OFFSET(Census!HI$4,$A6*25-25+Census!HI$3,0,1,1)-OFFSET(Census!HI$4,$A6*25-25+1,0,1,1)</f>
        <v>365</v>
      </c>
      <c r="HJ6" s="208">
        <f ca="1">IF(OFFSET(Census!HI$4,$A6*25-25+1,0,1,1)=0,"",(OFFSET(Census!HI$4,$A6*25-25+Census!HI$3,0,1,1)-OFFSET(Census!HI$4,$A6*25-25+1,0,1,1))/OFFSET(Census!HI$4,$A6*25-25+1,0,1,1)*100)</f>
        <v>7.7577045696068003</v>
      </c>
      <c r="HK6" s="207">
        <f ca="1">OFFSET(Census!HK$4,$A6*25-25+Census!HK$3,0,1,1)-OFFSET(Census!HK$4,$A6*25-25+1,0,1,1)</f>
        <v>319</v>
      </c>
      <c r="HL6" s="208">
        <f ca="1">IF(OFFSET(Census!HK$4,$A6*25-25+1,0,1,1)=0,"",(OFFSET(Census!HK$4,$A6*25-25+Census!HK$3,0,1,1)-OFFSET(Census!HK$4,$A6*25-25+1,0,1,1))/OFFSET(Census!HK$4,$A6*25-25+1,0,1,1)*100)</f>
        <v>200.6289308176101</v>
      </c>
      <c r="HM6" s="207">
        <f ca="1">OFFSET(Census!HM$4,$A6*25-25+Census!HM$3,0,1,1)-OFFSET(Census!HM$4,$A6*25-25+1,0,1,1)</f>
        <v>2152</v>
      </c>
      <c r="HN6" s="208">
        <f ca="1">IF(OFFSET(Census!HM$4,$A6*25-25+1,0,1,1)=0,"",(OFFSET(Census!HM$4,$A6*25-25+Census!HM$3,0,1,1)-OFFSET(Census!HM$4,$A6*25-25+1,0,1,1))/OFFSET(Census!HM$4,$A6*25-25+1,0,1,1)*100)</f>
        <v>33.943217665615144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0.98248926999999497</v>
      </c>
      <c r="HX6" s="208">
        <f ca="1">IF(OFFSET(Census!HW$4,$A6*25-25+1,0,1,1)=0,"",(OFFSET(Census!HW$4,$A6*25-25+Census!HW$3,0,1,1)-OFFSET(Census!HW$4,$A6*25-25+1,0,1,1))/OFFSET(Census!HW$4,$A6*25-25+1,0,1,1)*100)</f>
        <v>1.690521940219367</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5">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-0.59906075903541733</v>
      </c>
      <c r="CP7" s="208">
        <f ca="1">IF(OFFSET(Census!CO$4,$A7*25-25+1,0,1,1)=0,"",(OFFSET(Census!CO$4,$A7*25-25+Census!CO$3,0,1,1)-OFFSET(Census!CO$4,$A7*25-25+1,0,1,1))/OFFSET(Census!CO$4,$A7*25-25+1,0,1,1)*100)</f>
        <v>-22.195156482861393</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1377500</v>
      </c>
      <c r="ED7" s="208">
        <f ca="1">IF(OFFSET(Census!EC$4,$A7*25-25+1,0,1,1)=0,"",(OFFSET(Census!EC$4,$A7*25-25+Census!EC$3,0,1,1)-OFFSET(Census!EC$4,$A7*25-25+1,0,1,1))/OFFSET(Census!EC$4,$A7*25-25+1,0,1,1)*100)</f>
        <v>194.01408450704224</v>
      </c>
      <c r="EE7" s="207">
        <f ca="1">OFFSET(Census!EE$4,$A7*25-25+Census!EE$3,0,1,1)-OFFSET(Census!EE$4,$A7*25-25+1,0,1,1)</f>
        <v>430000</v>
      </c>
      <c r="EF7" s="208">
        <f ca="1">IF(OFFSET(Census!EE$4,$A7*25-25+1,0,1,1)=0,"",(OFFSET(Census!EE$4,$A7*25-25+Census!EE$3,0,1,1)-OFFSET(Census!EE$4,$A7*25-25+1,0,1,1))/OFFSET(Census!EE$4,$A7*25-25+1,0,1,1)*100)</f>
        <v>103.6144578313253</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1.4</v>
      </c>
      <c r="EL7" s="208">
        <f ca="1">IF(OFFSET(Census!EK$4,$A7*25-25+1,0,1,1)=0,"",(OFFSET(Census!EK$4,$A7*25-25+Census!EK$3,0,1,1)-OFFSET(Census!EK$4,$A7*25-25+1,0,1,1))/OFFSET(Census!EK$4,$A7*25-25+1,0,1,1)*100)</f>
        <v>93.333333333333329</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-4.0703052728954674</v>
      </c>
      <c r="GB7" s="208">
        <f ca="1">IF(OFFSET(Census!GA$4,$A7*25-25+1,0,1,1)=0,"",(OFFSET(Census!GA$4,$A7*25-25+Census!GA$3,0,1,1)-OFFSET(Census!GA$4,$A7*25-25+1,0,1,1))/OFFSET(Census!GA$4,$A7*25-25+1,0,1,1)*100)</f>
        <v>-100</v>
      </c>
      <c r="GC7" s="207">
        <f ca="1">OFFSET(Census!GC$4,$A7*25-25+Census!GC$3,0,1,1)-OFFSET(Census!GC$4,$A7*25-25+1,0,1,1)</f>
        <v>-9.330789046358607</v>
      </c>
      <c r="GD7" s="208">
        <f ca="1">IF(OFFSET(Census!GC$4,$A7*25-25+1,0,1,1)=0,"",(OFFSET(Census!GC$4,$A7*25-25+Census!GC$3,0,1,1)-OFFSET(Census!GC$4,$A7*25-25+1,0,1,1))/OFFSET(Census!GC$4,$A7*25-25+1,0,1,1)*100)</f>
        <v>-89.879839705249964</v>
      </c>
      <c r="GE7" s="207">
        <f ca="1">OFFSET(Census!GE$4,$A7*25-25+Census!GE$3,0,1,1)-OFFSET(Census!GE$4,$A7*25-25+1,0,1,1)</f>
        <v>-51.344880466785931</v>
      </c>
      <c r="GF7" s="208">
        <f ca="1">IF(OFFSET(Census!GE$4,$A7*25-25+1,0,1,1)=0,"",(OFFSET(Census!GE$4,$A7*25-25+Census!GE$3,0,1,1)-OFFSET(Census!GE$4,$A7*25-25+1,0,1,1))/OFFSET(Census!GE$4,$A7*25-25+1,0,1,1)*100)</f>
        <v>-71.511470310501537</v>
      </c>
      <c r="GG7" s="207">
        <f ca="1">OFFSET(Census!GG$4,$A7*25-25+Census!GG$3,0,1,1)-OFFSET(Census!GG$4,$A7*25-25+1,0,1,1)</f>
        <v>-46.741599981777028</v>
      </c>
      <c r="GH7" s="208">
        <f ca="1">IF(OFFSET(Census!GG$4,$A7*25-25+1,0,1,1)=0,"",(OFFSET(Census!GG$4,$A7*25-25+Census!GG$3,0,1,1)-OFFSET(Census!GG$4,$A7*25-25+1,0,1,1))/OFFSET(Census!GG$4,$A7*25-25+1,0,1,1)*100)</f>
        <v>-30.022889609675936</v>
      </c>
      <c r="GI7" s="207">
        <f ca="1">OFFSET(Census!GI$4,$A7*25-25+Census!GI$3,0,1,1)-OFFSET(Census!GI$4,$A7*25-25+1,0,1,1)</f>
        <v>-14.12416509835397</v>
      </c>
      <c r="GJ7" s="208">
        <f ca="1">IF(OFFSET(Census!GI$4,$A7*25-25+1,0,1,1)=0,"",(OFFSET(Census!GI$4,$A7*25-25+Census!GI$3,0,1,1)-OFFSET(Census!GI$4,$A7*25-25+1,0,1,1))/OFFSET(Census!GI$4,$A7*25-25+1,0,1,1)*100)</f>
        <v>-16.804323510246487</v>
      </c>
      <c r="GK7" s="207">
        <f ca="1">OFFSET(Census!GK$4,$A7*25-25+Census!GK$3,0,1,1)-OFFSET(Census!GK$4,$A7*25-25+1,0,1,1)</f>
        <v>5.3295040344849589</v>
      </c>
      <c r="GL7" s="208">
        <f ca="1">IF(OFFSET(Census!GK$4,$A7*25-25+1,0,1,1)=0,"",(OFFSET(Census!GK$4,$A7*25-25+Census!GK$3,0,1,1)-OFFSET(Census!GK$4,$A7*25-25+1,0,1,1))/OFFSET(Census!GK$4,$A7*25-25+1,0,1,1)*100)</f>
        <v>38.304503996871794</v>
      </c>
      <c r="GM7" s="207"/>
      <c r="GN7" s="208"/>
      <c r="GO7" s="207">
        <f ca="1">OFFSET(Census!GO$4,$A7*25-25+Census!GO$3,0,1,1)-OFFSET(Census!GO$4,$A7*25-25+1,0,1,1)</f>
        <v>-30.576391144747294</v>
      </c>
      <c r="GP7" s="208">
        <f ca="1">IF(OFFSET(Census!GO$4,$A7*25-25+1,0,1,1)=0,"",(OFFSET(Census!GO$4,$A7*25-25+Census!GO$3,0,1,1)-OFFSET(Census!GO$4,$A7*25-25+1,0,1,1))/OFFSET(Census!GO$4,$A7*25-25+1,0,1,1)*100)</f>
        <v>-53.162214217470435</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242.54558133398666</v>
      </c>
      <c r="HH7" s="208">
        <f ca="1">IF(OFFSET(Census!HG$4,$A7*25-25+1,0,1,1)=0,"",(OFFSET(Census!HG$4,$A7*25-25+Census!HG$3,0,1,1)-OFFSET(Census!HG$4,$A7*25-25+1,0,1,1))/OFFSET(Census!HG$4,$A7*25-25+1,0,1,1)*100)</f>
        <v>62.835642832639024</v>
      </c>
      <c r="HI7" s="207">
        <f ca="1">OFFSET(Census!HI$4,$A7*25-25+Census!HI$3,0,1,1)-OFFSET(Census!HI$4,$A7*25-25+1,0,1,1)</f>
        <v>552.59192596920411</v>
      </c>
      <c r="HJ7" s="208">
        <f ca="1">IF(OFFSET(Census!HI$4,$A7*25-25+1,0,1,1)=0,"",(OFFSET(Census!HI$4,$A7*25-25+Census!HI$3,0,1,1)-OFFSET(Census!HI$4,$A7*25-25+1,0,1,1))/OFFSET(Census!HI$4,$A7*25-25+1,0,1,1)*100)</f>
        <v>15.901925927171343</v>
      </c>
      <c r="HK7" s="207">
        <f ca="1">OFFSET(Census!HK$4,$A7*25-25+Census!HK$3,0,1,1)-OFFSET(Census!HK$4,$A7*25-25+1,0,1,1)</f>
        <v>82.203132362087501</v>
      </c>
      <c r="HL7" s="208">
        <f ca="1">IF(OFFSET(Census!HK$4,$A7*25-25+1,0,1,1)=0,"",(OFFSET(Census!HK$4,$A7*25-25+Census!HK$3,0,1,1)-OFFSET(Census!HK$4,$A7*25-25+1,0,1,1))/OFFSET(Census!HK$4,$A7*25-25+1,0,1,1)*100)</f>
        <v>46.706325205731538</v>
      </c>
      <c r="HM7" s="207">
        <f ca="1">OFFSET(Census!HM$4,$A7*25-25+Census!HM$3,0,1,1)-OFFSET(Census!HM$4,$A7*25-25+1,0,1,1)</f>
        <v>1348.856687838067</v>
      </c>
      <c r="HN7" s="208">
        <f ca="1">IF(OFFSET(Census!HM$4,$A7*25-25+1,0,1,1)=0,"",(OFFSET(Census!HM$4,$A7*25-25+Census!HM$3,0,1,1)-OFFSET(Census!HM$4,$A7*25-25+1,0,1,1))/OFFSET(Census!HM$4,$A7*25-25+1,0,1,1)*100)</f>
        <v>30.607140636216634</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-6.8999999999999986</v>
      </c>
      <c r="HX7" s="208">
        <f ca="1">IF(OFFSET(Census!HW$4,$A7*25-25+1,0,1,1)=0,"",(OFFSET(Census!HW$4,$A7*25-25+Census!HW$3,0,1,1)-OFFSET(Census!HW$4,$A7*25-25+1,0,1,1))/OFFSET(Census!HW$4,$A7*25-25+1,0,1,1)*100)</f>
        <v>-35.567010309278345</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5">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0.57731152843921318</v>
      </c>
      <c r="CP8" s="208">
        <f ca="1">IF(OFFSET(Census!CO$4,$A8*25-25+1,0,1,1)=0,"",(OFFSET(Census!CO$4,$A8*25-25+Census!CO$3,0,1,1)-OFFSET(Census!CO$4,$A8*25-25+1,0,1,1))/OFFSET(Census!CO$4,$A8*25-25+1,0,1,1)*100)</f>
        <v>22.88477292965273</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1530000</v>
      </c>
      <c r="ED8" s="208">
        <f ca="1">IF(OFFSET(Census!EC$4,$A8*25-25+1,0,1,1)=0,"",(OFFSET(Census!EC$4,$A8*25-25+Census!EC$3,0,1,1)-OFFSET(Census!EC$4,$A8*25-25+1,0,1,1))/OFFSET(Census!EC$4,$A8*25-25+1,0,1,1)*100)</f>
        <v>219.35483870967741</v>
      </c>
      <c r="EE8" s="207">
        <f ca="1">OFFSET(Census!EE$4,$A8*25-25+Census!EE$3,0,1,1)-OFFSET(Census!EE$4,$A8*25-25+1,0,1,1)</f>
        <v>307125</v>
      </c>
      <c r="EF8" s="208">
        <f ca="1">IF(OFFSET(Census!EE$4,$A8*25-25+1,0,1,1)=0,"",(OFFSET(Census!EE$4,$A8*25-25+Census!EE$3,0,1,1)-OFFSET(Census!EE$4,$A8*25-25+1,0,1,1))/OFFSET(Census!EE$4,$A8*25-25+1,0,1,1)*100)</f>
        <v>90.330882352941174</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-0.70000000000000018</v>
      </c>
      <c r="EL8" s="208">
        <f ca="1">IF(OFFSET(Census!EK$4,$A8*25-25+1,0,1,1)=0,"",(OFFSET(Census!EK$4,$A8*25-25+Census!EK$3,0,1,1)-OFFSET(Census!EK$4,$A8*25-25+1,0,1,1))/OFFSET(Census!EK$4,$A8*25-25+1,0,1,1)*100)</f>
        <v>-50.000000000000014</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-2.1777470718570018</v>
      </c>
      <c r="GB8" s="208">
        <f ca="1">IF(OFFSET(Census!GA$4,$A8*25-25+1,0,1,1)=0,"",(OFFSET(Census!GA$4,$A8*25-25+Census!GA$3,0,1,1)-OFFSET(Census!GA$4,$A8*25-25+1,0,1,1))/OFFSET(Census!GA$4,$A8*25-25+1,0,1,1)*100)</f>
        <v>-93.416973432389</v>
      </c>
      <c r="GC8" s="207">
        <f ca="1">OFFSET(Census!GC$4,$A8*25-25+Census!GC$3,0,1,1)-OFFSET(Census!GC$4,$A8*25-25+1,0,1,1)</f>
        <v>-5.3659301549333467</v>
      </c>
      <c r="GD8" s="208">
        <f ca="1">IF(OFFSET(Census!GC$4,$A8*25-25+1,0,1,1)=0,"",(OFFSET(Census!GC$4,$A8*25-25+Census!GC$3,0,1,1)-OFFSET(Census!GC$4,$A8*25-25+1,0,1,1))/OFFSET(Census!GC$4,$A8*25-25+1,0,1,1)*100)</f>
        <v>-84.070710702418211</v>
      </c>
      <c r="GE8" s="207">
        <f ca="1">OFFSET(Census!GE$4,$A8*25-25+Census!GE$3,0,1,1)-OFFSET(Census!GE$4,$A8*25-25+1,0,1,1)</f>
        <v>-27.861796392315181</v>
      </c>
      <c r="GF8" s="208">
        <f ca="1">IF(OFFSET(Census!GE$4,$A8*25-25+1,0,1,1)=0,"",(OFFSET(Census!GE$4,$A8*25-25+Census!GE$3,0,1,1)-OFFSET(Census!GE$4,$A8*25-25+1,0,1,1))/OFFSET(Census!GE$4,$A8*25-25+1,0,1,1)*100)</f>
        <v>-69.439195281392784</v>
      </c>
      <c r="GG8" s="207">
        <f ca="1">OFFSET(Census!GG$4,$A8*25-25+Census!GG$3,0,1,1)-OFFSET(Census!GG$4,$A8*25-25+1,0,1,1)</f>
        <v>-48.173735527691136</v>
      </c>
      <c r="GH8" s="208">
        <f ca="1">IF(OFFSET(Census!GG$4,$A8*25-25+1,0,1,1)=0,"",(OFFSET(Census!GG$4,$A8*25-25+Census!GG$3,0,1,1)-OFFSET(Census!GG$4,$A8*25-25+1,0,1,1))/OFFSET(Census!GG$4,$A8*25-25+1,0,1,1)*100)</f>
        <v>-38.187277521176405</v>
      </c>
      <c r="GI8" s="207">
        <f ca="1">OFFSET(Census!GI$4,$A8*25-25+Census!GI$3,0,1,1)-OFFSET(Census!GI$4,$A8*25-25+1,0,1,1)</f>
        <v>-17.534077110236161</v>
      </c>
      <c r="GJ8" s="208">
        <f ca="1">IF(OFFSET(Census!GI$4,$A8*25-25+1,0,1,1)=0,"",(OFFSET(Census!GI$4,$A8*25-25+Census!GI$3,0,1,1)-OFFSET(Census!GI$4,$A8*25-25+1,0,1,1))/OFFSET(Census!GI$4,$A8*25-25+1,0,1,1)*100)</f>
        <v>-21.624731953303112</v>
      </c>
      <c r="GK8" s="207">
        <f ca="1">OFFSET(Census!GK$4,$A8*25-25+Census!GK$3,0,1,1)-OFFSET(Census!GK$4,$A8*25-25+1,0,1,1)</f>
        <v>2.8874993770465682</v>
      </c>
      <c r="GL8" s="208">
        <f ca="1">IF(OFFSET(Census!GK$4,$A8*25-25+1,0,1,1)=0,"",(OFFSET(Census!GK$4,$A8*25-25+Census!GK$3,0,1,1)-OFFSET(Census!GK$4,$A8*25-25+1,0,1,1))/OFFSET(Census!GK$4,$A8*25-25+1,0,1,1)*100)</f>
        <v>22.154153874275881</v>
      </c>
      <c r="GM8" s="207"/>
      <c r="GN8" s="208"/>
      <c r="GO8" s="207">
        <f ca="1">OFFSET(Census!GO$4,$A8*25-25+Census!GO$3,0,1,1)-OFFSET(Census!GO$4,$A8*25-25+1,0,1,1)</f>
        <v>-21.377224991069543</v>
      </c>
      <c r="GP8" s="208">
        <f ca="1">IF(OFFSET(Census!GO$4,$A8*25-25+1,0,1,1)=0,"",(OFFSET(Census!GO$4,$A8*25-25+Census!GO$3,0,1,1)-OFFSET(Census!GO$4,$A8*25-25+1,0,1,1))/OFFSET(Census!GO$4,$A8*25-25+1,0,1,1)*100)</f>
        <v>-49.167617479459949</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268.29711024223627</v>
      </c>
      <c r="HH8" s="208">
        <f ca="1">IF(OFFSET(Census!HG$4,$A8*25-25+1,0,1,1)=0,"",(OFFSET(Census!HG$4,$A8*25-25+Census!HG$3,0,1,1)-OFFSET(Census!HG$4,$A8*25-25+1,0,1,1))/OFFSET(Census!HG$4,$A8*25-25+1,0,1,1)*100)</f>
        <v>72.31728038874293</v>
      </c>
      <c r="HI8" s="207">
        <f ca="1">OFFSET(Census!HI$4,$A8*25-25+Census!HI$3,0,1,1)-OFFSET(Census!HI$4,$A8*25-25+1,0,1,1)</f>
        <v>-19.289020718169922</v>
      </c>
      <c r="HJ8" s="208">
        <f ca="1">IF(OFFSET(Census!HI$4,$A8*25-25+1,0,1,1)=0,"",(OFFSET(Census!HI$4,$A8*25-25+Census!HI$3,0,1,1)-OFFSET(Census!HI$4,$A8*25-25+1,0,1,1))/OFFSET(Census!HI$4,$A8*25-25+1,0,1,1)*100)</f>
        <v>-0.45926239805166486</v>
      </c>
      <c r="HK8" s="207">
        <f ca="1">OFFSET(Census!HK$4,$A8*25-25+Census!HK$3,0,1,1)-OFFSET(Census!HK$4,$A8*25-25+1,0,1,1)</f>
        <v>60.56667116084671</v>
      </c>
      <c r="HL8" s="208">
        <f ca="1">IF(OFFSET(Census!HK$4,$A8*25-25+1,0,1,1)=0,"",(OFFSET(Census!HK$4,$A8*25-25+Census!HK$3,0,1,1)-OFFSET(Census!HK$4,$A8*25-25+1,0,1,1))/OFFSET(Census!HK$4,$A8*25-25+1,0,1,1)*100)</f>
        <v>74.773668099810749</v>
      </c>
      <c r="HM8" s="207">
        <f ca="1">OFFSET(Census!HM$4,$A8*25-25+Census!HM$3,0,1,1)-OFFSET(Census!HM$4,$A8*25-25+1,0,1,1)</f>
        <v>530.27967282369355</v>
      </c>
      <c r="HN8" s="208">
        <f ca="1">IF(OFFSET(Census!HM$4,$A8*25-25+1,0,1,1)=0,"",(OFFSET(Census!HM$4,$A8*25-25+Census!HM$3,0,1,1)-OFFSET(Census!HM$4,$A8*25-25+1,0,1,1))/OFFSET(Census!HM$4,$A8*25-25+1,0,1,1)*100)</f>
        <v>10.611960632853583</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-1.1999999999999993</v>
      </c>
      <c r="HX8" s="208">
        <f ca="1">IF(OFFSET(Census!HW$4,$A8*25-25+1,0,1,1)=0,"",(OFFSET(Census!HW$4,$A8*25-25+Census!HW$3,0,1,1)-OFFSET(Census!HW$4,$A8*25-25+1,0,1,1))/OFFSET(Census!HW$4,$A8*25-25+1,0,1,1)*100)</f>
        <v>-5.8536585365853631</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5">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-1.3544263086835766</v>
      </c>
      <c r="CP9" s="208">
        <f ca="1">IF(OFFSET(Census!CO$4,$A9*25-25+1,0,1,1)=0,"",(OFFSET(Census!CO$4,$A9*25-25+Census!CO$3,0,1,1)-OFFSET(Census!CO$4,$A9*25-25+1,0,1,1))/OFFSET(Census!CO$4,$A9*25-25+1,0,1,1)*100)</f>
        <v>-18.670343471024346</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430000</v>
      </c>
      <c r="ED9" s="208">
        <f ca="1">IF(OFFSET(Census!EC$4,$A9*25-25+1,0,1,1)=0,"",(OFFSET(Census!EC$4,$A9*25-25+Census!EC$3,0,1,1)-OFFSET(Census!EC$4,$A9*25-25+1,0,1,1))/OFFSET(Census!EC$4,$A9*25-25+1,0,1,1)*100)</f>
        <v>179.16666666666669</v>
      </c>
      <c r="EE9" s="207">
        <f ca="1">OFFSET(Census!EE$4,$A9*25-25+Census!EE$3,0,1,1)-OFFSET(Census!EE$4,$A9*25-25+1,0,1,1)</f>
        <v>314000</v>
      </c>
      <c r="EF9" s="208">
        <f ca="1">IF(OFFSET(Census!EE$4,$A9*25-25+1,0,1,1)=0,"",(OFFSET(Census!EE$4,$A9*25-25+Census!EE$3,0,1,1)-OFFSET(Census!EE$4,$A9*25-25+1,0,1,1))/OFFSET(Census!EE$4,$A9*25-25+1,0,1,1)*100)</f>
        <v>152.42718446601941</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-46.2</v>
      </c>
      <c r="EL9" s="208">
        <f ca="1">IF(OFFSET(Census!EK$4,$A9*25-25+1,0,1,1)=0,"",(OFFSET(Census!EK$4,$A9*25-25+Census!EK$3,0,1,1)-OFFSET(Census!EK$4,$A9*25-25+1,0,1,1))/OFFSET(Census!EK$4,$A9*25-25+1,0,1,1)*100)</f>
        <v>-72.870662460567829</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-7.6771774976530214</v>
      </c>
      <c r="GB9" s="208">
        <f ca="1">IF(OFFSET(Census!GA$4,$A9*25-25+1,0,1,1)=0,"",(OFFSET(Census!GA$4,$A9*25-25+Census!GA$3,0,1,1)-OFFSET(Census!GA$4,$A9*25-25+1,0,1,1))/OFFSET(Census!GA$4,$A9*25-25+1,0,1,1)*100)</f>
        <v>-77.777119648841932</v>
      </c>
      <c r="GC9" s="207">
        <f ca="1">OFFSET(Census!GC$4,$A9*25-25+Census!GC$3,0,1,1)-OFFSET(Census!GC$4,$A9*25-25+1,0,1,1)</f>
        <v>-41.251216482616485</v>
      </c>
      <c r="GD9" s="208">
        <f ca="1">IF(OFFSET(Census!GC$4,$A9*25-25+1,0,1,1)=0,"",(OFFSET(Census!GC$4,$A9*25-25+Census!GC$3,0,1,1)-OFFSET(Census!GC$4,$A9*25-25+1,0,1,1))/OFFSET(Census!GC$4,$A9*25-25+1,0,1,1)*100)</f>
        <v>-75.252046023897762</v>
      </c>
      <c r="GE9" s="207">
        <f ca="1">OFFSET(Census!GE$4,$A9*25-25+Census!GE$3,0,1,1)-OFFSET(Census!GE$4,$A9*25-25+1,0,1,1)</f>
        <v>-63.566550209183511</v>
      </c>
      <c r="GF9" s="208">
        <f ca="1">IF(OFFSET(Census!GE$4,$A9*25-25+1,0,1,1)=0,"",(OFFSET(Census!GE$4,$A9*25-25+Census!GE$3,0,1,1)-OFFSET(Census!GE$4,$A9*25-25+1,0,1,1))/OFFSET(Census!GE$4,$A9*25-25+1,0,1,1)*100)</f>
        <v>-56.694262267685346</v>
      </c>
      <c r="GG9" s="207">
        <f ca="1">OFFSET(Census!GG$4,$A9*25-25+Census!GG$3,0,1,1)-OFFSET(Census!GG$4,$A9*25-25+1,0,1,1)</f>
        <v>-40.924475331561169</v>
      </c>
      <c r="GH9" s="208">
        <f ca="1">IF(OFFSET(Census!GG$4,$A9*25-25+1,0,1,1)=0,"",(OFFSET(Census!GG$4,$A9*25-25+Census!GG$3,0,1,1)-OFFSET(Census!GG$4,$A9*25-25+1,0,1,1))/OFFSET(Census!GG$4,$A9*25-25+1,0,1,1)*100)</f>
        <v>-34.408868074825776</v>
      </c>
      <c r="GI9" s="207">
        <f ca="1">OFFSET(Census!GI$4,$A9*25-25+Census!GI$3,0,1,1)-OFFSET(Census!GI$4,$A9*25-25+1,0,1,1)</f>
        <v>8.4094342994033155</v>
      </c>
      <c r="GJ9" s="208">
        <f ca="1">IF(OFFSET(Census!GI$4,$A9*25-25+1,0,1,1)=0,"",(OFFSET(Census!GI$4,$A9*25-25+Census!GI$3,0,1,1)-OFFSET(Census!GI$4,$A9*25-25+1,0,1,1))/OFFSET(Census!GI$4,$A9*25-25+1,0,1,1)*100)</f>
        <v>17.847301055750052</v>
      </c>
      <c r="GK9" s="207">
        <f ca="1">OFFSET(Census!GK$4,$A9*25-25+Census!GK$3,0,1,1)-OFFSET(Census!GK$4,$A9*25-25+1,0,1,1)</f>
        <v>6.0890667743708136</v>
      </c>
      <c r="GL9" s="208">
        <f ca="1">IF(OFFSET(Census!GK$4,$A9*25-25+1,0,1,1)=0,"",(OFFSET(Census!GK$4,$A9*25-25+Census!GK$3,0,1,1)-OFFSET(Census!GK$4,$A9*25-25+1,0,1,1))/OFFSET(Census!GK$4,$A9*25-25+1,0,1,1)*100)</f>
        <v>73.292832994525654</v>
      </c>
      <c r="GM9" s="207"/>
      <c r="GN9" s="208"/>
      <c r="GO9" s="207">
        <f ca="1">OFFSET(Census!GO$4,$A9*25-25+Census!GO$3,0,1,1)-OFFSET(Census!GO$4,$A9*25-25+1,0,1,1)</f>
        <v>-26.347791719169045</v>
      </c>
      <c r="GP9" s="208">
        <f ca="1">IF(OFFSET(Census!GO$4,$A9*25-25+1,0,1,1)=0,"",(OFFSET(Census!GO$4,$A9*25-25+Census!GO$3,0,1,1)-OFFSET(Census!GO$4,$A9*25-25+1,0,1,1))/OFFSET(Census!GO$4,$A9*25-25+1,0,1,1)*100)</f>
        <v>-44.274445553962991</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634.02143808793244</v>
      </c>
      <c r="HH9" s="208">
        <f ca="1">IF(OFFSET(Census!HG$4,$A9*25-25+1,0,1,1)=0,"",(OFFSET(Census!HG$4,$A9*25-25+Census!HG$3,0,1,1)-OFFSET(Census!HG$4,$A9*25-25+1,0,1,1))/OFFSET(Census!HG$4,$A9*25-25+1,0,1,1)*100)</f>
        <v>95.055687869255237</v>
      </c>
      <c r="HI9" s="207">
        <f ca="1">OFFSET(Census!HI$4,$A9*25-25+Census!HI$3,0,1,1)-OFFSET(Census!HI$4,$A9*25-25+1,0,1,1)</f>
        <v>-160.03560902741356</v>
      </c>
      <c r="HJ9" s="208">
        <f ca="1">IF(OFFSET(Census!HI$4,$A9*25-25+1,0,1,1)=0,"",(OFFSET(Census!HI$4,$A9*25-25+Census!HI$3,0,1,1)-OFFSET(Census!HI$4,$A9*25-25+1,0,1,1))/OFFSET(Census!HI$4,$A9*25-25+1,0,1,1)*100)</f>
        <v>-2.7412745636761486</v>
      </c>
      <c r="HK9" s="207">
        <f ca="1">OFFSET(Census!HK$4,$A9*25-25+Census!HK$3,0,1,1)-OFFSET(Census!HK$4,$A9*25-25+1,0,1,1)</f>
        <v>209.69001574548827</v>
      </c>
      <c r="HL9" s="208">
        <f ca="1">IF(OFFSET(Census!HK$4,$A9*25-25+1,0,1,1)=0,"",(OFFSET(Census!HK$4,$A9*25-25+Census!HK$3,0,1,1)-OFFSET(Census!HK$4,$A9*25-25+1,0,1,1))/OFFSET(Census!HK$4,$A9*25-25+1,0,1,1)*100)</f>
        <v>59.571027200422797</v>
      </c>
      <c r="HM9" s="207">
        <f ca="1">OFFSET(Census!HM$4,$A9*25-25+Census!HM$3,0,1,1)-OFFSET(Census!HM$4,$A9*25-25+1,0,1,1)</f>
        <v>1984.020428761758</v>
      </c>
      <c r="HN9" s="208">
        <f ca="1">IF(OFFSET(Census!HM$4,$A9*25-25+1,0,1,1)=0,"",(OFFSET(Census!HM$4,$A9*25-25+Census!HM$3,0,1,1)-OFFSET(Census!HM$4,$A9*25-25+1,0,1,1))/OFFSET(Census!HM$4,$A9*25-25+1,0,1,1)*100)</f>
        <v>26.306290490079</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77.300000000000011</v>
      </c>
      <c r="HX9" s="208">
        <f ca="1">IF(OFFSET(Census!HW$4,$A9*25-25+1,0,1,1)=0,"",(OFFSET(Census!HW$4,$A9*25-25+Census!HW$3,0,1,1)-OFFSET(Census!HW$4,$A9*25-25+1,0,1,1))/OFFSET(Census!HW$4,$A9*25-25+1,0,1,1)*100)</f>
        <v>78.397565922920904</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5">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-1.3022079116835332</v>
      </c>
      <c r="CP10" s="208">
        <f ca="1">IF(OFFSET(Census!CO$4,$A10*25-25+1,0,1,1)=0,"",(OFFSET(Census!CO$4,$A10*25-25+Census!CO$3,0,1,1)-OFFSET(Census!CO$4,$A10*25-25+1,0,1,1))/OFFSET(Census!CO$4,$A10*25-25+1,0,1,1)*100)</f>
        <v>-27.116858237547902</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466000</v>
      </c>
      <c r="ED10" s="208">
        <f ca="1">IF(OFFSET(Census!EC$4,$A10*25-25+1,0,1,1)=0,"",(OFFSET(Census!EC$4,$A10*25-25+Census!EC$3,0,1,1)-OFFSET(Census!EC$4,$A10*25-25+1,0,1,1))/OFFSET(Census!EC$4,$A10*25-25+1,0,1,1)*100)</f>
        <v>194.97907949790795</v>
      </c>
      <c r="EE10" s="207">
        <f ca="1">OFFSET(Census!EE$4,$A10*25-25+Census!EE$3,0,1,1)-OFFSET(Census!EE$4,$A10*25-25+1,0,1,1)</f>
        <v>300000</v>
      </c>
      <c r="EF10" s="208">
        <f ca="1">IF(OFFSET(Census!EE$4,$A10*25-25+1,0,1,1)=0,"",(OFFSET(Census!EE$4,$A10*25-25+Census!EE$3,0,1,1)-OFFSET(Census!EE$4,$A10*25-25+1,0,1,1))/OFFSET(Census!EE$4,$A10*25-25+1,0,1,1)*100)</f>
        <v>142.85714285714286</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-72.5</v>
      </c>
      <c r="EL10" s="208">
        <f ca="1">IF(OFFSET(Census!EK$4,$A10*25-25+1,0,1,1)=0,"",(OFFSET(Census!EK$4,$A10*25-25+Census!EK$3,0,1,1)-OFFSET(Census!EK$4,$A10*25-25+1,0,1,1))/OFFSET(Census!EK$4,$A10*25-25+1,0,1,1)*100)</f>
        <v>-93.548387096774192</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-7.8517829183434902</v>
      </c>
      <c r="GB10" s="208">
        <f ca="1">IF(OFFSET(Census!GA$4,$A10*25-25+1,0,1,1)=0,"",(OFFSET(Census!GA$4,$A10*25-25+Census!GA$3,0,1,1)-OFFSET(Census!GA$4,$A10*25-25+1,0,1,1))/OFFSET(Census!GA$4,$A10*25-25+1,0,1,1)*100)</f>
        <v>-79.880344454559207</v>
      </c>
      <c r="GC10" s="207">
        <f ca="1">OFFSET(Census!GC$4,$A10*25-25+Census!GC$3,0,1,1)-OFFSET(Census!GC$4,$A10*25-25+1,0,1,1)</f>
        <v>-47.63190225625852</v>
      </c>
      <c r="GD10" s="208">
        <f ca="1">IF(OFFSET(Census!GC$4,$A10*25-25+1,0,1,1)=0,"",(OFFSET(Census!GC$4,$A10*25-25+Census!GC$3,0,1,1)-OFFSET(Census!GC$4,$A10*25-25+1,0,1,1))/OFFSET(Census!GC$4,$A10*25-25+1,0,1,1)*100)</f>
        <v>-62.999458089461925</v>
      </c>
      <c r="GE10" s="207">
        <f ca="1">OFFSET(Census!GE$4,$A10*25-25+Census!GE$3,0,1,1)-OFFSET(Census!GE$4,$A10*25-25+1,0,1,1)</f>
        <v>-54.467811671223814</v>
      </c>
      <c r="GF10" s="208">
        <f ca="1">IF(OFFSET(Census!GE$4,$A10*25-25+1,0,1,1)=0,"",(OFFSET(Census!GE$4,$A10*25-25+Census!GE$3,0,1,1)-OFFSET(Census!GE$4,$A10*25-25+1,0,1,1))/OFFSET(Census!GE$4,$A10*25-25+1,0,1,1)*100)</f>
        <v>-38.356664407087059</v>
      </c>
      <c r="GG10" s="207">
        <f ca="1">OFFSET(Census!GG$4,$A10*25-25+Census!GG$3,0,1,1)-OFFSET(Census!GG$4,$A10*25-25+1,0,1,1)</f>
        <v>-20.09683982661781</v>
      </c>
      <c r="GH10" s="208">
        <f ca="1">IF(OFFSET(Census!GG$4,$A10*25-25+1,0,1,1)=0,"",(OFFSET(Census!GG$4,$A10*25-25+Census!GG$3,0,1,1)-OFFSET(Census!GG$4,$A10*25-25+1,0,1,1))/OFFSET(Census!GG$4,$A10*25-25+1,0,1,1)*100)</f>
        <v>-16.073083905000228</v>
      </c>
      <c r="GI10" s="207">
        <f ca="1">OFFSET(Census!GI$4,$A10*25-25+Census!GI$3,0,1,1)-OFFSET(Census!GI$4,$A10*25-25+1,0,1,1)</f>
        <v>6.2226154420223239</v>
      </c>
      <c r="GJ10" s="208">
        <f ca="1">IF(OFFSET(Census!GI$4,$A10*25-25+1,0,1,1)=0,"",(OFFSET(Census!GI$4,$A10*25-25+Census!GI$3,0,1,1)-OFFSET(Census!GI$4,$A10*25-25+1,0,1,1))/OFFSET(Census!GI$4,$A10*25-25+1,0,1,1)*100)</f>
        <v>12.918546845858048</v>
      </c>
      <c r="GK10" s="207">
        <f ca="1">OFFSET(Census!GK$4,$A10*25-25+Census!GK$3,0,1,1)-OFFSET(Census!GK$4,$A10*25-25+1,0,1,1)</f>
        <v>-3.0510729129078182</v>
      </c>
      <c r="GL10" s="208">
        <f ca="1">IF(OFFSET(Census!GK$4,$A10*25-25+1,0,1,1)=0,"",(OFFSET(Census!GK$4,$A10*25-25+Census!GK$3,0,1,1)-OFFSET(Census!GK$4,$A10*25-25+1,0,1,1))/OFFSET(Census!GK$4,$A10*25-25+1,0,1,1)*100)</f>
        <v>-26.516597315817037</v>
      </c>
      <c r="GM10" s="207"/>
      <c r="GN10" s="208"/>
      <c r="GO10" s="207">
        <f ca="1">OFFSET(Census!GO$4,$A10*25-25+Census!GO$3,0,1,1)-OFFSET(Census!GO$4,$A10*25-25+1,0,1,1)</f>
        <v>-20.844328610878378</v>
      </c>
      <c r="GP10" s="208">
        <f ca="1">IF(OFFSET(Census!GO$4,$A10*25-25+1,0,1,1)=0,"",(OFFSET(Census!GO$4,$A10*25-25+Census!GO$3,0,1,1)-OFFSET(Census!GO$4,$A10*25-25+1,0,1,1))/OFFSET(Census!GO$4,$A10*25-25+1,0,1,1)*100)</f>
        <v>-31.957613675267027</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603.92995252448554</v>
      </c>
      <c r="HH10" s="208">
        <f ca="1">IF(OFFSET(Census!HG$4,$A10*25-25+1,0,1,1)=0,"",(OFFSET(Census!HG$4,$A10*25-25+Census!HG$3,0,1,1)-OFFSET(Census!HG$4,$A10*25-25+1,0,1,1))/OFFSET(Census!HG$4,$A10*25-25+1,0,1,1)*100)</f>
        <v>93.343114764217233</v>
      </c>
      <c r="HI10" s="207">
        <f ca="1">OFFSET(Census!HI$4,$A10*25-25+Census!HI$3,0,1,1)-OFFSET(Census!HI$4,$A10*25-25+1,0,1,1)</f>
        <v>30.550194427187307</v>
      </c>
      <c r="HJ10" s="208">
        <f ca="1">IF(OFFSET(Census!HI$4,$A10*25-25+1,0,1,1)=0,"",(OFFSET(Census!HI$4,$A10*25-25+Census!HI$3,0,1,1)-OFFSET(Census!HI$4,$A10*25-25+1,0,1,1))/OFFSET(Census!HI$4,$A10*25-25+1,0,1,1)*100)</f>
        <v>0.69781165891245556</v>
      </c>
      <c r="HK10" s="207">
        <f ca="1">OFFSET(Census!HK$4,$A10*25-25+Census!HK$3,0,1,1)-OFFSET(Census!HK$4,$A10*25-25+1,0,1,1)</f>
        <v>126.98298091008797</v>
      </c>
      <c r="HL10" s="208">
        <f ca="1">IF(OFFSET(Census!HK$4,$A10*25-25+1,0,1,1)=0,"",(OFFSET(Census!HK$4,$A10*25-25+Census!HK$3,0,1,1)-OFFSET(Census!HK$4,$A10*25-25+1,0,1,1))/OFFSET(Census!HK$4,$A10*25-25+1,0,1,1)*100)</f>
        <v>76.495771632583114</v>
      </c>
      <c r="HM10" s="207">
        <f ca="1">OFFSET(Census!HM$4,$A10*25-25+Census!HM$3,0,1,1)-OFFSET(Census!HM$4,$A10*25-25+1,0,1,1)</f>
        <v>1779.0418306067513</v>
      </c>
      <c r="HN10" s="208">
        <f ca="1">IF(OFFSET(Census!HM$4,$A10*25-25+1,0,1,1)=0,"",(OFFSET(Census!HM$4,$A10*25-25+Census!HM$3,0,1,1)-OFFSET(Census!HM$4,$A10*25-25+1,0,1,1))/OFFSET(Census!HM$4,$A10*25-25+1,0,1,1)*100)</f>
        <v>30.240384678000193</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26.8</v>
      </c>
      <c r="HX10" s="208">
        <f ca="1">IF(OFFSET(Census!HW$4,$A10*25-25+1,0,1,1)=0,"",(OFFSET(Census!HW$4,$A10*25-25+Census!HW$3,0,1,1)-OFFSET(Census!HW$4,$A10*25-25+1,0,1,1))/OFFSET(Census!HW$4,$A10*25-25+1,0,1,1)*100)</f>
        <v>211.02362204724412</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5">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-0.76190631099544603</v>
      </c>
      <c r="CP11" s="208">
        <f ca="1">IF(OFFSET(Census!CO$4,$A11*25-25+1,0,1,1)=0,"",(OFFSET(Census!CO$4,$A11*25-25+Census!CO$3,0,1,1)-OFFSET(Census!CO$4,$A11*25-25+1,0,1,1))/OFFSET(Census!CO$4,$A11*25-25+1,0,1,1)*100)</f>
        <v>-14.209616259669353</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477500</v>
      </c>
      <c r="ED11" s="208">
        <f ca="1">IF(OFFSET(Census!EC$4,$A11*25-25+1,0,1,1)=0,"",(OFFSET(Census!EC$4,$A11*25-25+Census!EC$3,0,1,1)-OFFSET(Census!EC$4,$A11*25-25+1,0,1,1))/OFFSET(Census!EC$4,$A11*25-25+1,0,1,1)*100)</f>
        <v>192.92929292929293</v>
      </c>
      <c r="EE11" s="207">
        <f ca="1">OFFSET(Census!EE$4,$A11*25-25+Census!EE$3,0,1,1)-OFFSET(Census!EE$4,$A11*25-25+1,0,1,1)</f>
        <v>338000</v>
      </c>
      <c r="EF11" s="208">
        <f ca="1">IF(OFFSET(Census!EE$4,$A11*25-25+1,0,1,1)=0,"",(OFFSET(Census!EE$4,$A11*25-25+Census!EE$3,0,1,1)-OFFSET(Census!EE$4,$A11*25-25+1,0,1,1))/OFFSET(Census!EE$4,$A11*25-25+1,0,1,1)*100)</f>
        <v>156.4814814814815</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-59.3</v>
      </c>
      <c r="EL11" s="208">
        <f ca="1">IF(OFFSET(Census!EK$4,$A11*25-25+1,0,1,1)=0,"",(OFFSET(Census!EK$4,$A11*25-25+Census!EK$3,0,1,1)-OFFSET(Census!EK$4,$A11*25-25+1,0,1,1))/OFFSET(Census!EK$4,$A11*25-25+1,0,1,1)*100)</f>
        <v>-94.88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-12.985106701724414</v>
      </c>
      <c r="GB11" s="208">
        <f ca="1">IF(OFFSET(Census!GA$4,$A11*25-25+1,0,1,1)=0,"",(OFFSET(Census!GA$4,$A11*25-25+Census!GA$3,0,1,1)-OFFSET(Census!GA$4,$A11*25-25+1,0,1,1))/OFFSET(Census!GA$4,$A11*25-25+1,0,1,1)*100)</f>
        <v>-83.993469320620292</v>
      </c>
      <c r="GC11" s="207">
        <f ca="1">OFFSET(Census!GC$4,$A11*25-25+Census!GC$3,0,1,1)-OFFSET(Census!GC$4,$A11*25-25+1,0,1,1)</f>
        <v>-45.107545693123107</v>
      </c>
      <c r="GD11" s="208">
        <f ca="1">IF(OFFSET(Census!GC$4,$A11*25-25+1,0,1,1)=0,"",(OFFSET(Census!GC$4,$A11*25-25+Census!GC$3,0,1,1)-OFFSET(Census!GC$4,$A11*25-25+1,0,1,1))/OFFSET(Census!GC$4,$A11*25-25+1,0,1,1)*100)</f>
        <v>-65.148503649335737</v>
      </c>
      <c r="GE11" s="207">
        <f ca="1">OFFSET(Census!GE$4,$A11*25-25+Census!GE$3,0,1,1)-OFFSET(Census!GE$4,$A11*25-25+1,0,1,1)</f>
        <v>-66.763555484455566</v>
      </c>
      <c r="GF11" s="208">
        <f ca="1">IF(OFFSET(Census!GE$4,$A11*25-25+1,0,1,1)=0,"",(OFFSET(Census!GE$4,$A11*25-25+Census!GE$3,0,1,1)-OFFSET(Census!GE$4,$A11*25-25+1,0,1,1))/OFFSET(Census!GE$4,$A11*25-25+1,0,1,1)*100)</f>
        <v>-46.686059317005821</v>
      </c>
      <c r="GG11" s="207">
        <f ca="1">OFFSET(Census!GG$4,$A11*25-25+Census!GG$3,0,1,1)-OFFSET(Census!GG$4,$A11*25-25+1,0,1,1)</f>
        <v>-14.260543073121056</v>
      </c>
      <c r="GH11" s="208">
        <f ca="1">IF(OFFSET(Census!GG$4,$A11*25-25+1,0,1,1)=0,"",(OFFSET(Census!GG$4,$A11*25-25+Census!GG$3,0,1,1)-OFFSET(Census!GG$4,$A11*25-25+1,0,1,1))/OFFSET(Census!GG$4,$A11*25-25+1,0,1,1)*100)</f>
        <v>-12.330374026599895</v>
      </c>
      <c r="GI11" s="207">
        <f ca="1">OFFSET(Census!GI$4,$A11*25-25+Census!GI$3,0,1,1)-OFFSET(Census!GI$4,$A11*25-25+1,0,1,1)</f>
        <v>5.1037217780131741</v>
      </c>
      <c r="GJ11" s="208">
        <f ca="1">IF(OFFSET(Census!GI$4,$A11*25-25+1,0,1,1)=0,"",(OFFSET(Census!GI$4,$A11*25-25+Census!GI$3,0,1,1)-OFFSET(Census!GI$4,$A11*25-25+1,0,1,1))/OFFSET(Census!GI$4,$A11*25-25+1,0,1,1)*100)</f>
        <v>11.504405821043431</v>
      </c>
      <c r="GK11" s="207">
        <f ca="1">OFFSET(Census!GK$4,$A11*25-25+Census!GK$3,0,1,1)-OFFSET(Census!GK$4,$A11*25-25+1,0,1,1)</f>
        <v>2.1366852402927812</v>
      </c>
      <c r="GL11" s="208">
        <f ca="1">IF(OFFSET(Census!GK$4,$A11*25-25+1,0,1,1)=0,"",(OFFSET(Census!GK$4,$A11*25-25+Census!GK$3,0,1,1)-OFFSET(Census!GK$4,$A11*25-25+1,0,1,1))/OFFSET(Census!GK$4,$A11*25-25+1,0,1,1)*100)</f>
        <v>23.969143680657528</v>
      </c>
      <c r="GM11" s="207"/>
      <c r="GN11" s="208"/>
      <c r="GO11" s="207">
        <f ca="1">OFFSET(Census!GO$4,$A11*25-25+Census!GO$3,0,1,1)-OFFSET(Census!GO$4,$A11*25-25+1,0,1,1)</f>
        <v>-25.586931185212677</v>
      </c>
      <c r="GP11" s="208">
        <f ca="1">IF(OFFSET(Census!GO$4,$A11*25-25+1,0,1,1)=0,"",(OFFSET(Census!GO$4,$A11*25-25+Census!GO$3,0,1,1)-OFFSET(Census!GO$4,$A11*25-25+1,0,1,1))/OFFSET(Census!GO$4,$A11*25-25+1,0,1,1)*100)</f>
        <v>-38.773557429293625</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720.87946918589591</v>
      </c>
      <c r="HH11" s="208">
        <f ca="1">IF(OFFSET(Census!HG$4,$A11*25-25+1,0,1,1)=0,"",(OFFSET(Census!HG$4,$A11*25-25+Census!HG$3,0,1,1)-OFFSET(Census!HG$4,$A11*25-25+1,0,1,1))/OFFSET(Census!HG$4,$A11*25-25+1,0,1,1)*100)</f>
        <v>101.53231960364731</v>
      </c>
      <c r="HI11" s="207">
        <f ca="1">OFFSET(Census!HI$4,$A11*25-25+Census!HI$3,0,1,1)-OFFSET(Census!HI$4,$A11*25-25+1,0,1,1)</f>
        <v>-76.760541667180405</v>
      </c>
      <c r="HJ11" s="208">
        <f ca="1">IF(OFFSET(Census!HI$4,$A11*25-25+1,0,1,1)=0,"",(OFFSET(Census!HI$4,$A11*25-25+Census!HI$3,0,1,1)-OFFSET(Census!HI$4,$A11*25-25+1,0,1,1))/OFFSET(Census!HI$4,$A11*25-25+1,0,1,1)*100)</f>
        <v>-1.7748102119579285</v>
      </c>
      <c r="HK11" s="207">
        <f ca="1">OFFSET(Census!HK$4,$A11*25-25+Census!HK$3,0,1,1)-OFFSET(Census!HK$4,$A11*25-25+1,0,1,1)</f>
        <v>184.99923535143</v>
      </c>
      <c r="HL11" s="208">
        <f ca="1">IF(OFFSET(Census!HK$4,$A11*25-25+1,0,1,1)=0,"",(OFFSET(Census!HK$4,$A11*25-25+Census!HK$3,0,1,1)-OFFSET(Census!HK$4,$A11*25-25+1,0,1,1))/OFFSET(Census!HK$4,$A11*25-25+1,0,1,1)*100)</f>
        <v>143.41025996234885</v>
      </c>
      <c r="HM11" s="207">
        <f ca="1">OFFSET(Census!HM$4,$A11*25-25+Census!HM$3,0,1,1)-OFFSET(Census!HM$4,$A11*25-25+1,0,1,1)</f>
        <v>1540.79903308955</v>
      </c>
      <c r="HN11" s="208">
        <f ca="1">IF(OFFSET(Census!HM$4,$A11*25-25+1,0,1,1)=0,"",(OFFSET(Census!HM$4,$A11*25-25+Census!HM$3,0,1,1)-OFFSET(Census!HM$4,$A11*25-25+1,0,1,1))/OFFSET(Census!HM$4,$A11*25-25+1,0,1,1)*100)</f>
        <v>26.45602735387277</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85.3</v>
      </c>
      <c r="HX11" s="208">
        <f ca="1">IF(OFFSET(Census!HW$4,$A11*25-25+1,0,1,1)=0,"",(OFFSET(Census!HW$4,$A11*25-25+Census!HW$3,0,1,1)-OFFSET(Census!HW$4,$A11*25-25+1,0,1,1))/OFFSET(Census!HW$4,$A11*25-25+1,0,1,1)*100)</f>
        <v>104.920049200492</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5">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-1.1014258166306323</v>
      </c>
      <c r="CP12" s="208">
        <f ca="1">IF(OFFSET(Census!CO$4,$A12*25-25+1,0,1,1)=0,"",(OFFSET(Census!CO$4,$A12*25-25+Census!CO$3,0,1,1)-OFFSET(Census!CO$4,$A12*25-25+1,0,1,1))/OFFSET(Census!CO$4,$A12*25-25+1,0,1,1)*100)</f>
        <v>-17.760848056537114</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770000</v>
      </c>
      <c r="ED12" s="208">
        <f ca="1">IF(OFFSET(Census!EC$4,$A12*25-25+1,0,1,1)=0,"",(OFFSET(Census!EC$4,$A12*25-25+Census!EC$3,0,1,1)-OFFSET(Census!EC$4,$A12*25-25+1,0,1,1))/OFFSET(Census!EC$4,$A12*25-25+1,0,1,1)*100)</f>
        <v>220.00000000000003</v>
      </c>
      <c r="EE12" s="207">
        <f ca="1">OFFSET(Census!EE$4,$A12*25-25+Census!EE$3,0,1,1)-OFFSET(Census!EE$4,$A12*25-25+1,0,1,1)</f>
        <v>360000</v>
      </c>
      <c r="EF12" s="208">
        <f ca="1">IF(OFFSET(Census!EE$4,$A12*25-25+1,0,1,1)=0,"",(OFFSET(Census!EE$4,$A12*25-25+Census!EE$3,0,1,1)-OFFSET(Census!EE$4,$A12*25-25+1,0,1,1))/OFFSET(Census!EE$4,$A12*25-25+1,0,1,1)*100)</f>
        <v>146.9387755102041</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-15.9</v>
      </c>
      <c r="EL12" s="208">
        <f ca="1">IF(OFFSET(Census!EK$4,$A12*25-25+1,0,1,1)=0,"",(OFFSET(Census!EK$4,$A12*25-25+Census!EK$3,0,1,1)-OFFSET(Census!EK$4,$A12*25-25+1,0,1,1))/OFFSET(Census!EK$4,$A12*25-25+1,0,1,1)*100)</f>
        <v>-83.684210526315795</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-7.5535344724955369</v>
      </c>
      <c r="GB12" s="208">
        <f ca="1">IF(OFFSET(Census!GA$4,$A12*25-25+1,0,1,1)=0,"",(OFFSET(Census!GA$4,$A12*25-25+Census!GA$3,0,1,1)-OFFSET(Census!GA$4,$A12*25-25+1,0,1,1))/OFFSET(Census!GA$4,$A12*25-25+1,0,1,1)*100)</f>
        <v>-80.010241662448948</v>
      </c>
      <c r="GC12" s="207">
        <f ca="1">OFFSET(Census!GC$4,$A12*25-25+Census!GC$3,0,1,1)-OFFSET(Census!GC$4,$A12*25-25+1,0,1,1)</f>
        <v>-30.981248221291722</v>
      </c>
      <c r="GD12" s="208">
        <f ca="1">IF(OFFSET(Census!GC$4,$A12*25-25+1,0,1,1)=0,"",(OFFSET(Census!GC$4,$A12*25-25+Census!GC$3,0,1,1)-OFFSET(Census!GC$4,$A12*25-25+1,0,1,1))/OFFSET(Census!GC$4,$A12*25-25+1,0,1,1)*100)</f>
        <v>-79.822274828975154</v>
      </c>
      <c r="GE12" s="207">
        <f ca="1">OFFSET(Census!GE$4,$A12*25-25+Census!GE$3,0,1,1)-OFFSET(Census!GE$4,$A12*25-25+1,0,1,1)</f>
        <v>-55.955764386111738</v>
      </c>
      <c r="GF12" s="208">
        <f ca="1">IF(OFFSET(Census!GE$4,$A12*25-25+1,0,1,1)=0,"",(OFFSET(Census!GE$4,$A12*25-25+Census!GE$3,0,1,1)-OFFSET(Census!GE$4,$A12*25-25+1,0,1,1))/OFFSET(Census!GE$4,$A12*25-25+1,0,1,1)*100)</f>
        <v>-74.437736677652055</v>
      </c>
      <c r="GG12" s="207">
        <f ca="1">OFFSET(Census!GG$4,$A12*25-25+Census!GG$3,0,1,1)-OFFSET(Census!GG$4,$A12*25-25+1,0,1,1)</f>
        <v>-39.439890666292868</v>
      </c>
      <c r="GH12" s="208">
        <f ca="1">IF(OFFSET(Census!GG$4,$A12*25-25+1,0,1,1)=0,"",(OFFSET(Census!GG$4,$A12*25-25+Census!GG$3,0,1,1)-OFFSET(Census!GG$4,$A12*25-25+1,0,1,1))/OFFSET(Census!GG$4,$A12*25-25+1,0,1,1)*100)</f>
        <v>-38.247521878707275</v>
      </c>
      <c r="GI12" s="207">
        <f ca="1">OFFSET(Census!GI$4,$A12*25-25+Census!GI$3,0,1,1)-OFFSET(Census!GI$4,$A12*25-25+1,0,1,1)</f>
        <v>3.1819343583602446</v>
      </c>
      <c r="GJ12" s="208">
        <f ca="1">IF(OFFSET(Census!GI$4,$A12*25-25+1,0,1,1)=0,"",(OFFSET(Census!GI$4,$A12*25-25+Census!GI$3,0,1,1)-OFFSET(Census!GI$4,$A12*25-25+1,0,1,1))/OFFSET(Census!GI$4,$A12*25-25+1,0,1,1)*100)</f>
        <v>5.4122808239694944</v>
      </c>
      <c r="GK12" s="207">
        <f ca="1">OFFSET(Census!GK$4,$A12*25-25+Census!GK$3,0,1,1)-OFFSET(Census!GK$4,$A12*25-25+1,0,1,1)</f>
        <v>-1.9096116705312518</v>
      </c>
      <c r="GL12" s="208">
        <f ca="1">IF(OFFSET(Census!GK$4,$A12*25-25+1,0,1,1)=0,"",(OFFSET(Census!GK$4,$A12*25-25+Census!GK$3,0,1,1)-OFFSET(Census!GK$4,$A12*25-25+1,0,1,1))/OFFSET(Census!GK$4,$A12*25-25+1,0,1,1)*100)</f>
        <v>-11.275169161003829</v>
      </c>
      <c r="GM12" s="207"/>
      <c r="GN12" s="208"/>
      <c r="GO12" s="207">
        <f ca="1">OFFSET(Census!GO$4,$A12*25-25+Census!GO$3,0,1,1)-OFFSET(Census!GO$4,$A12*25-25+1,0,1,1)</f>
        <v>-26.851396196997403</v>
      </c>
      <c r="GP12" s="208">
        <f ca="1">IF(OFFSET(Census!GO$4,$A12*25-25+1,0,1,1)=0,"",(OFFSET(Census!GO$4,$A12*25-25+Census!GO$3,0,1,1)-OFFSET(Census!GO$4,$A12*25-25+1,0,1,1))/OFFSET(Census!GO$4,$A12*25-25+1,0,1,1)*100)</f>
        <v>-47.947349684556436</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466.41832173690159</v>
      </c>
      <c r="HH12" s="208">
        <f ca="1">IF(OFFSET(Census!HG$4,$A12*25-25+1,0,1,1)=0,"",(OFFSET(Census!HG$4,$A12*25-25+Census!HG$3,0,1,1)-OFFSET(Census!HG$4,$A12*25-25+1,0,1,1))/OFFSET(Census!HG$4,$A12*25-25+1,0,1,1)*100)</f>
        <v>58.156897972182243</v>
      </c>
      <c r="HI12" s="207">
        <f ca="1">OFFSET(Census!HI$4,$A12*25-25+Census!HI$3,0,1,1)-OFFSET(Census!HI$4,$A12*25-25+1,0,1,1)</f>
        <v>931.93716671980474</v>
      </c>
      <c r="HJ12" s="208">
        <f ca="1">IF(OFFSET(Census!HI$4,$A12*25-25+1,0,1,1)=0,"",(OFFSET(Census!HI$4,$A12*25-25+Census!HI$3,0,1,1)-OFFSET(Census!HI$4,$A12*25-25+1,0,1,1))/OFFSET(Census!HI$4,$A12*25-25+1,0,1,1)*100)</f>
        <v>12.517624804832836</v>
      </c>
      <c r="HK12" s="207">
        <f ca="1">OFFSET(Census!HK$4,$A12*25-25+Census!HK$3,0,1,1)-OFFSET(Census!HK$4,$A12*25-25+1,0,1,1)</f>
        <v>413.78011790226492</v>
      </c>
      <c r="HL12" s="208">
        <f ca="1">IF(OFFSET(Census!HK$4,$A12*25-25+1,0,1,1)=0,"",(OFFSET(Census!HK$4,$A12*25-25+Census!HK$3,0,1,1)-OFFSET(Census!HK$4,$A12*25-25+1,0,1,1))/OFFSET(Census!HK$4,$A12*25-25+1,0,1,1)*100)</f>
        <v>161.00393692695135</v>
      </c>
      <c r="HM12" s="207">
        <f ca="1">OFFSET(Census!HM$4,$A12*25-25+Census!HM$3,0,1,1)-OFFSET(Census!HM$4,$A12*25-25+1,0,1,1)</f>
        <v>2767.8828604114697</v>
      </c>
      <c r="HN12" s="208">
        <f ca="1">IF(OFFSET(Census!HM$4,$A12*25-25+1,0,1,1)=0,"",(OFFSET(Census!HM$4,$A12*25-25+Census!HM$3,0,1,1)-OFFSET(Census!HM$4,$A12*25-25+1,0,1,1))/OFFSET(Census!HM$4,$A12*25-25+1,0,1,1)*100)</f>
        <v>30.223660847471823</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-6.2999999999999972</v>
      </c>
      <c r="HX12" s="208">
        <f ca="1">IF(OFFSET(Census!HW$4,$A12*25-25+1,0,1,1)=0,"",(OFFSET(Census!HW$4,$A12*25-25+Census!HW$3,0,1,1)-OFFSET(Census!HW$4,$A12*25-25+1,0,1,1))/OFFSET(Census!HW$4,$A12*25-25+1,0,1,1)*100)</f>
        <v>-7.0234113712374553</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5">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-0.82454830521128919</v>
      </c>
      <c r="CP13" s="208">
        <f ca="1">IF(OFFSET(Census!CO$4,$A13*25-25+1,0,1,1)=0,"",(OFFSET(Census!CO$4,$A13*25-25+Census!CO$3,0,1,1)-OFFSET(Census!CO$4,$A13*25-25+1,0,1,1))/OFFSET(Census!CO$4,$A13*25-25+1,0,1,1)*100)</f>
        <v>-17.090683998762003</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500500</v>
      </c>
      <c r="ED13" s="208">
        <f ca="1">IF(OFFSET(Census!EC$4,$A13*25-25+1,0,1,1)=0,"",(OFFSET(Census!EC$4,$A13*25-25+Census!EC$3,0,1,1)-OFFSET(Census!EC$4,$A13*25-25+1,0,1,1))/OFFSET(Census!EC$4,$A13*25-25+1,0,1,1)*100)</f>
        <v>200.60120240480961</v>
      </c>
      <c r="EE13" s="207">
        <f ca="1">OFFSET(Census!EE$4,$A13*25-25+Census!EE$3,0,1,1)-OFFSET(Census!EE$4,$A13*25-25+1,0,1,1)</f>
        <v>357500</v>
      </c>
      <c r="EF13" s="208">
        <f ca="1">IF(OFFSET(Census!EE$4,$A13*25-25+1,0,1,1)=0,"",(OFFSET(Census!EE$4,$A13*25-25+Census!EE$3,0,1,1)-OFFSET(Census!EE$4,$A13*25-25+1,0,1,1))/OFFSET(Census!EE$4,$A13*25-25+1,0,1,1)*100)</f>
        <v>168.23529411764707</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-64</v>
      </c>
      <c r="EL13" s="208">
        <f ca="1">IF(OFFSET(Census!EK$4,$A13*25-25+1,0,1,1)=0,"",(OFFSET(Census!EK$4,$A13*25-25+Census!EK$3,0,1,1)-OFFSET(Census!EK$4,$A13*25-25+1,0,1,1))/OFFSET(Census!EK$4,$A13*25-25+1,0,1,1)*100)</f>
        <v>-94.814814814814824</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-13.218127510060288</v>
      </c>
      <c r="GB13" s="208">
        <f ca="1">IF(OFFSET(Census!GA$4,$A13*25-25+1,0,1,1)=0,"",(OFFSET(Census!GA$4,$A13*25-25+Census!GA$3,0,1,1)-OFFSET(Census!GA$4,$A13*25-25+1,0,1,1))/OFFSET(Census!GA$4,$A13*25-25+1,0,1,1)*100)</f>
        <v>-88.720983442525352</v>
      </c>
      <c r="GC13" s="207">
        <f ca="1">OFFSET(Census!GC$4,$A13*25-25+Census!GC$3,0,1,1)-OFFSET(Census!GC$4,$A13*25-25+1,0,1,1)</f>
        <v>-49.620273753765687</v>
      </c>
      <c r="GD13" s="208">
        <f ca="1">IF(OFFSET(Census!GC$4,$A13*25-25+1,0,1,1)=0,"",(OFFSET(Census!GC$4,$A13*25-25+Census!GC$3,0,1,1)-OFFSET(Census!GC$4,$A13*25-25+1,0,1,1))/OFFSET(Census!GC$4,$A13*25-25+1,0,1,1)*100)</f>
        <v>-74.160300269488914</v>
      </c>
      <c r="GE13" s="207">
        <f ca="1">OFFSET(Census!GE$4,$A13*25-25+Census!GE$3,0,1,1)-OFFSET(Census!GE$4,$A13*25-25+1,0,1,1)</f>
        <v>-52.807130848238046</v>
      </c>
      <c r="GF13" s="208">
        <f ca="1">IF(OFFSET(Census!GE$4,$A13*25-25+1,0,1,1)=0,"",(OFFSET(Census!GE$4,$A13*25-25+Census!GE$3,0,1,1)-OFFSET(Census!GE$4,$A13*25-25+1,0,1,1))/OFFSET(Census!GE$4,$A13*25-25+1,0,1,1)*100)</f>
        <v>-45.087444347118499</v>
      </c>
      <c r="GG13" s="207">
        <f ca="1">OFFSET(Census!GG$4,$A13*25-25+Census!GG$3,0,1,1)-OFFSET(Census!GG$4,$A13*25-25+1,0,1,1)</f>
        <v>11.470233382460961</v>
      </c>
      <c r="GH13" s="208">
        <f ca="1">IF(OFFSET(Census!GG$4,$A13*25-25+1,0,1,1)=0,"",(OFFSET(Census!GG$4,$A13*25-25+Census!GG$3,0,1,1)-OFFSET(Census!GG$4,$A13*25-25+1,0,1,1))/OFFSET(Census!GG$4,$A13*25-25+1,0,1,1)*100)</f>
        <v>11.686453873808501</v>
      </c>
      <c r="GI13" s="207">
        <f ca="1">OFFSET(Census!GI$4,$A13*25-25+Census!GI$3,0,1,1)-OFFSET(Census!GI$4,$A13*25-25+1,0,1,1)</f>
        <v>10.03546990918295</v>
      </c>
      <c r="GJ13" s="208">
        <f ca="1">IF(OFFSET(Census!GI$4,$A13*25-25+1,0,1,1)=0,"",(OFFSET(Census!GI$4,$A13*25-25+Census!GI$3,0,1,1)-OFFSET(Census!GI$4,$A13*25-25+1,0,1,1))/OFFSET(Census!GI$4,$A13*25-25+1,0,1,1)*100)</f>
        <v>21.09113332335156</v>
      </c>
      <c r="GK13" s="207">
        <f ca="1">OFFSET(Census!GK$4,$A13*25-25+Census!GK$3,0,1,1)-OFFSET(Census!GK$4,$A13*25-25+1,0,1,1)</f>
        <v>3.9256954827286883</v>
      </c>
      <c r="GL13" s="208">
        <f ca="1">IF(OFFSET(Census!GK$4,$A13*25-25+1,0,1,1)=0,"",(OFFSET(Census!GK$4,$A13*25-25+Census!GK$3,0,1,1)-OFFSET(Census!GK$4,$A13*25-25+1,0,1,1))/OFFSET(Census!GK$4,$A13*25-25+1,0,1,1)*100)</f>
        <v>56.124359751411134</v>
      </c>
      <c r="GM13" s="207"/>
      <c r="GN13" s="208"/>
      <c r="GO13" s="207">
        <f ca="1">OFFSET(Census!GO$4,$A13*25-25+Census!GO$3,0,1,1)-OFFSET(Census!GO$4,$A13*25-25+1,0,1,1)</f>
        <v>-19.538362797476097</v>
      </c>
      <c r="GP13" s="208">
        <f ca="1">IF(OFFSET(Census!GO$4,$A13*25-25+1,0,1,1)=0,"",(OFFSET(Census!GO$4,$A13*25-25+Census!GO$3,0,1,1)-OFFSET(Census!GO$4,$A13*25-25+1,0,1,1))/OFFSET(Census!GO$4,$A13*25-25+1,0,1,1)*100)</f>
        <v>-33.236672747799936</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679.40922449261825</v>
      </c>
      <c r="HH13" s="208">
        <f ca="1">IF(OFFSET(Census!HG$4,$A13*25-25+1,0,1,1)=0,"",(OFFSET(Census!HG$4,$A13*25-25+Census!HG$3,0,1,1)-OFFSET(Census!HG$4,$A13*25-25+1,0,1,1))/OFFSET(Census!HG$4,$A13*25-25+1,0,1,1)*100)</f>
        <v>57.141229982558308</v>
      </c>
      <c r="HI13" s="207">
        <f ca="1">OFFSET(Census!HI$4,$A13*25-25+Census!HI$3,0,1,1)-OFFSET(Census!HI$4,$A13*25-25+1,0,1,1)</f>
        <v>280.0600905853471</v>
      </c>
      <c r="HJ13" s="208">
        <f ca="1">IF(OFFSET(Census!HI$4,$A13*25-25+1,0,1,1)=0,"",(OFFSET(Census!HI$4,$A13*25-25+Census!HI$3,0,1,1)-OFFSET(Census!HI$4,$A13*25-25+1,0,1,1))/OFFSET(Census!HI$4,$A13*25-25+1,0,1,1)*100)</f>
        <v>4.4355415043608977</v>
      </c>
      <c r="HK13" s="207">
        <f ca="1">OFFSET(Census!HK$4,$A13*25-25+Census!HK$3,0,1,1)-OFFSET(Census!HK$4,$A13*25-25+1,0,1,1)</f>
        <v>475.28935449296409</v>
      </c>
      <c r="HL13" s="208">
        <f ca="1">IF(OFFSET(Census!HK$4,$A13*25-25+1,0,1,1)=0,"",(OFFSET(Census!HK$4,$A13*25-25+Census!HK$3,0,1,1)-OFFSET(Census!HK$4,$A13*25-25+1,0,1,1))/OFFSET(Census!HK$4,$A13*25-25+1,0,1,1)*100)</f>
        <v>147.60538959408822</v>
      </c>
      <c r="HM13" s="207">
        <f ca="1">OFFSET(Census!HM$4,$A13*25-25+Census!HM$3,0,1,1)-OFFSET(Census!HM$4,$A13*25-25+1,0,1,1)</f>
        <v>3483.331258859731</v>
      </c>
      <c r="HN13" s="208">
        <f ca="1">IF(OFFSET(Census!HM$4,$A13*25-25+1,0,1,1)=0,"",(OFFSET(Census!HM$4,$A13*25-25+Census!HM$3,0,1,1)-OFFSET(Census!HM$4,$A13*25-25+1,0,1,1))/OFFSET(Census!HM$4,$A13*25-25+1,0,1,1)*100)</f>
        <v>38.40497529062548</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6.4000000000000057</v>
      </c>
      <c r="HX13" s="208">
        <f ca="1">IF(OFFSET(Census!HW$4,$A13*25-25+1,0,1,1)=0,"",(OFFSET(Census!HW$4,$A13*25-25+Census!HW$3,0,1,1)-OFFSET(Census!HW$4,$A13*25-25+1,0,1,1))/OFFSET(Census!HW$4,$A13*25-25+1,0,1,1)*100)</f>
        <v>10.355987055016191</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5">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-0.93703857320613837</v>
      </c>
      <c r="CP14" s="208">
        <f ca="1">IF(OFFSET(Census!CO$4,$A14*25-25+1,0,1,1)=0,"",(OFFSET(Census!CO$4,$A14*25-25+Census!CO$3,0,1,1)-OFFSET(Census!CO$4,$A14*25-25+1,0,1,1))/OFFSET(Census!CO$4,$A14*25-25+1,0,1,1)*100)</f>
        <v>-25.074361820199776</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993000</v>
      </c>
      <c r="ED14" s="208">
        <f ca="1">IF(OFFSET(Census!EC$4,$A14*25-25+1,0,1,1)=0,"",(OFFSET(Census!EC$4,$A14*25-25+Census!EC$3,0,1,1)-OFFSET(Census!EC$4,$A14*25-25+1,0,1,1))/OFFSET(Census!EC$4,$A14*25-25+1,0,1,1)*100)</f>
        <v>194.70588235294116</v>
      </c>
      <c r="EE14" s="207">
        <f ca="1">OFFSET(Census!EE$4,$A14*25-25+Census!EE$3,0,1,1)-OFFSET(Census!EE$4,$A14*25-25+1,0,1,1)</f>
        <v>262250</v>
      </c>
      <c r="EF14" s="208">
        <f ca="1">IF(OFFSET(Census!EE$4,$A14*25-25+1,0,1,1)=0,"",(OFFSET(Census!EE$4,$A14*25-25+Census!EE$3,0,1,1)-OFFSET(Census!EE$4,$A14*25-25+1,0,1,1))/OFFSET(Census!EE$4,$A14*25-25+1,0,1,1)*100)</f>
        <v>83.253968253968253</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-1.8000000000000003</v>
      </c>
      <c r="EL14" s="208">
        <f ca="1">IF(OFFSET(Census!EK$4,$A14*25-25+1,0,1,1)=0,"",(OFFSET(Census!EK$4,$A14*25-25+Census!EK$3,0,1,1)-OFFSET(Census!EK$4,$A14*25-25+1,0,1,1))/OFFSET(Census!EK$4,$A14*25-25+1,0,1,1)*100)</f>
        <v>-66.666666666666671</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-4.6707606149393142</v>
      </c>
      <c r="GB14" s="208">
        <f ca="1">IF(OFFSET(Census!GA$4,$A14*25-25+1,0,1,1)=0,"",(OFFSET(Census!GA$4,$A14*25-25+Census!GA$3,0,1,1)-OFFSET(Census!GA$4,$A14*25-25+1,0,1,1))/OFFSET(Census!GA$4,$A14*25-25+1,0,1,1)*100)</f>
        <v>-84.528475655099115</v>
      </c>
      <c r="GC14" s="207">
        <f ca="1">OFFSET(Census!GC$4,$A14*25-25+Census!GC$3,0,1,1)-OFFSET(Census!GC$4,$A14*25-25+1,0,1,1)</f>
        <v>-14.07599931873937</v>
      </c>
      <c r="GD14" s="208">
        <f ca="1">IF(OFFSET(Census!GC$4,$A14*25-25+1,0,1,1)=0,"",(OFFSET(Census!GC$4,$A14*25-25+Census!GC$3,0,1,1)-OFFSET(Census!GC$4,$A14*25-25+1,0,1,1))/OFFSET(Census!GC$4,$A14*25-25+1,0,1,1)*100)</f>
        <v>-79.434288047372448</v>
      </c>
      <c r="GE14" s="207">
        <f ca="1">OFFSET(Census!GE$4,$A14*25-25+Census!GE$3,0,1,1)-OFFSET(Census!GE$4,$A14*25-25+1,0,1,1)</f>
        <v>-38.384005883448793</v>
      </c>
      <c r="GF14" s="208">
        <f ca="1">IF(OFFSET(Census!GE$4,$A14*25-25+1,0,1,1)=0,"",(OFFSET(Census!GE$4,$A14*25-25+Census!GE$3,0,1,1)-OFFSET(Census!GE$4,$A14*25-25+1,0,1,1))/OFFSET(Census!GE$4,$A14*25-25+1,0,1,1)*100)</f>
        <v>-65.72057208072934</v>
      </c>
      <c r="GG14" s="207">
        <f ca="1">OFFSET(Census!GG$4,$A14*25-25+Census!GG$3,0,1,1)-OFFSET(Census!GG$4,$A14*25-25+1,0,1,1)</f>
        <v>-45.424697461807199</v>
      </c>
      <c r="GH14" s="208">
        <f ca="1">IF(OFFSET(Census!GG$4,$A14*25-25+1,0,1,1)=0,"",(OFFSET(Census!GG$4,$A14*25-25+Census!GG$3,0,1,1)-OFFSET(Census!GG$4,$A14*25-25+1,0,1,1))/OFFSET(Census!GG$4,$A14*25-25+1,0,1,1)*100)</f>
        <v>-37.351938728105587</v>
      </c>
      <c r="GI14" s="207">
        <f ca="1">OFFSET(Census!GI$4,$A14*25-25+Census!GI$3,0,1,1)-OFFSET(Census!GI$4,$A14*25-25+1,0,1,1)</f>
        <v>1.6155136466907152</v>
      </c>
      <c r="GJ14" s="208">
        <f ca="1">IF(OFFSET(Census!GI$4,$A14*25-25+1,0,1,1)=0,"",(OFFSET(Census!GI$4,$A14*25-25+Census!GI$3,0,1,1)-OFFSET(Census!GI$4,$A14*25-25+1,0,1,1))/OFFSET(Census!GI$4,$A14*25-25+1,0,1,1)*100)</f>
        <v>2.3669650679381755</v>
      </c>
      <c r="GK14" s="207">
        <f ca="1">OFFSET(Census!GK$4,$A14*25-25+Census!GK$3,0,1,1)-OFFSET(Census!GK$4,$A14*25-25+1,0,1,1)</f>
        <v>1.1964950256320357</v>
      </c>
      <c r="GL14" s="208">
        <f ca="1">IF(OFFSET(Census!GK$4,$A14*25-25+1,0,1,1)=0,"",(OFFSET(Census!GK$4,$A14*25-25+Census!GK$3,0,1,1)-OFFSET(Census!GK$4,$A14*25-25+1,0,1,1))/OFFSET(Census!GK$4,$A14*25-25+1,0,1,1)*100)</f>
        <v>7.6373570994228661</v>
      </c>
      <c r="GM14" s="207"/>
      <c r="GN14" s="208"/>
      <c r="GO14" s="207">
        <f ca="1">OFFSET(Census!GO$4,$A14*25-25+Census!GO$3,0,1,1)-OFFSET(Census!GO$4,$A14*25-25+1,0,1,1)</f>
        <v>-23.615950298325245</v>
      </c>
      <c r="GP14" s="208">
        <f ca="1">IF(OFFSET(Census!GO$4,$A14*25-25+1,0,1,1)=0,"",(OFFSET(Census!GO$4,$A14*25-25+Census!GO$3,0,1,1)-OFFSET(Census!GO$4,$A14*25-25+1,0,1,1))/OFFSET(Census!GO$4,$A14*25-25+1,0,1,1)*100)</f>
        <v>-45.110746901793938</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371.63309884078308</v>
      </c>
      <c r="HH14" s="208">
        <f ca="1">IF(OFFSET(Census!HG$4,$A14*25-25+1,0,1,1)=0,"",(OFFSET(Census!HG$4,$A14*25-25+Census!HG$3,0,1,1)-OFFSET(Census!HG$4,$A14*25-25+1,0,1,1))/OFFSET(Census!HG$4,$A14*25-25+1,0,1,1)*100)</f>
        <v>96.779452823120593</v>
      </c>
      <c r="HI14" s="207">
        <f ca="1">OFFSET(Census!HI$4,$A14*25-25+Census!HI$3,0,1,1)-OFFSET(Census!HI$4,$A14*25-25+1,0,1,1)</f>
        <v>-607.96923449461974</v>
      </c>
      <c r="HJ14" s="208">
        <f ca="1">IF(OFFSET(Census!HI$4,$A14*25-25+1,0,1,1)=0,"",(OFFSET(Census!HI$4,$A14*25-25+Census!HI$3,0,1,1)-OFFSET(Census!HI$4,$A14*25-25+1,0,1,1))/OFFSET(Census!HI$4,$A14*25-25+1,0,1,1)*100)</f>
        <v>-14.161873619720936</v>
      </c>
      <c r="HK14" s="207">
        <f ca="1">OFFSET(Census!HK$4,$A14*25-25+Census!HK$3,0,1,1)-OFFSET(Census!HK$4,$A14*25-25+1,0,1,1)</f>
        <v>95.177061537219743</v>
      </c>
      <c r="HL14" s="208">
        <f ca="1">IF(OFFSET(Census!HK$4,$A14*25-25+1,0,1,1)=0,"",(OFFSET(Census!HK$4,$A14*25-25+Census!HK$3,0,1,1)-OFFSET(Census!HK$4,$A14*25-25+1,0,1,1))/OFFSET(Census!HK$4,$A14*25-25+1,0,1,1)*100)</f>
        <v>76.755694788080447</v>
      </c>
      <c r="HM14" s="207">
        <f ca="1">OFFSET(Census!HM$4,$A14*25-25+Census!HM$3,0,1,1)-OFFSET(Census!HM$4,$A14*25-25+1,0,1,1)</f>
        <v>102.84965571195335</v>
      </c>
      <c r="HN14" s="208">
        <f ca="1">IF(OFFSET(Census!HM$4,$A14*25-25+1,0,1,1)=0,"",(OFFSET(Census!HM$4,$A14*25-25+Census!HM$3,0,1,1)-OFFSET(Census!HM$4,$A14*25-25+1,0,1,1))/OFFSET(Census!HM$4,$A14*25-25+1,0,1,1)*100)</f>
        <v>1.9782584287738669</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-4.2999999999999972</v>
      </c>
      <c r="HX14" s="208">
        <f ca="1">IF(OFFSET(Census!HW$4,$A14*25-25+1,0,1,1)=0,"",(OFFSET(Census!HW$4,$A14*25-25+Census!HW$3,0,1,1)-OFFSET(Census!HW$4,$A14*25-25+1,0,1,1))/OFFSET(Census!HW$4,$A14*25-25+1,0,1,1)*100)</f>
        <v>-5.4430379746835404</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5">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-3.0461533705346788</v>
      </c>
      <c r="CP15" s="208">
        <f ca="1">IF(OFFSET(Census!CO$4,$A15*25-25+1,0,1,1)=0,"",(OFFSET(Census!CO$4,$A15*25-25+Census!CO$3,0,1,1)-OFFSET(Census!CO$4,$A15*25-25+1,0,1,1))/OFFSET(Census!CO$4,$A15*25-25+1,0,1,1)*100)</f>
        <v>-32.247553591883488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517250</v>
      </c>
      <c r="ED15" s="208">
        <f ca="1">IF(OFFSET(Census!EC$4,$A15*25-25+1,0,1,1)=0,"",(OFFSET(Census!EC$4,$A15*25-25+Census!EC$3,0,1,1)-OFFSET(Census!EC$4,$A15*25-25+1,0,1,1))/OFFSET(Census!EC$4,$A15*25-25+1,0,1,1)*100)</f>
        <v>208.77901109989909</v>
      </c>
      <c r="EE15" s="207">
        <f ca="1">OFFSET(Census!EE$4,$A15*25-25+Census!EE$3,0,1,1)-OFFSET(Census!EE$4,$A15*25-25+1,0,1,1)</f>
        <v>250500</v>
      </c>
      <c r="EF15" s="208">
        <f ca="1">IF(OFFSET(Census!EE$4,$A15*25-25+1,0,1,1)=0,"",(OFFSET(Census!EE$4,$A15*25-25+Census!EE$3,0,1,1)-OFFSET(Census!EE$4,$A15*25-25+1,0,1,1))/OFFSET(Census!EE$4,$A15*25-25+1,0,1,1)*100)</f>
        <v>135.40540540540539</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-67.600000000000009</v>
      </c>
      <c r="EL15" s="208">
        <f ca="1">IF(OFFSET(Census!EK$4,$A15*25-25+1,0,1,1)=0,"",(OFFSET(Census!EK$4,$A15*25-25+Census!EK$3,0,1,1)-OFFSET(Census!EK$4,$A15*25-25+1,0,1,1))/OFFSET(Census!EK$4,$A15*25-25+1,0,1,1)*100)</f>
        <v>-94.281729428172952</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-14.483536916603336</v>
      </c>
      <c r="GB15" s="208">
        <f ca="1">IF(OFFSET(Census!GA$4,$A15*25-25+1,0,1,1)=0,"",(OFFSET(Census!GA$4,$A15*25-25+Census!GA$3,0,1,1)-OFFSET(Census!GA$4,$A15*25-25+1,0,1,1))/OFFSET(Census!GA$4,$A15*25-25+1,0,1,1)*100)</f>
        <v>-83.544581670041879</v>
      </c>
      <c r="GC15" s="207">
        <f ca="1">OFFSET(Census!GC$4,$A15*25-25+Census!GC$3,0,1,1)-OFFSET(Census!GC$4,$A15*25-25+1,0,1,1)</f>
        <v>-47.911777111736043</v>
      </c>
      <c r="GD15" s="208">
        <f ca="1">IF(OFFSET(Census!GC$4,$A15*25-25+1,0,1,1)=0,"",(OFFSET(Census!GC$4,$A15*25-25+Census!GC$3,0,1,1)-OFFSET(Census!GC$4,$A15*25-25+1,0,1,1))/OFFSET(Census!GC$4,$A15*25-25+1,0,1,1)*100)</f>
        <v>-75.34727383198836</v>
      </c>
      <c r="GE15" s="207">
        <f ca="1">OFFSET(Census!GE$4,$A15*25-25+Census!GE$3,0,1,1)-OFFSET(Census!GE$4,$A15*25-25+1,0,1,1)</f>
        <v>-54.304595415608453</v>
      </c>
      <c r="GF15" s="208">
        <f ca="1">IF(OFFSET(Census!GE$4,$A15*25-25+1,0,1,1)=0,"",(OFFSET(Census!GE$4,$A15*25-25+Census!GE$3,0,1,1)-OFFSET(Census!GE$4,$A15*25-25+1,0,1,1))/OFFSET(Census!GE$4,$A15*25-25+1,0,1,1)*100)</f>
        <v>-51.554357906174111</v>
      </c>
      <c r="GG15" s="207">
        <f ca="1">OFFSET(Census!GG$4,$A15*25-25+Census!GG$3,0,1,1)-OFFSET(Census!GG$4,$A15*25-25+1,0,1,1)</f>
        <v>-25.270956369615035</v>
      </c>
      <c r="GH15" s="208">
        <f ca="1">IF(OFFSET(Census!GG$4,$A15*25-25+1,0,1,1)=0,"",(OFFSET(Census!GG$4,$A15*25-25+Census!GG$3,0,1,1)-OFFSET(Census!GG$4,$A15*25-25+1,0,1,1))/OFFSET(Census!GG$4,$A15*25-25+1,0,1,1)*100)</f>
        <v>-25.520972990567465</v>
      </c>
      <c r="GI15" s="207">
        <f ca="1">OFFSET(Census!GI$4,$A15*25-25+Census!GI$3,0,1,1)-OFFSET(Census!GI$4,$A15*25-25+1,0,1,1)</f>
        <v>2.2038818894245935</v>
      </c>
      <c r="GJ15" s="208">
        <f ca="1">IF(OFFSET(Census!GI$4,$A15*25-25+1,0,1,1)=0,"",(OFFSET(Census!GI$4,$A15*25-25+Census!GI$3,0,1,1)-OFFSET(Census!GI$4,$A15*25-25+1,0,1,1))/OFFSET(Census!GI$4,$A15*25-25+1,0,1,1)*100)</f>
        <v>5.0648520140150373</v>
      </c>
      <c r="GK15" s="207">
        <f ca="1">OFFSET(Census!GK$4,$A15*25-25+Census!GK$3,0,1,1)-OFFSET(Census!GK$4,$A15*25-25+1,0,1,1)</f>
        <v>0.255703902777908</v>
      </c>
      <c r="GL15" s="208">
        <f ca="1">IF(OFFSET(Census!GK$4,$A15*25-25+1,0,1,1)=0,"",(OFFSET(Census!GK$4,$A15*25-25+Census!GK$3,0,1,1)-OFFSET(Census!GK$4,$A15*25-25+1,0,1,1))/OFFSET(Census!GK$4,$A15*25-25+1,0,1,1)*100)</f>
        <v>2.2566143103543537</v>
      </c>
      <c r="GM15" s="207"/>
      <c r="GN15" s="208"/>
      <c r="GO15" s="207">
        <f ca="1">OFFSET(Census!GO$4,$A15*25-25+Census!GO$3,0,1,1)-OFFSET(Census!GO$4,$A15*25-25+1,0,1,1)</f>
        <v>-24.008125563474394</v>
      </c>
      <c r="GP15" s="208">
        <f ca="1">IF(OFFSET(Census!GO$4,$A15*25-25+1,0,1,1)=0,"",(OFFSET(Census!GO$4,$A15*25-25+Census!GO$3,0,1,1)-OFFSET(Census!GO$4,$A15*25-25+1,0,1,1))/OFFSET(Census!GO$4,$A15*25-25+1,0,1,1)*100)</f>
        <v>-42.250877679372103</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1099.6163492689693</v>
      </c>
      <c r="HH15" s="208">
        <f ca="1">IF(OFFSET(Census!HG$4,$A15*25-25+1,0,1,1)=0,"",(OFFSET(Census!HG$4,$A15*25-25+Census!HG$3,0,1,1)-OFFSET(Census!HG$4,$A15*25-25+1,0,1,1))/OFFSET(Census!HG$4,$A15*25-25+1,0,1,1)*100)</f>
        <v>109.08892353858823</v>
      </c>
      <c r="HI15" s="207">
        <f ca="1">OFFSET(Census!HI$4,$A15*25-25+Census!HI$3,0,1,1)-OFFSET(Census!HI$4,$A15*25-25+1,0,1,1)</f>
        <v>1075.1288718334945</v>
      </c>
      <c r="HJ15" s="208">
        <f ca="1">IF(OFFSET(Census!HI$4,$A15*25-25+1,0,1,1)=0,"",(OFFSET(Census!HI$4,$A15*25-25+Census!HI$3,0,1,1)-OFFSET(Census!HI$4,$A15*25-25+1,0,1,1))/OFFSET(Census!HI$4,$A15*25-25+1,0,1,1)*100)</f>
        <v>16.034733360678516</v>
      </c>
      <c r="HK15" s="207">
        <f ca="1">OFFSET(Census!HK$4,$A15*25-25+Census!HK$3,0,1,1)-OFFSET(Census!HK$4,$A15*25-25+1,0,1,1)</f>
        <v>358.532726033784</v>
      </c>
      <c r="HL15" s="208">
        <f ca="1">IF(OFFSET(Census!HK$4,$A15*25-25+1,0,1,1)=0,"",(OFFSET(Census!HK$4,$A15*25-25+Census!HK$3,0,1,1)-OFFSET(Census!HK$4,$A15*25-25+1,0,1,1))/OFFSET(Census!HK$4,$A15*25-25+1,0,1,1)*100)</f>
        <v>71.137445641623813</v>
      </c>
      <c r="HM15" s="207">
        <f ca="1">OFFSET(Census!HM$4,$A15*25-25+Census!HM$3,0,1,1)-OFFSET(Census!HM$4,$A15*25-25+1,0,1,1)</f>
        <v>3911.3893172661956</v>
      </c>
      <c r="HN15" s="208">
        <f ca="1">IF(OFFSET(Census!HM$4,$A15*25-25+1,0,1,1)=0,"",(OFFSET(Census!HM$4,$A15*25-25+Census!HM$3,0,1,1)-OFFSET(Census!HM$4,$A15*25-25+1,0,1,1))/OFFSET(Census!HM$4,$A15*25-25+1,0,1,1)*100)</f>
        <v>40.935523990227054</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39.121999999999986</v>
      </c>
      <c r="HX15" s="208">
        <f ca="1">IF(OFFSET(Census!HW$4,$A15*25-25+1,0,1,1)=0,"",(OFFSET(Census!HW$4,$A15*25-25+Census!HW$3,0,1,1)-OFFSET(Census!HW$4,$A15*25-25+1,0,1,1))/OFFSET(Census!HW$4,$A15*25-25+1,0,1,1)*100)</f>
        <v>38.325594153490457</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5">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-2.0438063325769305</v>
      </c>
      <c r="CP16" s="208">
        <f ca="1">IF(OFFSET(Census!CO$4,$A16*25-25+1,0,1,1)=0,"",(OFFSET(Census!CO$4,$A16*25-25+Census!CO$3,0,1,1)-OFFSET(Census!CO$4,$A16*25-25+1,0,1,1))/OFFSET(Census!CO$4,$A16*25-25+1,0,1,1)*100)</f>
        <v>-42.194220665499124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557500</v>
      </c>
      <c r="ED16" s="208">
        <f ca="1">IF(OFFSET(Census!EC$4,$A16*25-25+1,0,1,1)=0,"",(OFFSET(Census!EC$4,$A16*25-25+Census!EC$3,0,1,1)-OFFSET(Census!EC$4,$A16*25-25+1,0,1,1))/OFFSET(Census!EC$4,$A16*25-25+1,0,1,1)*100)</f>
        <v>180.42071197411002</v>
      </c>
      <c r="EE16" s="207">
        <f ca="1">OFFSET(Census!EE$4,$A16*25-25+Census!EE$3,0,1,1)-OFFSET(Census!EE$4,$A16*25-25+1,0,1,1)</f>
        <v>455000</v>
      </c>
      <c r="EF16" s="208">
        <f ca="1">IF(OFFSET(Census!EE$4,$A16*25-25+1,0,1,1)=0,"",(OFFSET(Census!EE$4,$A16*25-25+Census!EE$3,0,1,1)-OFFSET(Census!EE$4,$A16*25-25+1,0,1,1))/OFFSET(Census!EE$4,$A16*25-25+1,0,1,1)*100)</f>
        <v>185.71428571428572</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-28.299999999999997</v>
      </c>
      <c r="EL16" s="208">
        <f ca="1">IF(OFFSET(Census!EK$4,$A16*25-25+1,0,1,1)=0,"",(OFFSET(Census!EK$4,$A16*25-25+Census!EK$3,0,1,1)-OFFSET(Census!EK$4,$A16*25-25+1,0,1,1))/OFFSET(Census!EK$4,$A16*25-25+1,0,1,1)*100)</f>
        <v>-90.127388535031841</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-14.8169252953677</v>
      </c>
      <c r="GB16" s="208">
        <f ca="1">IF(OFFSET(Census!GA$4,$A16*25-25+1,0,1,1)=0,"",(OFFSET(Census!GA$4,$A16*25-25+Census!GA$3,0,1,1)-OFFSET(Census!GA$4,$A16*25-25+1,0,1,1))/OFFSET(Census!GA$4,$A16*25-25+1,0,1,1)*100)</f>
        <v>-90.179511578931653</v>
      </c>
      <c r="GC16" s="207">
        <f ca="1">OFFSET(Census!GC$4,$A16*25-25+Census!GC$3,0,1,1)-OFFSET(Census!GC$4,$A16*25-25+1,0,1,1)</f>
        <v>-40.218836711012649</v>
      </c>
      <c r="GD16" s="208">
        <f ca="1">IF(OFFSET(Census!GC$4,$A16*25-25+1,0,1,1)=0,"",(OFFSET(Census!GC$4,$A16*25-25+Census!GC$3,0,1,1)-OFFSET(Census!GC$4,$A16*25-25+1,0,1,1))/OFFSET(Census!GC$4,$A16*25-25+1,0,1,1)*100)</f>
        <v>-72.807113306305766</v>
      </c>
      <c r="GE16" s="207">
        <f ca="1">OFFSET(Census!GE$4,$A16*25-25+Census!GE$3,0,1,1)-OFFSET(Census!GE$4,$A16*25-25+1,0,1,1)</f>
        <v>-69.010905027293063</v>
      </c>
      <c r="GF16" s="208">
        <f ca="1">IF(OFFSET(Census!GE$4,$A16*25-25+1,0,1,1)=0,"",(OFFSET(Census!GE$4,$A16*25-25+Census!GE$3,0,1,1)-OFFSET(Census!GE$4,$A16*25-25+1,0,1,1))/OFFSET(Census!GE$4,$A16*25-25+1,0,1,1)*100)</f>
        <v>-62.95782988294998</v>
      </c>
      <c r="GG16" s="207">
        <f ca="1">OFFSET(Census!GG$4,$A16*25-25+Census!GG$3,0,1,1)-OFFSET(Census!GG$4,$A16*25-25+1,0,1,1)</f>
        <v>-19.808484158393142</v>
      </c>
      <c r="GH16" s="208">
        <f ca="1">IF(OFFSET(Census!GG$4,$A16*25-25+1,0,1,1)=0,"",(OFFSET(Census!GG$4,$A16*25-25+Census!GG$3,0,1,1)-OFFSET(Census!GG$4,$A16*25-25+1,0,1,1))/OFFSET(Census!GG$4,$A16*25-25+1,0,1,1)*100)</f>
        <v>-17.567892139006268</v>
      </c>
      <c r="GI16" s="207">
        <f ca="1">OFFSET(Census!GI$4,$A16*25-25+Census!GI$3,0,1,1)-OFFSET(Census!GI$4,$A16*25-25+1,0,1,1)</f>
        <v>16.8487358350256</v>
      </c>
      <c r="GJ16" s="208">
        <f ca="1">IF(OFFSET(Census!GI$4,$A16*25-25+1,0,1,1)=0,"",(OFFSET(Census!GI$4,$A16*25-25+Census!GI$3,0,1,1)-OFFSET(Census!GI$4,$A16*25-25+1,0,1,1))/OFFSET(Census!GI$4,$A16*25-25+1,0,1,1)*100)</f>
        <v>30.617046229506116</v>
      </c>
      <c r="GK16" s="207">
        <f ca="1">OFFSET(Census!GK$4,$A16*25-25+Census!GK$3,0,1,1)-OFFSET(Census!GK$4,$A16*25-25+1,0,1,1)</f>
        <v>5.4703229737001244</v>
      </c>
      <c r="GL16" s="208">
        <f ca="1">IF(OFFSET(Census!GK$4,$A16*25-25+1,0,1,1)=0,"",(OFFSET(Census!GK$4,$A16*25-25+Census!GK$3,0,1,1)-OFFSET(Census!GK$4,$A16*25-25+1,0,1,1))/OFFSET(Census!GK$4,$A16*25-25+1,0,1,1)*100)</f>
        <v>45.296942672468106</v>
      </c>
      <c r="GM16" s="207"/>
      <c r="GN16" s="208"/>
      <c r="GO16" s="207">
        <f ca="1">OFFSET(Census!GO$4,$A16*25-25+Census!GO$3,0,1,1)-OFFSET(Census!GO$4,$A16*25-25+1,0,1,1)</f>
        <v>-25.435991948369981</v>
      </c>
      <c r="GP16" s="208">
        <f ca="1">IF(OFFSET(Census!GO$4,$A16*25-25+1,0,1,1)=0,"",(OFFSET(Census!GO$4,$A16*25-25+Census!GO$3,0,1,1)-OFFSET(Census!GO$4,$A16*25-25+1,0,1,1))/OFFSET(Census!GO$4,$A16*25-25+1,0,1,1)*100)</f>
        <v>-40.540085398082347</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277.5589911432246</v>
      </c>
      <c r="HH16" s="208">
        <f ca="1">IF(OFFSET(Census!HG$4,$A16*25-25+1,0,1,1)=0,"",(OFFSET(Census!HG$4,$A16*25-25+Census!HG$3,0,1,1)-OFFSET(Census!HG$4,$A16*25-25+1,0,1,1))/OFFSET(Census!HG$4,$A16*25-25+1,0,1,1)*100)</f>
        <v>39.821949948812716</v>
      </c>
      <c r="HI16" s="207">
        <f ca="1">OFFSET(Census!HI$4,$A16*25-25+Census!HI$3,0,1,1)-OFFSET(Census!HI$4,$A16*25-25+1,0,1,1)</f>
        <v>598.09795781790763</v>
      </c>
      <c r="HJ16" s="208">
        <f ca="1">IF(OFFSET(Census!HI$4,$A16*25-25+1,0,1,1)=0,"",(OFFSET(Census!HI$4,$A16*25-25+Census!HI$3,0,1,1)-OFFSET(Census!HI$4,$A16*25-25+1,0,1,1))/OFFSET(Census!HI$4,$A16*25-25+1,0,1,1)*100)</f>
        <v>11.713630196198739</v>
      </c>
      <c r="HK16" s="207">
        <f ca="1">OFFSET(Census!HK$4,$A16*25-25+Census!HK$3,0,1,1)-OFFSET(Census!HK$4,$A16*25-25+1,0,1,1)</f>
        <v>27.973230997668168</v>
      </c>
      <c r="HL16" s="208">
        <f ca="1">IF(OFFSET(Census!HK$4,$A16*25-25+1,0,1,1)=0,"",(OFFSET(Census!HK$4,$A16*25-25+Census!HK$3,0,1,1)-OFFSET(Census!HK$4,$A16*25-25+1,0,1,1))/OFFSET(Census!HK$4,$A16*25-25+1,0,1,1)*100)</f>
        <v>9.5798736293384135</v>
      </c>
      <c r="HM16" s="207">
        <f ca="1">OFFSET(Census!HM$4,$A16*25-25+Census!HM$3,0,1,1)-OFFSET(Census!HM$4,$A16*25-25+1,0,1,1)</f>
        <v>1642.9797454853451</v>
      </c>
      <c r="HN16" s="208">
        <f ca="1">IF(OFFSET(Census!HM$4,$A16*25-25+1,0,1,1)=0,"",(OFFSET(Census!HM$4,$A16*25-25+Census!HM$3,0,1,1)-OFFSET(Census!HM$4,$A16*25-25+1,0,1,1))/OFFSET(Census!HM$4,$A16*25-25+1,0,1,1)*100)</f>
        <v>24.721332312448769</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4.3000000000000043</v>
      </c>
      <c r="HX16" s="208">
        <f ca="1">IF(OFFSET(Census!HW$4,$A16*25-25+1,0,1,1)=0,"",(OFFSET(Census!HW$4,$A16*25-25+Census!HW$3,0,1,1)-OFFSET(Census!HW$4,$A16*25-25+1,0,1,1))/OFFSET(Census!HW$4,$A16*25-25+1,0,1,1)*100)</f>
        <v>9.3681917211329075</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5">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0.53436326546522395</v>
      </c>
      <c r="CP17" s="208">
        <f ca="1">IF(OFFSET(Census!CO$4,$A17*25-25+1,0,1,1)=0,"",(OFFSET(Census!CO$4,$A17*25-25+Census!CO$3,0,1,1)-OFFSET(Census!CO$4,$A17*25-25+1,0,1,1))/OFFSET(Census!CO$4,$A17*25-25+1,0,1,1)*100)</f>
        <v>7.7831566994701049</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420000</v>
      </c>
      <c r="ED17" s="208">
        <f ca="1">IF(OFFSET(Census!EC$4,$A17*25-25+1,0,1,1)=0,"",(OFFSET(Census!EC$4,$A17*25-25+Census!EC$3,0,1,1)-OFFSET(Census!EC$4,$A17*25-25+1,0,1,1))/OFFSET(Census!EC$4,$A17*25-25+1,0,1,1)*100)</f>
        <v>171.42857142857142</v>
      </c>
      <c r="EE17" s="207">
        <f ca="1">OFFSET(Census!EE$4,$A17*25-25+Census!EE$3,0,1,1)-OFFSET(Census!EE$4,$A17*25-25+1,0,1,1)</f>
        <v>258000</v>
      </c>
      <c r="EF17" s="208">
        <f ca="1">IF(OFFSET(Census!EE$4,$A17*25-25+1,0,1,1)=0,"",(OFFSET(Census!EE$4,$A17*25-25+Census!EE$3,0,1,1)-OFFSET(Census!EE$4,$A17*25-25+1,0,1,1))/OFFSET(Census!EE$4,$A17*25-25+1,0,1,1)*100)</f>
        <v>116.21621621621621</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-42.3</v>
      </c>
      <c r="EL17" s="208">
        <f ca="1">IF(OFFSET(Census!EK$4,$A17*25-25+1,0,1,1)=0,"",(OFFSET(Census!EK$4,$A17*25-25+Census!EK$3,0,1,1)-OFFSET(Census!EK$4,$A17*25-25+1,0,1,1))/OFFSET(Census!EK$4,$A17*25-25+1,0,1,1)*100)</f>
        <v>-78.333333333333329</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-15.228756229537119</v>
      </c>
      <c r="GB17" s="208">
        <f ca="1">IF(OFFSET(Census!GA$4,$A17*25-25+1,0,1,1)=0,"",(OFFSET(Census!GA$4,$A17*25-25+Census!GA$3,0,1,1)-OFFSET(Census!GA$4,$A17*25-25+1,0,1,1))/OFFSET(Census!GA$4,$A17*25-25+1,0,1,1)*100)</f>
        <v>-90.173491628115471</v>
      </c>
      <c r="GC17" s="207">
        <f ca="1">OFFSET(Census!GC$4,$A17*25-25+Census!GC$3,0,1,1)-OFFSET(Census!GC$4,$A17*25-25+1,0,1,1)</f>
        <v>-44.951494726849141</v>
      </c>
      <c r="GD17" s="208">
        <f ca="1">IF(OFFSET(Census!GC$4,$A17*25-25+1,0,1,1)=0,"",(OFFSET(Census!GC$4,$A17*25-25+Census!GC$3,0,1,1)-OFFSET(Census!GC$4,$A17*25-25+1,0,1,1))/OFFSET(Census!GC$4,$A17*25-25+1,0,1,1)*100)</f>
        <v>-63.759792295942454</v>
      </c>
      <c r="GE17" s="207">
        <f ca="1">OFFSET(Census!GE$4,$A17*25-25+Census!GE$3,0,1,1)-OFFSET(Census!GE$4,$A17*25-25+1,0,1,1)</f>
        <v>-52.811254993796865</v>
      </c>
      <c r="GF17" s="208">
        <f ca="1">IF(OFFSET(Census!GE$4,$A17*25-25+1,0,1,1)=0,"",(OFFSET(Census!GE$4,$A17*25-25+Census!GE$3,0,1,1)-OFFSET(Census!GE$4,$A17*25-25+1,0,1,1))/OFFSET(Census!GE$4,$A17*25-25+1,0,1,1)*100)</f>
        <v>-40.135754835300844</v>
      </c>
      <c r="GG17" s="207">
        <f ca="1">OFFSET(Census!GG$4,$A17*25-25+Census!GG$3,0,1,1)-OFFSET(Census!GG$4,$A17*25-25+1,0,1,1)</f>
        <v>-10.300742087983807</v>
      </c>
      <c r="GH17" s="208">
        <f ca="1">IF(OFFSET(Census!GG$4,$A17*25-25+1,0,1,1)=0,"",(OFFSET(Census!GG$4,$A17*25-25+Census!GG$3,0,1,1)-OFFSET(Census!GG$4,$A17*25-25+1,0,1,1))/OFFSET(Census!GG$4,$A17*25-25+1,0,1,1)*100)</f>
        <v>-9.1332723101764959</v>
      </c>
      <c r="GI17" s="207">
        <f ca="1">OFFSET(Census!GI$4,$A17*25-25+Census!GI$3,0,1,1)-OFFSET(Census!GI$4,$A17*25-25+1,0,1,1)</f>
        <v>17.970482425924459</v>
      </c>
      <c r="GJ17" s="208">
        <f ca="1">IF(OFFSET(Census!GI$4,$A17*25-25+1,0,1,1)=0,"",(OFFSET(Census!GI$4,$A17*25-25+Census!GI$3,0,1,1)-OFFSET(Census!GI$4,$A17*25-25+1,0,1,1))/OFFSET(Census!GI$4,$A17*25-25+1,0,1,1)*100)</f>
        <v>40.776213333376852</v>
      </c>
      <c r="GK17" s="207">
        <f ca="1">OFFSET(Census!GK$4,$A17*25-25+Census!GK$3,0,1,1)-OFFSET(Census!GK$4,$A17*25-25+1,0,1,1)</f>
        <v>3.5585208991806194</v>
      </c>
      <c r="GL17" s="208">
        <f ca="1">IF(OFFSET(Census!GK$4,$A17*25-25+1,0,1,1)=0,"",(OFFSET(Census!GK$4,$A17*25-25+Census!GK$3,0,1,1)-OFFSET(Census!GK$4,$A17*25-25+1,0,1,1))/OFFSET(Census!GK$4,$A17*25-25+1,0,1,1)*100)</f>
        <v>38.689836919152555</v>
      </c>
      <c r="GM17" s="207"/>
      <c r="GN17" s="208"/>
      <c r="GO17" s="207">
        <f ca="1">OFFSET(Census!GO$4,$A17*25-25+Census!GO$3,0,1,1)-OFFSET(Census!GO$4,$A17*25-25+1,0,1,1)</f>
        <v>-19.29723808908679</v>
      </c>
      <c r="GP17" s="208">
        <f ca="1">IF(OFFSET(Census!GO$4,$A17*25-25+1,0,1,1)=0,"",(OFFSET(Census!GO$4,$A17*25-25+Census!GO$3,0,1,1)-OFFSET(Census!GO$4,$A17*25-25+1,0,1,1))/OFFSET(Census!GO$4,$A17*25-25+1,0,1,1)*100)</f>
        <v>-30.061081005608187</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617.67151989812623</v>
      </c>
      <c r="HH17" s="208">
        <f ca="1">IF(OFFSET(Census!HG$4,$A17*25-25+1,0,1,1)=0,"",(OFFSET(Census!HG$4,$A17*25-25+Census!HG$3,0,1,1)-OFFSET(Census!HG$4,$A17*25-25+1,0,1,1))/OFFSET(Census!HG$4,$A17*25-25+1,0,1,1)*100)</f>
        <v>75.234046272609774</v>
      </c>
      <c r="HI17" s="207">
        <f ca="1">OFFSET(Census!HI$4,$A17*25-25+Census!HI$3,0,1,1)-OFFSET(Census!HI$4,$A17*25-25+1,0,1,1)</f>
        <v>-489.99562031438018</v>
      </c>
      <c r="HJ17" s="208">
        <f ca="1">IF(OFFSET(Census!HI$4,$A17*25-25+1,0,1,1)=0,"",(OFFSET(Census!HI$4,$A17*25-25+Census!HI$3,0,1,1)-OFFSET(Census!HI$4,$A17*25-25+1,0,1,1))/OFFSET(Census!HI$4,$A17*25-25+1,0,1,1)*100)</f>
        <v>-8.7812835181788564</v>
      </c>
      <c r="HK17" s="207">
        <f ca="1">OFFSET(Census!HK$4,$A17*25-25+Census!HK$3,0,1,1)-OFFSET(Census!HK$4,$A17*25-25+1,0,1,1)</f>
        <v>231.96133731308129</v>
      </c>
      <c r="HL17" s="208">
        <f ca="1">IF(OFFSET(Census!HK$4,$A17*25-25+1,0,1,1)=0,"",(OFFSET(Census!HK$4,$A17*25-25+Census!HK$3,0,1,1)-OFFSET(Census!HK$4,$A17*25-25+1,0,1,1))/OFFSET(Census!HK$4,$A17*25-25+1,0,1,1)*100)</f>
        <v>108.90203629722126</v>
      </c>
      <c r="HM17" s="207">
        <f ca="1">OFFSET(Census!HM$4,$A17*25-25+Census!HM$3,0,1,1)-OFFSET(Census!HM$4,$A17*25-25+1,0,1,1)</f>
        <v>1214.3385092139015</v>
      </c>
      <c r="HN17" s="208">
        <f ca="1">IF(OFFSET(Census!HM$4,$A17*25-25+1,0,1,1)=0,"",(OFFSET(Census!HM$4,$A17*25-25+Census!HM$3,0,1,1)-OFFSET(Census!HM$4,$A17*25-25+1,0,1,1))/OFFSET(Census!HM$4,$A17*25-25+1,0,1,1)*100)</f>
        <v>16.584792532284915</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71.900000000000006</v>
      </c>
      <c r="HX17" s="208">
        <f ca="1">IF(OFFSET(Census!HW$4,$A17*25-25+1,0,1,1)=0,"",(OFFSET(Census!HW$4,$A17*25-25+Census!HW$3,0,1,1)-OFFSET(Census!HW$4,$A17*25-25+1,0,1,1))/OFFSET(Census!HW$4,$A17*25-25+1,0,1,1)*100)</f>
        <v>94.605263157894754</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5">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-2.0718478232985298</v>
      </c>
      <c r="CP18" s="208">
        <f ca="1">IF(OFFSET(Census!CO$4,$A18*25-25+1,0,1,1)=0,"",(OFFSET(Census!CO$4,$A18*25-25+Census!CO$3,0,1,1)-OFFSET(Census!CO$4,$A18*25-25+1,0,1,1))/OFFSET(Census!CO$4,$A18*25-25+1,0,1,1)*100)</f>
        <v>-38.568624641833807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685000</v>
      </c>
      <c r="ED18" s="208">
        <f ca="1">IF(OFFSET(Census!EC$4,$A18*25-25+1,0,1,1)=0,"",(OFFSET(Census!EC$4,$A18*25-25+Census!EC$3,0,1,1)-OFFSET(Census!EC$4,$A18*25-25+1,0,1,1))/OFFSET(Census!EC$4,$A18*25-25+1,0,1,1)*100)</f>
        <v>187.67123287671234</v>
      </c>
      <c r="EE18" s="207">
        <f ca="1">OFFSET(Census!EE$4,$A18*25-25+Census!EE$3,0,1,1)-OFFSET(Census!EE$4,$A18*25-25+1,0,1,1)</f>
        <v>423000</v>
      </c>
      <c r="EF18" s="208">
        <f ca="1">IF(OFFSET(Census!EE$4,$A18*25-25+1,0,1,1)=0,"",(OFFSET(Census!EE$4,$A18*25-25+Census!EE$3,0,1,1)-OFFSET(Census!EE$4,$A18*25-25+1,0,1,1))/OFFSET(Census!EE$4,$A18*25-25+1,0,1,1)*100)</f>
        <v>158.42696629213484</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-18</v>
      </c>
      <c r="EL18" s="208">
        <f ca="1">IF(OFFSET(Census!EK$4,$A18*25-25+1,0,1,1)=0,"",(OFFSET(Census!EK$4,$A18*25-25+Census!EK$3,0,1,1)-OFFSET(Census!EK$4,$A18*25-25+1,0,1,1))/OFFSET(Census!EK$4,$A18*25-25+1,0,1,1)*100)</f>
        <v>-96.256684491978618</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-7.577274485911512</v>
      </c>
      <c r="GB18" s="208">
        <f ca="1">IF(OFFSET(Census!GA$4,$A18*25-25+1,0,1,1)=0,"",(OFFSET(Census!GA$4,$A18*25-25+Census!GA$3,0,1,1)-OFFSET(Census!GA$4,$A18*25-25+1,0,1,1))/OFFSET(Census!GA$4,$A18*25-25+1,0,1,1)*100)</f>
        <v>-89.868704013053446</v>
      </c>
      <c r="GC18" s="207">
        <f ca="1">OFFSET(Census!GC$4,$A18*25-25+Census!GC$3,0,1,1)-OFFSET(Census!GC$4,$A18*25-25+1,0,1,1)</f>
        <v>-27.369049478297313</v>
      </c>
      <c r="GD18" s="208">
        <f ca="1">IF(OFFSET(Census!GC$4,$A18*25-25+1,0,1,1)=0,"",(OFFSET(Census!GC$4,$A18*25-25+Census!GC$3,0,1,1)-OFFSET(Census!GC$4,$A18*25-25+1,0,1,1))/OFFSET(Census!GC$4,$A18*25-25+1,0,1,1)*100)</f>
        <v>-79.823248443944379</v>
      </c>
      <c r="GE18" s="207">
        <f ca="1">OFFSET(Census!GE$4,$A18*25-25+Census!GE$3,0,1,1)-OFFSET(Census!GE$4,$A18*25-25+1,0,1,1)</f>
        <v>-64.144928540105028</v>
      </c>
      <c r="GF18" s="208">
        <f ca="1">IF(OFFSET(Census!GE$4,$A18*25-25+1,0,1,1)=0,"",(OFFSET(Census!GE$4,$A18*25-25+Census!GE$3,0,1,1)-OFFSET(Census!GE$4,$A18*25-25+1,0,1,1))/OFFSET(Census!GE$4,$A18*25-25+1,0,1,1)*100)</f>
        <v>-68.391623702514963</v>
      </c>
      <c r="GG18" s="207">
        <f ca="1">OFFSET(Census!GG$4,$A18*25-25+Census!GG$3,0,1,1)-OFFSET(Census!GG$4,$A18*25-25+1,0,1,1)</f>
        <v>-15.986114671996205</v>
      </c>
      <c r="GH18" s="208">
        <f ca="1">IF(OFFSET(Census!GG$4,$A18*25-25+1,0,1,1)=0,"",(OFFSET(Census!GG$4,$A18*25-25+Census!GG$3,0,1,1)-OFFSET(Census!GG$4,$A18*25-25+1,0,1,1))/OFFSET(Census!GG$4,$A18*25-25+1,0,1,1)*100)</f>
        <v>-13.921027350621776</v>
      </c>
      <c r="GI18" s="207">
        <f ca="1">OFFSET(Census!GI$4,$A18*25-25+Census!GI$3,0,1,1)-OFFSET(Census!GI$4,$A18*25-25+1,0,1,1)</f>
        <v>22.727800688342747</v>
      </c>
      <c r="GJ18" s="208">
        <f ca="1">IF(OFFSET(Census!GI$4,$A18*25-25+1,0,1,1)=0,"",(OFFSET(Census!GI$4,$A18*25-25+Census!GI$3,0,1,1)-OFFSET(Census!GI$4,$A18*25-25+1,0,1,1))/OFFSET(Census!GI$4,$A18*25-25+1,0,1,1)*100)</f>
        <v>44.064795662921235</v>
      </c>
      <c r="GK18" s="207">
        <f ca="1">OFFSET(Census!GK$4,$A18*25-25+Census!GK$3,0,1,1)-OFFSET(Census!GK$4,$A18*25-25+1,0,1,1)</f>
        <v>3.5552641344368467</v>
      </c>
      <c r="GL18" s="208">
        <f ca="1">IF(OFFSET(Census!GK$4,$A18*25-25+1,0,1,1)=0,"",(OFFSET(Census!GK$4,$A18*25-25+Census!GK$3,0,1,1)-OFFSET(Census!GK$4,$A18*25-25+1,0,1,1))/OFFSET(Census!GK$4,$A18*25-25+1,0,1,1)*100)</f>
        <v>35.298195970041121</v>
      </c>
      <c r="GM18" s="207"/>
      <c r="GN18" s="208"/>
      <c r="GO18" s="207">
        <f ca="1">OFFSET(Census!GO$4,$A18*25-25+Census!GO$3,0,1,1)-OFFSET(Census!GO$4,$A18*25-25+1,0,1,1)</f>
        <v>-21.476551584136828</v>
      </c>
      <c r="GP18" s="208">
        <f ca="1">IF(OFFSET(Census!GO$4,$A18*25-25+1,0,1,1)=0,"",(OFFSET(Census!GO$4,$A18*25-25+Census!GO$3,0,1,1)-OFFSET(Census!GO$4,$A18*25-25+1,0,1,1))/OFFSET(Census!GO$4,$A18*25-25+1,0,1,1)*100)</f>
        <v>-39.111922576573413</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368.95261858864637</v>
      </c>
      <c r="HH18" s="208">
        <f ca="1">IF(OFFSET(Census!HG$4,$A18*25-25+1,0,1,1)=0,"",(OFFSET(Census!HG$4,$A18*25-25+Census!HG$3,0,1,1)-OFFSET(Census!HG$4,$A18*25-25+1,0,1,1))/OFFSET(Census!HG$4,$A18*25-25+1,0,1,1)*100)</f>
        <v>51.172346544888534</v>
      </c>
      <c r="HI18" s="207">
        <f ca="1">OFFSET(Census!HI$4,$A18*25-25+Census!HI$3,0,1,1)-OFFSET(Census!HI$4,$A18*25-25+1,0,1,1)</f>
        <v>-155.89881156130468</v>
      </c>
      <c r="HJ18" s="208">
        <f ca="1">IF(OFFSET(Census!HI$4,$A18*25-25+1,0,1,1)=0,"",(OFFSET(Census!HI$4,$A18*25-25+Census!HI$3,0,1,1)-OFFSET(Census!HI$4,$A18*25-25+1,0,1,1))/OFFSET(Census!HI$4,$A18*25-25+1,0,1,1)*100)</f>
        <v>-2.9381607908274536</v>
      </c>
      <c r="HK18" s="207">
        <f ca="1">OFFSET(Census!HK$4,$A18*25-25+Census!HK$3,0,1,1)-OFFSET(Census!HK$4,$A18*25-25+1,0,1,1)</f>
        <v>247.36740110856891</v>
      </c>
      <c r="HL18" s="208">
        <f ca="1">IF(OFFSET(Census!HK$4,$A18*25-25+1,0,1,1)=0,"",(OFFSET(Census!HK$4,$A18*25-25+Census!HK$3,0,1,1)-OFFSET(Census!HK$4,$A18*25-25+1,0,1,1))/OFFSET(Census!HK$4,$A18*25-25+1,0,1,1)*100)</f>
        <v>142.98693705697625</v>
      </c>
      <c r="HM18" s="207">
        <f ca="1">OFFSET(Census!HM$4,$A18*25-25+Census!HM$3,0,1,1)-OFFSET(Census!HM$4,$A18*25-25+1,0,1,1)</f>
        <v>1180.6572504368814</v>
      </c>
      <c r="HN18" s="208">
        <f ca="1">IF(OFFSET(Census!HM$4,$A18*25-25+1,0,1,1)=0,"",(OFFSET(Census!HM$4,$A18*25-25+Census!HM$3,0,1,1)-OFFSET(Census!HM$4,$A18*25-25+1,0,1,1))/OFFSET(Census!HM$4,$A18*25-25+1,0,1,1)*100)</f>
        <v>17.125866702014527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4.1000000000000085</v>
      </c>
      <c r="HX18" s="208">
        <f ca="1">IF(OFFSET(Census!HW$4,$A18*25-25+1,0,1,1)=0,"",(OFFSET(Census!HW$4,$A18*25-25+Census!HW$3,0,1,1)-OFFSET(Census!HW$4,$A18*25-25+1,0,1,1))/OFFSET(Census!HW$4,$A18*25-25+1,0,1,1)*100)</f>
        <v>4.8065650644783222</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5">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1.4777448071216619</v>
      </c>
      <c r="CP19" s="208">
        <f ca="1">IF(OFFSET(Census!CO$4,$A19*25-25+1,0,1,1)=0,"",(OFFSET(Census!CO$4,$A19*25-25+Census!CO$3,0,1,1)-OFFSET(Census!CO$4,$A19*25-25+1,0,1,1))/OFFSET(Census!CO$4,$A19*25-25+1,0,1,1)*100)</f>
        <v>58.588235294117666</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627000</v>
      </c>
      <c r="ED19" s="208">
        <f ca="1">IF(OFFSET(Census!EC$4,$A19*25-25+1,0,1,1)=0,"",(OFFSET(Census!EC$4,$A19*25-25+Census!EC$3,0,1,1)-OFFSET(Census!EC$4,$A19*25-25+1,0,1,1))/OFFSET(Census!EC$4,$A19*25-25+1,0,1,1)*100)</f>
        <v>210.40268456375836</v>
      </c>
      <c r="EE19" s="207">
        <f ca="1">OFFSET(Census!EE$4,$A19*25-25+Census!EE$3,0,1,1)-OFFSET(Census!EE$4,$A19*25-25+1,0,1,1)</f>
        <v>394225</v>
      </c>
      <c r="EF19" s="208">
        <f ca="1">IF(OFFSET(Census!EE$4,$A19*25-25+1,0,1,1)=0,"",(OFFSET(Census!EE$4,$A19*25-25+Census!EE$3,0,1,1)-OFFSET(Census!EE$4,$A19*25-25+1,0,1,1))/OFFSET(Census!EE$4,$A19*25-25+1,0,1,1)*100)</f>
        <v>157.2026717176752</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-28.4</v>
      </c>
      <c r="EL19" s="208">
        <f ca="1">IF(OFFSET(Census!EK$4,$A19*25-25+1,0,1,1)=0,"",(OFFSET(Census!EK$4,$A19*25-25+Census!EK$3,0,1,1)-OFFSET(Census!EK$4,$A19*25-25+1,0,1,1))/OFFSET(Census!EK$4,$A19*25-25+1,0,1,1)*100)</f>
        <v>-95.622895622895626</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-4.5104668133974357</v>
      </c>
      <c r="GB19" s="208">
        <f ca="1">IF(OFFSET(Census!GA$4,$A19*25-25+1,0,1,1)=0,"",(OFFSET(Census!GA$4,$A19*25-25+Census!GA$3,0,1,1)-OFFSET(Census!GA$4,$A19*25-25+1,0,1,1))/OFFSET(Census!GA$4,$A19*25-25+1,0,1,1)*100)</f>
        <v>-81.457575660663053</v>
      </c>
      <c r="GC19" s="207">
        <f ca="1">OFFSET(Census!GC$4,$A19*25-25+Census!GC$3,0,1,1)-OFFSET(Census!GC$4,$A19*25-25+1,0,1,1)</f>
        <v>-28.191039937828368</v>
      </c>
      <c r="GD19" s="208">
        <f ca="1">IF(OFFSET(Census!GC$4,$A19*25-25+1,0,1,1)=0,"",(OFFSET(Census!GC$4,$A19*25-25+Census!GC$3,0,1,1)-OFFSET(Census!GC$4,$A19*25-25+1,0,1,1))/OFFSET(Census!GC$4,$A19*25-25+1,0,1,1)*100)</f>
        <v>-75.153732659655148</v>
      </c>
      <c r="GE19" s="207">
        <f ca="1">OFFSET(Census!GE$4,$A19*25-25+Census!GE$3,0,1,1)-OFFSET(Census!GE$4,$A19*25-25+1,0,1,1)</f>
        <v>-64.739972535800291</v>
      </c>
      <c r="GF19" s="208">
        <f ca="1">IF(OFFSET(Census!GE$4,$A19*25-25+1,0,1,1)=0,"",(OFFSET(Census!GE$4,$A19*25-25+Census!GE$3,0,1,1)-OFFSET(Census!GE$4,$A19*25-25+1,0,1,1))/OFFSET(Census!GE$4,$A19*25-25+1,0,1,1)*100)</f>
        <v>-58.912220997372636</v>
      </c>
      <c r="GG19" s="207">
        <f ca="1">OFFSET(Census!GG$4,$A19*25-25+Census!GG$3,0,1,1)-OFFSET(Census!GG$4,$A19*25-25+1,0,1,1)</f>
        <v>-32.691678461730177</v>
      </c>
      <c r="GH19" s="208">
        <f ca="1">IF(OFFSET(Census!GG$4,$A19*25-25+1,0,1,1)=0,"",(OFFSET(Census!GG$4,$A19*25-25+Census!GG$3,0,1,1)-OFFSET(Census!GG$4,$A19*25-25+1,0,1,1))/OFFSET(Census!GG$4,$A19*25-25+1,0,1,1)*100)</f>
        <v>-26.514284648321667</v>
      </c>
      <c r="GI19" s="207">
        <f ca="1">OFFSET(Census!GI$4,$A19*25-25+Census!GI$3,0,1,1)-OFFSET(Census!GI$4,$A19*25-25+1,0,1,1)</f>
        <v>3.6430409138464341</v>
      </c>
      <c r="GJ19" s="208">
        <f ca="1">IF(OFFSET(Census!GI$4,$A19*25-25+1,0,1,1)=0,"",(OFFSET(Census!GI$4,$A19*25-25+Census!GI$3,0,1,1)-OFFSET(Census!GI$4,$A19*25-25+1,0,1,1))/OFFSET(Census!GI$4,$A19*25-25+1,0,1,1)*100)</f>
        <v>7.3044810242274467</v>
      </c>
      <c r="GK19" s="207">
        <f ca="1">OFFSET(Census!GK$4,$A19*25-25+Census!GK$3,0,1,1)-OFFSET(Census!GK$4,$A19*25-25+1,0,1,1)</f>
        <v>5.6068943913869242</v>
      </c>
      <c r="GL19" s="208">
        <f ca="1">IF(OFFSET(Census!GK$4,$A19*25-25+1,0,1,1)=0,"",(OFFSET(Census!GK$4,$A19*25-25+Census!GK$3,0,1,1)-OFFSET(Census!GK$4,$A19*25-25+1,0,1,1))/OFFSET(Census!GK$4,$A19*25-25+1,0,1,1)*100)</f>
        <v>96.030081226196913</v>
      </c>
      <c r="GM19" s="207"/>
      <c r="GN19" s="208"/>
      <c r="GO19" s="207">
        <f ca="1">OFFSET(Census!GO$4,$A19*25-25+Census!GO$3,0,1,1)-OFFSET(Census!GO$4,$A19*25-25+1,0,1,1)</f>
        <v>-23.412809963915628</v>
      </c>
      <c r="GP19" s="208">
        <f ca="1">IF(OFFSET(Census!GO$4,$A19*25-25+1,0,1,1)=0,"",(OFFSET(Census!GO$4,$A19*25-25+Census!GO$3,0,1,1)-OFFSET(Census!GO$4,$A19*25-25+1,0,1,1))/OFFSET(Census!GO$4,$A19*25-25+1,0,1,1)*100)</f>
        <v>-42.946589680520233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560.07884777896174</v>
      </c>
      <c r="HH19" s="208">
        <f ca="1">IF(OFFSET(Census!HG$4,$A19*25-25+1,0,1,1)=0,"",(OFFSET(Census!HG$4,$A19*25-25+Census!HG$3,0,1,1)-OFFSET(Census!HG$4,$A19*25-25+1,0,1,1))/OFFSET(Census!HG$4,$A19*25-25+1,0,1,1)*100)</f>
        <v>79.783311649424746</v>
      </c>
      <c r="HI19" s="207">
        <f ca="1">OFFSET(Census!HI$4,$A19*25-25+Census!HI$3,0,1,1)-OFFSET(Census!HI$4,$A19*25-25+1,0,1,1)</f>
        <v>-304.80123942144019</v>
      </c>
      <c r="HJ19" s="208">
        <f ca="1">IF(OFFSET(Census!HI$4,$A19*25-25+1,0,1,1)=0,"",(OFFSET(Census!HI$4,$A19*25-25+Census!HI$3,0,1,1)-OFFSET(Census!HI$4,$A19*25-25+1,0,1,1))/OFFSET(Census!HI$4,$A19*25-25+1,0,1,1)*100)</f>
        <v>-6.886607307307731</v>
      </c>
      <c r="HK19" s="207">
        <f ca="1">OFFSET(Census!HK$4,$A19*25-25+Census!HK$3,0,1,1)-OFFSET(Census!HK$4,$A19*25-25+1,0,1,1)</f>
        <v>356.1596673647598</v>
      </c>
      <c r="HL19" s="208">
        <f ca="1">IF(OFFSET(Census!HK$4,$A19*25-25+1,0,1,1)=0,"",(OFFSET(Census!HK$4,$A19*25-25+Census!HK$3,0,1,1)-OFFSET(Census!HK$4,$A19*25-25+1,0,1,1))/OFFSET(Census!HK$4,$A19*25-25+1,0,1,1)*100)</f>
        <v>226.85329131513362</v>
      </c>
      <c r="HM19" s="207">
        <f ca="1">OFFSET(Census!HM$4,$A19*25-25+Census!HM$3,0,1,1)-OFFSET(Census!HM$4,$A19*25-25+1,0,1,1)</f>
        <v>1227.9095173359783</v>
      </c>
      <c r="HN19" s="208">
        <f ca="1">IF(OFFSET(Census!HM$4,$A19*25-25+1,0,1,1)=0,"",(OFFSET(Census!HM$4,$A19*25-25+Census!HM$3,0,1,1)-OFFSET(Census!HM$4,$A19*25-25+1,0,1,1))/OFFSET(Census!HM$4,$A19*25-25+1,0,1,1)*100)</f>
        <v>20.602508680133862</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-13.399999999999991</v>
      </c>
      <c r="HX19" s="208">
        <f ca="1">IF(OFFSET(Census!HW$4,$A19*25-25+1,0,1,1)=0,"",(OFFSET(Census!HW$4,$A19*25-25+Census!HW$3,0,1,1)-OFFSET(Census!HW$4,$A19*25-25+1,0,1,1))/OFFSET(Census!HW$4,$A19*25-25+1,0,1,1)*100)</f>
        <v>-14.470842332613381</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5">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0.81488070254737988</v>
      </c>
      <c r="CP20" s="208">
        <f ca="1">IF(OFFSET(Census!CO$4,$A20*25-25+1,0,1,1)=0,"",(OFFSET(Census!CO$4,$A20*25-25+Census!CO$3,0,1,1)-OFFSET(Census!CO$4,$A20*25-25+1,0,1,1))/OFFSET(Census!CO$4,$A20*25-25+1,0,1,1)*100)</f>
        <v>24.805208845208846</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875000</v>
      </c>
      <c r="ED20" s="208">
        <f ca="1">IF(OFFSET(Census!EC$4,$A20*25-25+1,0,1,1)=0,"",(OFFSET(Census!EC$4,$A20*25-25+Census!EC$3,0,1,1)-OFFSET(Census!EC$4,$A20*25-25+1,0,1,1))/OFFSET(Census!EC$4,$A20*25-25+1,0,1,1)*100)</f>
        <v>203.48837209302326</v>
      </c>
      <c r="EE20" s="207">
        <f ca="1">OFFSET(Census!EE$4,$A20*25-25+Census!EE$3,0,1,1)-OFFSET(Census!EE$4,$A20*25-25+1,0,1,1)</f>
        <v>256500</v>
      </c>
      <c r="EF20" s="208">
        <f ca="1">IF(OFFSET(Census!EE$4,$A20*25-25+1,0,1,1)=0,"",(OFFSET(Census!EE$4,$A20*25-25+Census!EE$3,0,1,1)-OFFSET(Census!EE$4,$A20*25-25+1,0,1,1))/OFFSET(Census!EE$4,$A20*25-25+1,0,1,1)*100)</f>
        <v>71.05263157894737</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-5.6000000000000005</v>
      </c>
      <c r="EL20" s="208">
        <f ca="1">IF(OFFSET(Census!EK$4,$A20*25-25+1,0,1,1)=0,"",(OFFSET(Census!EK$4,$A20*25-25+Census!EK$3,0,1,1)-OFFSET(Census!EK$4,$A20*25-25+1,0,1,1))/OFFSET(Census!EK$4,$A20*25-25+1,0,1,1)*100)</f>
        <v>-87.5</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-1.2451365630452929</v>
      </c>
      <c r="GB20" s="208">
        <f ca="1">IF(OFFSET(Census!GA$4,$A20*25-25+1,0,1,1)=0,"",(OFFSET(Census!GA$4,$A20*25-25+Census!GA$3,0,1,1)-OFFSET(Census!GA$4,$A20*25-25+1,0,1,1))/OFFSET(Census!GA$4,$A20*25-25+1,0,1,1)*100)</f>
        <v>-62.490291257835636</v>
      </c>
      <c r="GC20" s="207">
        <f ca="1">OFFSET(Census!GC$4,$A20*25-25+Census!GC$3,0,1,1)-OFFSET(Census!GC$4,$A20*25-25+1,0,1,1)</f>
        <v>-8.7686828534094516</v>
      </c>
      <c r="GD20" s="208">
        <f ca="1">IF(OFFSET(Census!GC$4,$A20*25-25+1,0,1,1)=0,"",(OFFSET(Census!GC$4,$A20*25-25+Census!GC$3,0,1,1)-OFFSET(Census!GC$4,$A20*25-25+1,0,1,1))/OFFSET(Census!GC$4,$A20*25-25+1,0,1,1)*100)</f>
        <v>-66.920226737991172</v>
      </c>
      <c r="GE20" s="207">
        <f ca="1">OFFSET(Census!GE$4,$A20*25-25+Census!GE$3,0,1,1)-OFFSET(Census!GE$4,$A20*25-25+1,0,1,1)</f>
        <v>-39.851215281598002</v>
      </c>
      <c r="GF20" s="208">
        <f ca="1">IF(OFFSET(Census!GE$4,$A20*25-25+1,0,1,1)=0,"",(OFFSET(Census!GE$4,$A20*25-25+Census!GE$3,0,1,1)-OFFSET(Census!GE$4,$A20*25-25+1,0,1,1))/OFFSET(Census!GE$4,$A20*25-25+1,0,1,1)*100)</f>
        <v>-57.132997161497215</v>
      </c>
      <c r="GG20" s="207">
        <f ca="1">OFFSET(Census!GG$4,$A20*25-25+Census!GG$3,0,1,1)-OFFSET(Census!GG$4,$A20*25-25+1,0,1,1)</f>
        <v>-34.373857758261195</v>
      </c>
      <c r="GH20" s="208">
        <f ca="1">IF(OFFSET(Census!GG$4,$A20*25-25+1,0,1,1)=0,"",(OFFSET(Census!GG$4,$A20*25-25+Census!GG$3,0,1,1)-OFFSET(Census!GG$4,$A20*25-25+1,0,1,1))/OFFSET(Census!GG$4,$A20*25-25+1,0,1,1)*100)</f>
        <v>-29.425533179874147</v>
      </c>
      <c r="GI20" s="207">
        <f ca="1">OFFSET(Census!GI$4,$A20*25-25+Census!GI$3,0,1,1)-OFFSET(Census!GI$4,$A20*25-25+1,0,1,1)</f>
        <v>3.5443074177981515</v>
      </c>
      <c r="GJ20" s="208">
        <f ca="1">IF(OFFSET(Census!GI$4,$A20*25-25+1,0,1,1)=0,"",(OFFSET(Census!GI$4,$A20*25-25+Census!GI$3,0,1,1)-OFFSET(Census!GI$4,$A20*25-25+1,0,1,1))/OFFSET(Census!GI$4,$A20*25-25+1,0,1,1)*100)</f>
        <v>6.408075443274786</v>
      </c>
      <c r="GK20" s="207">
        <f ca="1">OFFSET(Census!GK$4,$A20*25-25+Census!GK$3,0,1,1)-OFFSET(Census!GK$4,$A20*25-25+1,0,1,1)</f>
        <v>5.3228265655211313</v>
      </c>
      <c r="GL20" s="208">
        <f ca="1">IF(OFFSET(Census!GK$4,$A20*25-25+1,0,1,1)=0,"",(OFFSET(Census!GK$4,$A20*25-25+Census!GK$3,0,1,1)-OFFSET(Census!GK$4,$A20*25-25+1,0,1,1))/OFFSET(Census!GK$4,$A20*25-25+1,0,1,1)*100)</f>
        <v>50.403538375554078</v>
      </c>
      <c r="GM20" s="207"/>
      <c r="GN20" s="208"/>
      <c r="GO20" s="207">
        <f ca="1">OFFSET(Census!GO$4,$A20*25-25+Census!GO$3,0,1,1)-OFFSET(Census!GO$4,$A20*25-25+1,0,1,1)</f>
        <v>-16.943867311404475</v>
      </c>
      <c r="GP20" s="208">
        <f ca="1">IF(OFFSET(Census!GO$4,$A20*25-25+1,0,1,1)=0,"",(OFFSET(Census!GO$4,$A20*25-25+Census!GO$3,0,1,1)-OFFSET(Census!GO$4,$A20*25-25+1,0,1,1))/OFFSET(Census!GO$4,$A20*25-25+1,0,1,1)*100)</f>
        <v>-38.668908741797743</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158.78999855799515</v>
      </c>
      <c r="HH20" s="208">
        <f ca="1">IF(OFFSET(Census!HG$4,$A20*25-25+1,0,1,1)=0,"",(OFFSET(Census!HG$4,$A20*25-25+Census!HG$3,0,1,1)-OFFSET(Census!HG$4,$A20*25-25+1,0,1,1))/OFFSET(Census!HG$4,$A20*25-25+1,0,1,1)*100)</f>
        <v>51.057877349837668</v>
      </c>
      <c r="HI20" s="207">
        <f ca="1">OFFSET(Census!HI$4,$A20*25-25+Census!HI$3,0,1,1)-OFFSET(Census!HI$4,$A20*25-25+1,0,1,1)</f>
        <v>45.835452068517952</v>
      </c>
      <c r="HJ20" s="208">
        <f ca="1">IF(OFFSET(Census!HI$4,$A20*25-25+1,0,1,1)=0,"",(OFFSET(Census!HI$4,$A20*25-25+Census!HI$3,0,1,1)-OFFSET(Census!HI$4,$A20*25-25+1,0,1,1))/OFFSET(Census!HI$4,$A20*25-25+1,0,1,1)*100)</f>
        <v>1.7134748436829141</v>
      </c>
      <c r="HK20" s="207">
        <f ca="1">OFFSET(Census!HK$4,$A20*25-25+Census!HK$3,0,1,1)-OFFSET(Census!HK$4,$A20*25-25+1,0,1,1)</f>
        <v>64.584732963471737</v>
      </c>
      <c r="HL20" s="208">
        <f ca="1">IF(OFFSET(Census!HK$4,$A20*25-25+1,0,1,1)=0,"",(OFFSET(Census!HK$4,$A20*25-25+Census!HK$3,0,1,1)-OFFSET(Census!HK$4,$A20*25-25+1,0,1,1))/OFFSET(Census!HK$4,$A20*25-25+1,0,1,1)*100)</f>
        <v>70.972234025793114</v>
      </c>
      <c r="HM20" s="207">
        <f ca="1">OFFSET(Census!HM$4,$A20*25-25+Census!HM$3,0,1,1)-OFFSET(Census!HM$4,$A20*25-25+1,0,1,1)</f>
        <v>525.35817882377933</v>
      </c>
      <c r="HN20" s="208">
        <f ca="1">IF(OFFSET(Census!HM$4,$A20*25-25+1,0,1,1)=0,"",(OFFSET(Census!HM$4,$A20*25-25+Census!HM$3,0,1,1)-OFFSET(Census!HM$4,$A20*25-25+1,0,1,1))/OFFSET(Census!HM$4,$A20*25-25+1,0,1,1)*100)</f>
        <v>15.819276688460684</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-0.39999999999999858</v>
      </c>
      <c r="HX20" s="208">
        <f ca="1">IF(OFFSET(Census!HW$4,$A20*25-25+1,0,1,1)=0,"",(OFFSET(Census!HW$4,$A20*25-25+Census!HW$3,0,1,1)-OFFSET(Census!HW$4,$A20*25-25+1,0,1,1))/OFFSET(Census!HW$4,$A20*25-25+1,0,1,1)*100)</f>
        <v>-0.67226890756302282</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5">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-3.3992754418706772</v>
      </c>
      <c r="CP21" s="208">
        <f ca="1">IF(OFFSET(Census!CO$4,$A21*25-25+1,0,1,1)=0,"",(OFFSET(Census!CO$4,$A21*25-25+Census!CO$3,0,1,1)-OFFSET(Census!CO$4,$A21*25-25+1,0,1,1))/OFFSET(Census!CO$4,$A21*25-25+1,0,1,1)*100)</f>
        <v>-45.940652818991097</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567500</v>
      </c>
      <c r="ED21" s="208">
        <f ca="1">IF(OFFSET(Census!EC$4,$A21*25-25+1,0,1,1)=0,"",(OFFSET(Census!EC$4,$A21*25-25+Census!EC$3,0,1,1)-OFFSET(Census!EC$4,$A21*25-25+1,0,1,1))/OFFSET(Census!EC$4,$A21*25-25+1,0,1,1)*100)</f>
        <v>173.28244274809163</v>
      </c>
      <c r="EE21" s="207">
        <f ca="1">OFFSET(Census!EE$4,$A21*25-25+Census!EE$3,0,1,1)-OFFSET(Census!EE$4,$A21*25-25+1,0,1,1)</f>
        <v>251000</v>
      </c>
      <c r="EF21" s="208">
        <f ca="1">IF(OFFSET(Census!EE$4,$A21*25-25+1,0,1,1)=0,"",(OFFSET(Census!EE$4,$A21*25-25+Census!EE$3,0,1,1)-OFFSET(Census!EE$4,$A21*25-25+1,0,1,1))/OFFSET(Census!EE$4,$A21*25-25+1,0,1,1)*100)</f>
        <v>109.60698689956332</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-43</v>
      </c>
      <c r="EL21" s="208">
        <f ca="1">IF(OFFSET(Census!EK$4,$A21*25-25+1,0,1,1)=0,"",(OFFSET(Census!EK$4,$A21*25-25+Census!EK$3,0,1,1)-OFFSET(Census!EK$4,$A21*25-25+1,0,1,1))/OFFSET(Census!EK$4,$A21*25-25+1,0,1,1)*100)</f>
        <v>-95.768374164810695</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-13.066143280877707</v>
      </c>
      <c r="GB21" s="208">
        <f ca="1">IF(OFFSET(Census!GA$4,$A21*25-25+1,0,1,1)=0,"",(OFFSET(Census!GA$4,$A21*25-25+Census!GA$3,0,1,1)-OFFSET(Census!GA$4,$A21*25-25+1,0,1,1))/OFFSET(Census!GA$4,$A21*25-25+1,0,1,1)*100)</f>
        <v>-93.123492008088832</v>
      </c>
      <c r="GC21" s="207">
        <f ca="1">OFFSET(Census!GC$4,$A21*25-25+Census!GC$3,0,1,1)-OFFSET(Census!GC$4,$A21*25-25+1,0,1,1)</f>
        <v>-45.368264674838962</v>
      </c>
      <c r="GD21" s="208">
        <f ca="1">IF(OFFSET(Census!GC$4,$A21*25-25+1,0,1,1)=0,"",(OFFSET(Census!GC$4,$A21*25-25+Census!GC$3,0,1,1)-OFFSET(Census!GC$4,$A21*25-25+1,0,1,1))/OFFSET(Census!GC$4,$A21*25-25+1,0,1,1)*100)</f>
        <v>-84.882559714214821</v>
      </c>
      <c r="GE21" s="207">
        <f ca="1">OFFSET(Census!GE$4,$A21*25-25+Census!GE$3,0,1,1)-OFFSET(Census!GE$4,$A21*25-25+1,0,1,1)</f>
        <v>-71.054791470148842</v>
      </c>
      <c r="GF21" s="208">
        <f ca="1">IF(OFFSET(Census!GE$4,$A21*25-25+1,0,1,1)=0,"",(OFFSET(Census!GE$4,$A21*25-25+Census!GE$3,0,1,1)-OFFSET(Census!GE$4,$A21*25-25+1,0,1,1))/OFFSET(Census!GE$4,$A21*25-25+1,0,1,1)*100)</f>
        <v>-78.652597823979363</v>
      </c>
      <c r="GG21" s="207">
        <f ca="1">OFFSET(Census!GG$4,$A21*25-25+Census!GG$3,0,1,1)-OFFSET(Census!GG$4,$A21*25-25+1,0,1,1)</f>
        <v>-45.574060366799387</v>
      </c>
      <c r="GH21" s="208">
        <f ca="1">IF(OFFSET(Census!GG$4,$A21*25-25+1,0,1,1)=0,"",(OFFSET(Census!GG$4,$A21*25-25+Census!GG$3,0,1,1)-OFFSET(Census!GG$4,$A21*25-25+1,0,1,1))/OFFSET(Census!GG$4,$A21*25-25+1,0,1,1)*100)</f>
        <v>-42.341953414969993</v>
      </c>
      <c r="GI21" s="207">
        <f ca="1">OFFSET(Census!GI$4,$A21*25-25+Census!GI$3,0,1,1)-OFFSET(Census!GI$4,$A21*25-25+1,0,1,1)</f>
        <v>1.4870351049174602</v>
      </c>
      <c r="GJ21" s="208">
        <f ca="1">IF(OFFSET(Census!GI$4,$A21*25-25+1,0,1,1)=0,"",(OFFSET(Census!GI$4,$A21*25-25+Census!GI$3,0,1,1)-OFFSET(Census!GI$4,$A21*25-25+1,0,1,1))/OFFSET(Census!GI$4,$A21*25-25+1,0,1,1)*100)</f>
        <v>2.5541464600814989</v>
      </c>
      <c r="GK21" s="207">
        <f ca="1">OFFSET(Census!GK$4,$A21*25-25+Census!GK$3,0,1,1)-OFFSET(Census!GK$4,$A21*25-25+1,0,1,1)</f>
        <v>1.8413025635537945</v>
      </c>
      <c r="GL21" s="208">
        <f ca="1">IF(OFFSET(Census!GK$4,$A21*25-25+1,0,1,1)=0,"",(OFFSET(Census!GK$4,$A21*25-25+Census!GK$3,0,1,1)-OFFSET(Census!GK$4,$A21*25-25+1,0,1,1))/OFFSET(Census!GK$4,$A21*25-25+1,0,1,1)*100)</f>
        <v>13.75798259205351</v>
      </c>
      <c r="GM21" s="207"/>
      <c r="GN21" s="208"/>
      <c r="GO21" s="207">
        <f ca="1">OFFSET(Census!GO$4,$A21*25-25+Census!GO$3,0,1,1)-OFFSET(Census!GO$4,$A21*25-25+1,0,1,1)</f>
        <v>-32.370517790770023</v>
      </c>
      <c r="GP21" s="208">
        <f ca="1">IF(OFFSET(Census!GO$4,$A21*25-25+1,0,1,1)=0,"",(OFFSET(Census!GO$4,$A21*25-25+Census!GO$3,0,1,1)-OFFSET(Census!GO$4,$A21*25-25+1,0,1,1))/OFFSET(Census!GO$4,$A21*25-25+1,0,1,1)*100)</f>
        <v>-52.311168675879586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451.48042991586294</v>
      </c>
      <c r="HH21" s="208">
        <f ca="1">IF(OFFSET(Census!HG$4,$A21*25-25+1,0,1,1)=0,"",(OFFSET(Census!HG$4,$A21*25-25+Census!HG$3,0,1,1)-OFFSET(Census!HG$4,$A21*25-25+1,0,1,1))/OFFSET(Census!HG$4,$A21*25-25+1,0,1,1)*100)</f>
        <v>44.349747535939386</v>
      </c>
      <c r="HI21" s="207">
        <f ca="1">OFFSET(Census!HI$4,$A21*25-25+Census!HI$3,0,1,1)-OFFSET(Census!HI$4,$A21*25-25+1,0,1,1)</f>
        <v>-3863.9404038153443</v>
      </c>
      <c r="HJ21" s="208">
        <f ca="1">IF(OFFSET(Census!HI$4,$A21*25-25+1,0,1,1)=0,"",(OFFSET(Census!HI$4,$A21*25-25+Census!HI$3,0,1,1)-OFFSET(Census!HI$4,$A21*25-25+1,0,1,1))/OFFSET(Census!HI$4,$A21*25-25+1,0,1,1)*100)</f>
        <v>-29.729479139919551</v>
      </c>
      <c r="HK21" s="207">
        <f ca="1">OFFSET(Census!HK$4,$A21*25-25+Census!HK$3,0,1,1)-OFFSET(Census!HK$4,$A21*25-25+1,0,1,1)</f>
        <v>-66.008487973602428</v>
      </c>
      <c r="HL21" s="208">
        <f ca="1">IF(OFFSET(Census!HK$4,$A21*25-25+1,0,1,1)=0,"",(OFFSET(Census!HK$4,$A21*25-25+Census!HK$3,0,1,1)-OFFSET(Census!HK$4,$A21*25-25+1,0,1,1))/OFFSET(Census!HK$4,$A21*25-25+1,0,1,1)*100)</f>
        <v>-7.6222272486838829</v>
      </c>
      <c r="HM21" s="207">
        <f ca="1">OFFSET(Census!HM$4,$A21*25-25+Census!HM$3,0,1,1)-OFFSET(Census!HM$4,$A21*25-25+1,0,1,1)</f>
        <v>-2760.5687578911638</v>
      </c>
      <c r="HN21" s="208">
        <f ca="1">IF(OFFSET(Census!HM$4,$A21*25-25+1,0,1,1)=0,"",(OFFSET(Census!HM$4,$A21*25-25+Census!HM$3,0,1,1)-OFFSET(Census!HM$4,$A21*25-25+1,0,1,1))/OFFSET(Census!HM$4,$A21*25-25+1,0,1,1)*100)</f>
        <v>-17.399273653669255</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8.0000000000000071</v>
      </c>
      <c r="HX21" s="208">
        <f ca="1">IF(OFFSET(Census!HW$4,$A21*25-25+1,0,1,1)=0,"",(OFFSET(Census!HW$4,$A21*25-25+Census!HW$3,0,1,1)-OFFSET(Census!HW$4,$A21*25-25+1,0,1,1))/OFFSET(Census!HW$4,$A21*25-25+1,0,1,1)*100)</f>
        <v>13.245033112582794</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5">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0.21963389949837175</v>
      </c>
      <c r="CP22" s="208">
        <f ca="1">IF(OFFSET(Census!CO$4,$A22*25-25+1,0,1,1)=0,"",(OFFSET(Census!CO$4,$A22*25-25+Census!CO$3,0,1,1)-OFFSET(Census!CO$4,$A22*25-25+1,0,1,1))/OFFSET(Census!CO$4,$A22*25-25+1,0,1,1)*100)</f>
        <v>5.9677187948350028</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689000</v>
      </c>
      <c r="ED22" s="208">
        <f ca="1">IF(OFFSET(Census!EC$4,$A22*25-25+1,0,1,1)=0,"",(OFFSET(Census!EC$4,$A22*25-25+Census!EC$3,0,1,1)-OFFSET(Census!EC$4,$A22*25-25+1,0,1,1))/OFFSET(Census!EC$4,$A22*25-25+1,0,1,1)*100)</f>
        <v>221.54340836012861</v>
      </c>
      <c r="EE22" s="207">
        <f ca="1">OFFSET(Census!EE$4,$A22*25-25+Census!EE$3,0,1,1)-OFFSET(Census!EE$4,$A22*25-25+1,0,1,1)</f>
        <v>407750</v>
      </c>
      <c r="EF22" s="208">
        <f ca="1">IF(OFFSET(Census!EE$4,$A22*25-25+1,0,1,1)=0,"",(OFFSET(Census!EE$4,$A22*25-25+Census!EE$3,0,1,1)-OFFSET(Census!EE$4,$A22*25-25+1,0,1,1))/OFFSET(Census!EE$4,$A22*25-25+1,0,1,1)*100)</f>
        <v>168.31785345717233</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-20.2</v>
      </c>
      <c r="EL22" s="208">
        <f ca="1">IF(OFFSET(Census!EK$4,$A22*25-25+1,0,1,1)=0,"",(OFFSET(Census!EK$4,$A22*25-25+Census!EK$3,0,1,1)-OFFSET(Census!EK$4,$A22*25-25+1,0,1,1))/OFFSET(Census!EK$4,$A22*25-25+1,0,1,1)*100)</f>
        <v>-83.471074380165291</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-7.8490260456567205</v>
      </c>
      <c r="GB22" s="208">
        <f ca="1">IF(OFFSET(Census!GA$4,$A22*25-25+1,0,1,1)=0,"",(OFFSET(Census!GA$4,$A22*25-25+Census!GA$3,0,1,1)-OFFSET(Census!GA$4,$A22*25-25+1,0,1,1))/OFFSET(Census!GA$4,$A22*25-25+1,0,1,1)*100)</f>
        <v>-90.106819004139155</v>
      </c>
      <c r="GC22" s="207">
        <f ca="1">OFFSET(Census!GC$4,$A22*25-25+Census!GC$3,0,1,1)-OFFSET(Census!GC$4,$A22*25-25+1,0,1,1)</f>
        <v>-25.439261706257554</v>
      </c>
      <c r="GD22" s="208">
        <f ca="1">IF(OFFSET(Census!GC$4,$A22*25-25+1,0,1,1)=0,"",(OFFSET(Census!GC$4,$A22*25-25+Census!GC$3,0,1,1)-OFFSET(Census!GC$4,$A22*25-25+1,0,1,1))/OFFSET(Census!GC$4,$A22*25-25+1,0,1,1)*100)</f>
        <v>-78.243233825897661</v>
      </c>
      <c r="GE22" s="207">
        <f ca="1">OFFSET(Census!GE$4,$A22*25-25+Census!GE$3,0,1,1)-OFFSET(Census!GE$4,$A22*25-25+1,0,1,1)</f>
        <v>-58.464667247142849</v>
      </c>
      <c r="GF22" s="208">
        <f ca="1">IF(OFFSET(Census!GE$4,$A22*25-25+1,0,1,1)=0,"",(OFFSET(Census!GE$4,$A22*25-25+Census!GE$3,0,1,1)-OFFSET(Census!GE$4,$A22*25-25+1,0,1,1))/OFFSET(Census!GE$4,$A22*25-25+1,0,1,1)*100)</f>
        <v>-54.571919302295399</v>
      </c>
      <c r="GG22" s="207">
        <f ca="1">OFFSET(Census!GG$4,$A22*25-25+Census!GG$3,0,1,1)-OFFSET(Census!GG$4,$A22*25-25+1,0,1,1)</f>
        <v>-30.514855965112986</v>
      </c>
      <c r="GH22" s="208">
        <f ca="1">IF(OFFSET(Census!GG$4,$A22*25-25+1,0,1,1)=0,"",(OFFSET(Census!GG$4,$A22*25-25+Census!GG$3,0,1,1)-OFFSET(Census!GG$4,$A22*25-25+1,0,1,1))/OFFSET(Census!GG$4,$A22*25-25+1,0,1,1)*100)</f>
        <v>-24.12412188676123</v>
      </c>
      <c r="GI22" s="207">
        <f ca="1">OFFSET(Census!GI$4,$A22*25-25+Census!GI$3,0,1,1)-OFFSET(Census!GI$4,$A22*25-25+1,0,1,1)</f>
        <v>-2.2754878849020699</v>
      </c>
      <c r="GJ22" s="208">
        <f ca="1">IF(OFFSET(Census!GI$4,$A22*25-25+1,0,1,1)=0,"",(OFFSET(Census!GI$4,$A22*25-25+Census!GI$3,0,1,1)-OFFSET(Census!GI$4,$A22*25-25+1,0,1,1))/OFFSET(Census!GI$4,$A22*25-25+1,0,1,1)*100)</f>
        <v>-3.5373493483477634</v>
      </c>
      <c r="GK22" s="207">
        <f ca="1">OFFSET(Census!GK$4,$A22*25-25+Census!GK$3,0,1,1)-OFFSET(Census!GK$4,$A22*25-25+1,0,1,1)</f>
        <v>6.7479729120536787</v>
      </c>
      <c r="GL22" s="208">
        <f ca="1">IF(OFFSET(Census!GK$4,$A22*25-25+1,0,1,1)=0,"",(OFFSET(Census!GK$4,$A22*25-25+Census!GK$3,0,1,1)-OFFSET(Census!GK$4,$A22*25-25+1,0,1,1))/OFFSET(Census!GK$4,$A22*25-25+1,0,1,1)*100)</f>
        <v>126.01839413260245</v>
      </c>
      <c r="GM22" s="207"/>
      <c r="GN22" s="208"/>
      <c r="GO22" s="207">
        <f ca="1">OFFSET(Census!GO$4,$A22*25-25+Census!GO$3,0,1,1)-OFFSET(Census!GO$4,$A22*25-25+1,0,1,1)</f>
        <v>-25.251338250748624</v>
      </c>
      <c r="GP22" s="208">
        <f ca="1">IF(OFFSET(Census!GO$4,$A22*25-25+1,0,1,1)=0,"",(OFFSET(Census!GO$4,$A22*25-25+Census!GO$3,0,1,1)-OFFSET(Census!GO$4,$A22*25-25+1,0,1,1))/OFFSET(Census!GO$4,$A22*25-25+1,0,1,1)*100)</f>
        <v>-42.410596736043651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516.68396534678345</v>
      </c>
      <c r="HH22" s="208">
        <f ca="1">IF(OFFSET(Census!HG$4,$A22*25-25+1,0,1,1)=0,"",(OFFSET(Census!HG$4,$A22*25-25+Census!HG$3,0,1,1)-OFFSET(Census!HG$4,$A22*25-25+1,0,1,1))/OFFSET(Census!HG$4,$A22*25-25+1,0,1,1)*100)</f>
        <v>77.931216492727515</v>
      </c>
      <c r="HI22" s="207">
        <f ca="1">OFFSET(Census!HI$4,$A22*25-25+Census!HI$3,0,1,1)-OFFSET(Census!HI$4,$A22*25-25+1,0,1,1)</f>
        <v>-1181.375002094609</v>
      </c>
      <c r="HJ22" s="208">
        <f ca="1">IF(OFFSET(Census!HI$4,$A22*25-25+1,0,1,1)=0,"",(OFFSET(Census!HI$4,$A22*25-25+Census!HI$3,0,1,1)-OFFSET(Census!HI$4,$A22*25-25+1,0,1,1))/OFFSET(Census!HI$4,$A22*25-25+1,0,1,1)*100)</f>
        <v>-21.44834789569007</v>
      </c>
      <c r="HK22" s="207">
        <f ca="1">OFFSET(Census!HK$4,$A22*25-25+Census!HK$3,0,1,1)-OFFSET(Census!HK$4,$A22*25-25+1,0,1,1)</f>
        <v>219.86752015014162</v>
      </c>
      <c r="HL22" s="208">
        <f ca="1">IF(OFFSET(Census!HK$4,$A22*25-25+1,0,1,1)=0,"",(OFFSET(Census!HK$4,$A22*25-25+Census!HK$3,0,1,1)-OFFSET(Census!HK$4,$A22*25-25+1,0,1,1))/OFFSET(Census!HK$4,$A22*25-25+1,0,1,1)*100)</f>
        <v>139.15665832287445</v>
      </c>
      <c r="HM22" s="207">
        <f ca="1">OFFSET(Census!HM$4,$A22*25-25+Census!HM$3,0,1,1)-OFFSET(Census!HM$4,$A22*25-25+1,0,1,1)</f>
        <v>125.86436985773435</v>
      </c>
      <c r="HN22" s="208">
        <f ca="1">IF(OFFSET(Census!HM$4,$A22*25-25+1,0,1,1)=0,"",(OFFSET(Census!HM$4,$A22*25-25+Census!HM$3,0,1,1)-OFFSET(Census!HM$4,$A22*25-25+1,0,1,1))/OFFSET(Census!HM$4,$A22*25-25+1,0,1,1)*100)</f>
        <v>1.6790871112291135</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2.8000000000000043</v>
      </c>
      <c r="HX22" s="208">
        <f ca="1">IF(OFFSET(Census!HW$4,$A22*25-25+1,0,1,1)=0,"",(OFFSET(Census!HW$4,$A22*25-25+Census!HW$3,0,1,1)-OFFSET(Census!HW$4,$A22*25-25+1,0,1,1))/OFFSET(Census!HW$4,$A22*25-25+1,0,1,1)*100)</f>
        <v>4.5602605863192247</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5">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1.1575913037993315</v>
      </c>
      <c r="CP23" s="208">
        <f ca="1">IF(OFFSET(Census!CO$4,$A23*25-25+1,0,1,1)=0,"",(OFFSET(Census!CO$4,$A23*25-25+Census!CO$3,0,1,1)-OFFSET(Census!CO$4,$A23*25-25+1,0,1,1))/OFFSET(Census!CO$4,$A23*25-25+1,0,1,1)*100)</f>
        <v>38.048514167242573</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720000</v>
      </c>
      <c r="ED23" s="208">
        <f ca="1">IF(OFFSET(Census!EC$4,$A23*25-25+1,0,1,1)=0,"",(OFFSET(Census!EC$4,$A23*25-25+Census!EC$3,0,1,1)-OFFSET(Census!EC$4,$A23*25-25+1,0,1,1))/OFFSET(Census!EC$4,$A23*25-25+1,0,1,1)*100)</f>
        <v>160</v>
      </c>
      <c r="EE23" s="207">
        <f ca="1">OFFSET(Census!EE$4,$A23*25-25+Census!EE$3,0,1,1)-OFFSET(Census!EE$4,$A23*25-25+1,0,1,1)</f>
        <v>184000</v>
      </c>
      <c r="EF23" s="208">
        <f ca="1">IF(OFFSET(Census!EE$4,$A23*25-25+1,0,1,1)=0,"",(OFFSET(Census!EE$4,$A23*25-25+Census!EE$3,0,1,1)-OFFSET(Census!EE$4,$A23*25-25+1,0,1,1))/OFFSET(Census!EE$4,$A23*25-25+1,0,1,1)*100)</f>
        <v>56.965944272445824</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0.70000000000000007</v>
      </c>
      <c r="EL23" s="208">
        <f ca="1">IF(OFFSET(Census!EK$4,$A23*25-25+1,0,1,1)=0,"",(OFFSET(Census!EK$4,$A23*25-25+Census!EK$3,0,1,1)-OFFSET(Census!EK$4,$A23*25-25+1,0,1,1))/OFFSET(Census!EK$4,$A23*25-25+1,0,1,1)*100)</f>
        <v>116.66666666666667</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-3.646210165249022</v>
      </c>
      <c r="GB23" s="208">
        <f ca="1">IF(OFFSET(Census!GA$4,$A23*25-25+1,0,1,1)=0,"",(OFFSET(Census!GA$4,$A23*25-25+Census!GA$3,0,1,1)-OFFSET(Census!GA$4,$A23*25-25+1,0,1,1))/OFFSET(Census!GA$4,$A23*25-25+1,0,1,1)*100)</f>
        <v>-94.218070670034734</v>
      </c>
      <c r="GC23" s="207">
        <f ca="1">OFFSET(Census!GC$4,$A23*25-25+Census!GC$3,0,1,1)-OFFSET(Census!GC$4,$A23*25-25+1,0,1,1)</f>
        <v>-5.9305226545587093</v>
      </c>
      <c r="GD23" s="208">
        <f ca="1">IF(OFFSET(Census!GC$4,$A23*25-25+1,0,1,1)=0,"",(OFFSET(Census!GC$4,$A23*25-25+Census!GC$3,0,1,1)-OFFSET(Census!GC$4,$A23*25-25+1,0,1,1))/OFFSET(Census!GC$4,$A23*25-25+1,0,1,1)*100)</f>
        <v>-79.351953781852004</v>
      </c>
      <c r="GE23" s="207">
        <f ca="1">OFFSET(Census!GE$4,$A23*25-25+Census!GE$3,0,1,1)-OFFSET(Census!GE$4,$A23*25-25+1,0,1,1)</f>
        <v>-24.331344727097292</v>
      </c>
      <c r="GF23" s="208">
        <f ca="1">IF(OFFSET(Census!GE$4,$A23*25-25+1,0,1,1)=0,"",(OFFSET(Census!GE$4,$A23*25-25+Census!GE$3,0,1,1)-OFFSET(Census!GE$4,$A23*25-25+1,0,1,1))/OFFSET(Census!GE$4,$A23*25-25+1,0,1,1)*100)</f>
        <v>-76.478777621020228</v>
      </c>
      <c r="GG23" s="207">
        <f ca="1">OFFSET(Census!GG$4,$A23*25-25+Census!GG$3,0,1,1)-OFFSET(Census!GG$4,$A23*25-25+1,0,1,1)</f>
        <v>-49.313661792939804</v>
      </c>
      <c r="GH23" s="208">
        <f ca="1">IF(OFFSET(Census!GG$4,$A23*25-25+1,0,1,1)=0,"",(OFFSET(Census!GG$4,$A23*25-25+Census!GG$3,0,1,1)-OFFSET(Census!GG$4,$A23*25-25+1,0,1,1))/OFFSET(Census!GG$4,$A23*25-25+1,0,1,1)*100)</f>
        <v>-67.960390158395171</v>
      </c>
      <c r="GI23" s="207">
        <f ca="1">OFFSET(Census!GI$4,$A23*25-25+Census!GI$3,0,1,1)-OFFSET(Census!GI$4,$A23*25-25+1,0,1,1)</f>
        <v>-29.527792661174974</v>
      </c>
      <c r="GJ23" s="208">
        <f ca="1">IF(OFFSET(Census!GI$4,$A23*25-25+1,0,1,1)=0,"",(OFFSET(Census!GI$4,$A23*25-25+Census!GI$3,0,1,1)-OFFSET(Census!GI$4,$A23*25-25+1,0,1,1))/OFFSET(Census!GI$4,$A23*25-25+1,0,1,1)*100)</f>
        <v>-51.812048685155467</v>
      </c>
      <c r="GK23" s="207">
        <f ca="1">OFFSET(Census!GK$4,$A23*25-25+Census!GK$3,0,1,1)-OFFSET(Census!GK$4,$A23*25-25+1,0,1,1)</f>
        <v>-7.1461938119716635</v>
      </c>
      <c r="GL23" s="208">
        <f ca="1">IF(OFFSET(Census!GK$4,$A23*25-25+1,0,1,1)=0,"",(OFFSET(Census!GK$4,$A23*25-25+Census!GK$3,0,1,1)-OFFSET(Census!GK$4,$A23*25-25+1,0,1,1))/OFFSET(Census!GK$4,$A23*25-25+1,0,1,1)*100)</f>
        <v>-33.772382607688307</v>
      </c>
      <c r="GM23" s="207"/>
      <c r="GN23" s="208"/>
      <c r="GO23" s="207">
        <f ca="1">OFFSET(Census!GO$4,$A23*25-25+Census!GO$3,0,1,1)-OFFSET(Census!GO$4,$A23*25-25+1,0,1,1)</f>
        <v>-16.837253627492576</v>
      </c>
      <c r="GP23" s="208">
        <f ca="1">IF(OFFSET(Census!GO$4,$A23*25-25+1,0,1,1)=0,"",(OFFSET(Census!GO$4,$A23*25-25+Census!GO$3,0,1,1)-OFFSET(Census!GO$4,$A23*25-25+1,0,1,1))/OFFSET(Census!GO$4,$A23*25-25+1,0,1,1)*100)</f>
        <v>-59.083453638292127</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-372.4104794039531</v>
      </c>
      <c r="HH23" s="208">
        <f ca="1">IF(OFFSET(Census!HG$4,$A23*25-25+1,0,1,1)=0,"",(OFFSET(Census!HG$4,$A23*25-25+Census!HG$3,0,1,1)-OFFSET(Census!HG$4,$A23*25-25+1,0,1,1))/OFFSET(Census!HG$4,$A23*25-25+1,0,1,1)*100)</f>
        <v>-9.6755125851897397</v>
      </c>
      <c r="HI23" s="207">
        <f ca="1">OFFSET(Census!HI$4,$A23*25-25+Census!HI$3,0,1,1)-OFFSET(Census!HI$4,$A23*25-25+1,0,1,1)</f>
        <v>-22491.632587218359</v>
      </c>
      <c r="HJ23" s="208">
        <f ca="1">IF(OFFSET(Census!HI$4,$A23*25-25+1,0,1,1)=0,"",(OFFSET(Census!HI$4,$A23*25-25+Census!HI$3,0,1,1)-OFFSET(Census!HI$4,$A23*25-25+1,0,1,1))/OFFSET(Census!HI$4,$A23*25-25+1,0,1,1)*100)</f>
        <v>-58.738692087483635</v>
      </c>
      <c r="HK23" s="207">
        <f ca="1">OFFSET(Census!HK$4,$A23*25-25+Census!HK$3,0,1,1)-OFFSET(Census!HK$4,$A23*25-25+1,0,1,1)</f>
        <v>-890.9053020102333</v>
      </c>
      <c r="HL23" s="208">
        <f ca="1">IF(OFFSET(Census!HK$4,$A23*25-25+1,0,1,1)=0,"",(OFFSET(Census!HK$4,$A23*25-25+Census!HK$3,0,1,1)-OFFSET(Census!HK$4,$A23*25-25+1,0,1,1))/OFFSET(Census!HK$4,$A23*25-25+1,0,1,1)*100)</f>
        <v>-39.126275889777482</v>
      </c>
      <c r="HM23" s="207">
        <f ca="1">OFFSET(Census!HM$4,$A23*25-25+Census!HM$3,0,1,1)-OFFSET(Census!HM$4,$A23*25-25+1,0,1,1)</f>
        <v>-25693.42900818984</v>
      </c>
      <c r="HN23" s="208">
        <f ca="1">IF(OFFSET(Census!HM$4,$A23*25-25+1,0,1,1)=0,"",(OFFSET(Census!HM$4,$A23*25-25+Census!HM$3,0,1,1)-OFFSET(Census!HM$4,$A23*25-25+1,0,1,1))/OFFSET(Census!HM$4,$A23*25-25+1,0,1,1)*100)</f>
        <v>-51.53217876048425</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23.700000000000003</v>
      </c>
      <c r="HX23" s="208">
        <f ca="1">IF(OFFSET(Census!HW$4,$A23*25-25+1,0,1,1)=0,"",(OFFSET(Census!HW$4,$A23*25-25+Census!HW$3,0,1,1)-OFFSET(Census!HW$4,$A23*25-25+1,0,1,1))/OFFSET(Census!HW$4,$A23*25-25+1,0,1,1)*100)</f>
        <v>31.557922769640484</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5">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-0.64707304280404099</v>
      </c>
      <c r="CP24" s="208">
        <f ca="1">IF(OFFSET(Census!CO$4,$A24*25-25+1,0,1,1)=0,"",(OFFSET(Census!CO$4,$A24*25-25+Census!CO$3,0,1,1)-OFFSET(Census!CO$4,$A24*25-25+1,0,1,1))/OFFSET(Census!CO$4,$A24*25-25+1,0,1,1)*100)</f>
        <v>-11.066614664586584</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357000</v>
      </c>
      <c r="ED24" s="208">
        <f ca="1">IF(OFFSET(Census!EC$4,$A24*25-25+1,0,1,1)=0,"",(OFFSET(Census!EC$4,$A24*25-25+Census!EC$3,0,1,1)-OFFSET(Census!EC$4,$A24*25-25+1,0,1,1))/OFFSET(Census!EC$4,$A24*25-25+1,0,1,1)*100)</f>
        <v>143.95161290322579</v>
      </c>
      <c r="EE24" s="207">
        <f ca="1">OFFSET(Census!EE$4,$A24*25-25+Census!EE$3,0,1,1)-OFFSET(Census!EE$4,$A24*25-25+1,0,1,1)</f>
        <v>258000</v>
      </c>
      <c r="EF24" s="208">
        <f ca="1">IF(OFFSET(Census!EE$4,$A24*25-25+1,0,1,1)=0,"",(OFFSET(Census!EE$4,$A24*25-25+Census!EE$3,0,1,1)-OFFSET(Census!EE$4,$A24*25-25+1,0,1,1))/OFFSET(Census!EE$4,$A24*25-25+1,0,1,1)*100)</f>
        <v>143.73259052924791</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-32.099999999999994</v>
      </c>
      <c r="EL24" s="208">
        <f ca="1">IF(OFFSET(Census!EK$4,$A24*25-25+1,0,1,1)=0,"",(OFFSET(Census!EK$4,$A24*25-25+Census!EK$3,0,1,1)-OFFSET(Census!EK$4,$A24*25-25+1,0,1,1))/OFFSET(Census!EK$4,$A24*25-25+1,0,1,1)*100)</f>
        <v>-43.792633015006814</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-6.4395522655009074</v>
      </c>
      <c r="GB24" s="208">
        <f ca="1">IF(OFFSET(Census!GA$4,$A24*25-25+1,0,1,1)=0,"",(OFFSET(Census!GA$4,$A24*25-25+Census!GA$3,0,1,1)-OFFSET(Census!GA$4,$A24*25-25+1,0,1,1))/OFFSET(Census!GA$4,$A24*25-25+1,0,1,1)*100)</f>
        <v>-70.319910739269901</v>
      </c>
      <c r="GC24" s="207">
        <f ca="1">OFFSET(Census!GC$4,$A24*25-25+Census!GC$3,0,1,1)-OFFSET(Census!GC$4,$A24*25-25+1,0,1,1)</f>
        <v>-34.889235860877072</v>
      </c>
      <c r="GD24" s="208">
        <f ca="1">IF(OFFSET(Census!GC$4,$A24*25-25+1,0,1,1)=0,"",(OFFSET(Census!GC$4,$A24*25-25+Census!GC$3,0,1,1)-OFFSET(Census!GC$4,$A24*25-25+1,0,1,1))/OFFSET(Census!GC$4,$A24*25-25+1,0,1,1)*100)</f>
        <v>-50.968622822846498</v>
      </c>
      <c r="GE24" s="207">
        <f ca="1">OFFSET(Census!GE$4,$A24*25-25+Census!GE$3,0,1,1)-OFFSET(Census!GE$4,$A24*25-25+1,0,1,1)</f>
        <v>-51.311965411243349</v>
      </c>
      <c r="GF24" s="208">
        <f ca="1">IF(OFFSET(Census!GE$4,$A24*25-25+1,0,1,1)=0,"",(OFFSET(Census!GE$4,$A24*25-25+Census!GE$3,0,1,1)-OFFSET(Census!GE$4,$A24*25-25+1,0,1,1))/OFFSET(Census!GE$4,$A24*25-25+1,0,1,1)*100)</f>
        <v>-35.785806880272908</v>
      </c>
      <c r="GG24" s="207">
        <f ca="1">OFFSET(Census!GG$4,$A24*25-25+Census!GG$3,0,1,1)-OFFSET(Census!GG$4,$A24*25-25+1,0,1,1)</f>
        <v>12.815469008334489</v>
      </c>
      <c r="GH24" s="208">
        <f ca="1">IF(OFFSET(Census!GG$4,$A24*25-25+1,0,1,1)=0,"",(OFFSET(Census!GG$4,$A24*25-25+Census!GG$3,0,1,1)-OFFSET(Census!GG$4,$A24*25-25+1,0,1,1))/OFFSET(Census!GG$4,$A24*25-25+1,0,1,1)*100)</f>
        <v>12.451711154386128</v>
      </c>
      <c r="GI24" s="207">
        <f ca="1">OFFSET(Census!GI$4,$A24*25-25+Census!GI$3,0,1,1)-OFFSET(Census!GI$4,$A24*25-25+1,0,1,1)</f>
        <v>19.42597017336751</v>
      </c>
      <c r="GJ24" s="208">
        <f ca="1">IF(OFFSET(Census!GI$4,$A24*25-25+1,0,1,1)=0,"",(OFFSET(Census!GI$4,$A24*25-25+Census!GI$3,0,1,1)-OFFSET(Census!GI$4,$A24*25-25+1,0,1,1))/OFFSET(Census!GI$4,$A24*25-25+1,0,1,1)*100)</f>
        <v>45.010613308291646</v>
      </c>
      <c r="GK24" s="207">
        <f ca="1">OFFSET(Census!GK$4,$A24*25-25+Census!GK$3,0,1,1)-OFFSET(Census!GK$4,$A24*25-25+1,0,1,1)</f>
        <v>5.5929523045583496</v>
      </c>
      <c r="GL24" s="208">
        <f ca="1">IF(OFFSET(Census!GK$4,$A24*25-25+1,0,1,1)=0,"",(OFFSET(Census!GK$4,$A24*25-25+Census!GK$3,0,1,1)-OFFSET(Census!GK$4,$A24*25-25+1,0,1,1))/OFFSET(Census!GK$4,$A24*25-25+1,0,1,1)*100)</f>
        <v>97.061026452023043</v>
      </c>
      <c r="GM24" s="207"/>
      <c r="GN24" s="208"/>
      <c r="GO24" s="207">
        <f ca="1">OFFSET(Census!GO$4,$A24*25-25+Census!GO$3,0,1,1)-OFFSET(Census!GO$4,$A24*25-25+1,0,1,1)</f>
        <v>-14.893905474268081</v>
      </c>
      <c r="GP24" s="208">
        <f ca="1">IF(OFFSET(Census!GO$4,$A24*25-25+1,0,1,1)=0,"",(OFFSET(Census!GO$4,$A24*25-25+Census!GO$3,0,1,1)-OFFSET(Census!GO$4,$A24*25-25+1,0,1,1))/OFFSET(Census!GO$4,$A24*25-25+1,0,1,1)*100)</f>
        <v>-23.478359783337982</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524.49638365567125</v>
      </c>
      <c r="HH24" s="208">
        <f ca="1">IF(OFFSET(Census!HG$4,$A24*25-25+1,0,1,1)=0,"",(OFFSET(Census!HG$4,$A24*25-25+Census!HG$3,0,1,1)-OFFSET(Census!HG$4,$A24*25-25+1,0,1,1))/OFFSET(Census!HG$4,$A24*25-25+1,0,1,1)*100)</f>
        <v>75.575847789001628</v>
      </c>
      <c r="HI24" s="207">
        <f ca="1">OFFSET(Census!HI$4,$A24*25-25+Census!HI$3,0,1,1)-OFFSET(Census!HI$4,$A24*25-25+1,0,1,1)</f>
        <v>-715.75920927459174</v>
      </c>
      <c r="HJ24" s="208">
        <f ca="1">IF(OFFSET(Census!HI$4,$A24*25-25+1,0,1,1)=0,"",(OFFSET(Census!HI$4,$A24*25-25+Census!HI$3,0,1,1)-OFFSET(Census!HI$4,$A24*25-25+1,0,1,1))/OFFSET(Census!HI$4,$A24*25-25+1,0,1,1)*100)</f>
        <v>-14.364021859815207</v>
      </c>
      <c r="HK24" s="207">
        <f ca="1">OFFSET(Census!HK$4,$A24*25-25+Census!HK$3,0,1,1)-OFFSET(Census!HK$4,$A24*25-25+1,0,1,1)</f>
        <v>80.544782131754175</v>
      </c>
      <c r="HL24" s="208">
        <f ca="1">IF(OFFSET(Census!HK$4,$A24*25-25+1,0,1,1)=0,"",(OFFSET(Census!HK$4,$A24*25-25+Census!HK$3,0,1,1)-OFFSET(Census!HK$4,$A24*25-25+1,0,1,1))/OFFSET(Census!HK$4,$A24*25-25+1,0,1,1)*100)</f>
        <v>32.347302060945452</v>
      </c>
      <c r="HM24" s="207">
        <f ca="1">OFFSET(Census!HM$4,$A24*25-25+Census!HM$3,0,1,1)-OFFSET(Census!HM$4,$A24*25-25+1,0,1,1)</f>
        <v>1022.6886211463971</v>
      </c>
      <c r="HN24" s="208">
        <f ca="1">IF(OFFSET(Census!HM$4,$A24*25-25+1,0,1,1)=0,"",(OFFSET(Census!HM$4,$A24*25-25+Census!HM$3,0,1,1)-OFFSET(Census!HM$4,$A24*25-25+1,0,1,1))/OFFSET(Census!HM$4,$A24*25-25+1,0,1,1)*100)</f>
        <v>15.796858528674655</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71.800000000000011</v>
      </c>
      <c r="HX24" s="208">
        <f ca="1">IF(OFFSET(Census!HW$4,$A24*25-25+1,0,1,1)=0,"",(OFFSET(Census!HW$4,$A24*25-25+Census!HW$3,0,1,1)-OFFSET(Census!HW$4,$A24*25-25+1,0,1,1))/OFFSET(Census!HW$4,$A24*25-25+1,0,1,1)*100)</f>
        <v>300.41841004184107</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5">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-2.0989543252908422</v>
      </c>
      <c r="CP25" s="208">
        <f ca="1">IF(OFFSET(Census!CO$4,$A25*25-25+1,0,1,1)=0,"",(OFFSET(Census!CO$4,$A25*25-25+Census!CO$3,0,1,1)-OFFSET(Census!CO$4,$A25*25-25+1,0,1,1))/OFFSET(Census!CO$4,$A25*25-25+1,0,1,1)*100)</f>
        <v>-51.207067918277197</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1010000</v>
      </c>
      <c r="ED25" s="208">
        <f ca="1">IF(OFFSET(Census!EC$4,$A25*25-25+1,0,1,1)=0,"",(OFFSET(Census!EC$4,$A25*25-25+Census!EC$3,0,1,1)-OFFSET(Census!EC$4,$A25*25-25+1,0,1,1))/OFFSET(Census!EC$4,$A25*25-25+1,0,1,1)*100)</f>
        <v>258.97435897435901</v>
      </c>
      <c r="EE25" s="207">
        <f ca="1">OFFSET(Census!EE$4,$A25*25-25+Census!EE$3,0,1,1)-OFFSET(Census!EE$4,$A25*25-25+1,0,1,1)</f>
        <v>343500</v>
      </c>
      <c r="EF25" s="208">
        <f ca="1">IF(OFFSET(Census!EE$4,$A25*25-25+1,0,1,1)=0,"",(OFFSET(Census!EE$4,$A25*25-25+Census!EE$3,0,1,1)-OFFSET(Census!EE$4,$A25*25-25+1,0,1,1))/OFFSET(Census!EE$4,$A25*25-25+1,0,1,1)*100)</f>
        <v>107.34375</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-10.399999999999999</v>
      </c>
      <c r="EL25" s="208">
        <f ca="1">IF(OFFSET(Census!EK$4,$A25*25-25+1,0,1,1)=0,"",(OFFSET(Census!EK$4,$A25*25-25+Census!EK$3,0,1,1)-OFFSET(Census!EK$4,$A25*25-25+1,0,1,1))/OFFSET(Census!EK$4,$A25*25-25+1,0,1,1)*100)</f>
        <v>-87.394957983193279</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-2.0068965692306464</v>
      </c>
      <c r="GB25" s="208">
        <f ca="1">IF(OFFSET(Census!GA$4,$A25*25-25+1,0,1,1)=0,"",(OFFSET(Census!GA$4,$A25*25-25+Census!GA$3,0,1,1)-OFFSET(Census!GA$4,$A25*25-25+1,0,1,1))/OFFSET(Census!GA$4,$A25*25-25+1,0,1,1)*100)</f>
        <v>-92.835690464994329</v>
      </c>
      <c r="GC25" s="207">
        <f ca="1">OFFSET(Census!GC$4,$A25*25-25+Census!GC$3,0,1,1)-OFFSET(Census!GC$4,$A25*25-25+1,0,1,1)</f>
        <v>-13.638415583002578</v>
      </c>
      <c r="GD25" s="208">
        <f ca="1">IF(OFFSET(Census!GC$4,$A25*25-25+1,0,1,1)=0,"",(OFFSET(Census!GC$4,$A25*25-25+Census!GC$3,0,1,1)-OFFSET(Census!GC$4,$A25*25-25+1,0,1,1))/OFFSET(Census!GC$4,$A25*25-25+1,0,1,1)*100)</f>
        <v>-87.234394012035352</v>
      </c>
      <c r="GE25" s="207">
        <f ca="1">OFFSET(Census!GE$4,$A25*25-25+Census!GE$3,0,1,1)-OFFSET(Census!GE$4,$A25*25-25+1,0,1,1)</f>
        <v>-41.179222648579341</v>
      </c>
      <c r="GF25" s="208">
        <f ca="1">IF(OFFSET(Census!GE$4,$A25*25-25+1,0,1,1)=0,"",(OFFSET(Census!GE$4,$A25*25-25+Census!GE$3,0,1,1)-OFFSET(Census!GE$4,$A25*25-25+1,0,1,1))/OFFSET(Census!GE$4,$A25*25-25+1,0,1,1)*100)</f>
        <v>-64.223749169226636</v>
      </c>
      <c r="GG25" s="207">
        <f ca="1">OFFSET(Census!GG$4,$A25*25-25+Census!GG$3,0,1,1)-OFFSET(Census!GG$4,$A25*25-25+1,0,1,1)</f>
        <v>-43.291249673236337</v>
      </c>
      <c r="GH25" s="208">
        <f ca="1">IF(OFFSET(Census!GG$4,$A25*25-25+1,0,1,1)=0,"",(OFFSET(Census!GG$4,$A25*25-25+Census!GG$3,0,1,1)-OFFSET(Census!GG$4,$A25*25-25+1,0,1,1))/OFFSET(Census!GG$4,$A25*25-25+1,0,1,1)*100)</f>
        <v>-37.798791564913842</v>
      </c>
      <c r="GI25" s="207">
        <f ca="1">OFFSET(Census!GI$4,$A25*25-25+Census!GI$3,0,1,1)-OFFSET(Census!GI$4,$A25*25-25+1,0,1,1)</f>
        <v>-3.8223837602454651</v>
      </c>
      <c r="GJ25" s="208">
        <f ca="1">IF(OFFSET(Census!GI$4,$A25*25-25+1,0,1,1)=0,"",(OFFSET(Census!GI$4,$A25*25-25+Census!GI$3,0,1,1)-OFFSET(Census!GI$4,$A25*25-25+1,0,1,1))/OFFSET(Census!GI$4,$A25*25-25+1,0,1,1)*100)</f>
        <v>-6.8899984097376983</v>
      </c>
      <c r="GK25" s="207">
        <f ca="1">OFFSET(Census!GK$4,$A25*25-25+Census!GK$3,0,1,1)-OFFSET(Census!GK$4,$A25*25-25+1,0,1,1)</f>
        <v>5.848921337292361</v>
      </c>
      <c r="GL25" s="208">
        <f ca="1">IF(OFFSET(Census!GK$4,$A25*25-25+1,0,1,1)=0,"",(OFFSET(Census!GK$4,$A25*25-25+Census!GK$3,0,1,1)-OFFSET(Census!GK$4,$A25*25-25+1,0,1,1))/OFFSET(Census!GK$4,$A25*25-25+1,0,1,1)*100)</f>
        <v>77.929913817828705</v>
      </c>
      <c r="GM25" s="207"/>
      <c r="GN25" s="208"/>
      <c r="GO25" s="207">
        <f ca="1">OFFSET(Census!GO$4,$A25*25-25+Census!GO$3,0,1,1)-OFFSET(Census!GO$4,$A25*25-25+1,0,1,1)</f>
        <v>-20.048313923249907</v>
      </c>
      <c r="GP25" s="208">
        <f ca="1">IF(OFFSET(Census!GO$4,$A25*25-25+1,0,1,1)=0,"",(OFFSET(Census!GO$4,$A25*25-25+Census!GO$3,0,1,1)-OFFSET(Census!GO$4,$A25*25-25+1,0,1,1))/OFFSET(Census!GO$4,$A25*25-25+1,0,1,1)*100)</f>
        <v>-46.119534808529735</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370.77970831660832</v>
      </c>
      <c r="HH25" s="208">
        <f ca="1">IF(OFFSET(Census!HG$4,$A25*25-25+1,0,1,1)=0,"",(OFFSET(Census!HG$4,$A25*25-25+Census!HG$3,0,1,1)-OFFSET(Census!HG$4,$A25*25-25+1,0,1,1))/OFFSET(Census!HG$4,$A25*25-25+1,0,1,1)*100)</f>
        <v>81.669539276785969</v>
      </c>
      <c r="HI25" s="207">
        <f ca="1">OFFSET(Census!HI$4,$A25*25-25+Census!HI$3,0,1,1)-OFFSET(Census!HI$4,$A25*25-25+1,0,1,1)</f>
        <v>908.45738478888325</v>
      </c>
      <c r="HJ25" s="208">
        <f ca="1">IF(OFFSET(Census!HI$4,$A25*25-25+1,0,1,1)=0,"",(OFFSET(Census!HI$4,$A25*25-25+Census!HI$3,0,1,1)-OFFSET(Census!HI$4,$A25*25-25+1,0,1,1))/OFFSET(Census!HI$4,$A25*25-25+1,0,1,1)*100)</f>
        <v>20.391860489088288</v>
      </c>
      <c r="HK25" s="207">
        <f ca="1">OFFSET(Census!HK$4,$A25*25-25+Census!HK$3,0,1,1)-OFFSET(Census!HK$4,$A25*25-25+1,0,1,1)</f>
        <v>167.27081063516641</v>
      </c>
      <c r="HL25" s="208">
        <f ca="1">IF(OFFSET(Census!HK$4,$A25*25-25+1,0,1,1)=0,"",(OFFSET(Census!HK$4,$A25*25-25+Census!HK$3,0,1,1)-OFFSET(Census!HK$4,$A25*25-25+1,0,1,1))/OFFSET(Census!HK$4,$A25*25-25+1,0,1,1)*100)</f>
        <v>129.66729506602047</v>
      </c>
      <c r="HM25" s="207">
        <f ca="1">OFFSET(Census!HM$4,$A25*25-25+Census!HM$3,0,1,1)-OFFSET(Census!HM$4,$A25*25-25+1,0,1,1)</f>
        <v>2030.856585813407</v>
      </c>
      <c r="HN25" s="208">
        <f ca="1">IF(OFFSET(Census!HM$4,$A25*25-25+1,0,1,1)=0,"",(OFFSET(Census!HM$4,$A25*25-25+Census!HM$3,0,1,1)-OFFSET(Census!HM$4,$A25*25-25+1,0,1,1))/OFFSET(Census!HM$4,$A25*25-25+1,0,1,1)*100)</f>
        <v>37.414454418080453</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2.2999999999999972</v>
      </c>
      <c r="HX25" s="208">
        <f ca="1">IF(OFFSET(Census!HW$4,$A25*25-25+1,0,1,1)=0,"",(OFFSET(Census!HW$4,$A25*25-25+Census!HW$3,0,1,1)-OFFSET(Census!HW$4,$A25*25-25+1,0,1,1))/OFFSET(Census!HW$4,$A25*25-25+1,0,1,1)*100)</f>
        <v>1.8593371059013719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5">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1.1434207483465149</v>
      </c>
      <c r="CP26" s="208">
        <f ca="1">IF(OFFSET(Census!CO$4,$A26*25-25+1,0,1,1)=0,"",(OFFSET(Census!CO$4,$A26*25-25+Census!CO$3,0,1,1)-OFFSET(Census!CO$4,$A26*25-25+1,0,1,1))/OFFSET(Census!CO$4,$A26*25-25+1,0,1,1)*100)</f>
        <v>41.479697986577179</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682500</v>
      </c>
      <c r="ED26" s="208">
        <f ca="1">IF(OFFSET(Census!EC$4,$A26*25-25+1,0,1,1)=0,"",(OFFSET(Census!EC$4,$A26*25-25+Census!EC$3,0,1,1)-OFFSET(Census!EC$4,$A26*25-25+1,0,1,1))/OFFSET(Census!EC$4,$A26*25-25+1,0,1,1)*100)</f>
        <v>166.46341463414635</v>
      </c>
      <c r="EE26" s="207">
        <f ca="1">OFFSET(Census!EE$4,$A26*25-25+Census!EE$3,0,1,1)-OFFSET(Census!EE$4,$A26*25-25+1,0,1,1)</f>
        <v>243500</v>
      </c>
      <c r="EF26" s="208">
        <f ca="1">IF(OFFSET(Census!EE$4,$A26*25-25+1,0,1,1)=0,"",(OFFSET(Census!EE$4,$A26*25-25+Census!EE$3,0,1,1)-OFFSET(Census!EE$4,$A26*25-25+1,0,1,1))/OFFSET(Census!EE$4,$A26*25-25+1,0,1,1)*100)</f>
        <v>84.695652173913032</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-7.9</v>
      </c>
      <c r="EL26" s="208">
        <f ca="1">IF(OFFSET(Census!EK$4,$A26*25-25+1,0,1,1)=0,"",(OFFSET(Census!EK$4,$A26*25-25+Census!EK$3,0,1,1)-OFFSET(Census!EK$4,$A26*25-25+1,0,1,1))/OFFSET(Census!EK$4,$A26*25-25+1,0,1,1)*100)</f>
        <v>-84.946236559139791</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-5.0354051927616048</v>
      </c>
      <c r="GB26" s="208">
        <f ca="1">IF(OFFSET(Census!GA$4,$A26*25-25+1,0,1,1)=0,"",(OFFSET(Census!GA$4,$A26*25-25+Census!GA$3,0,1,1)-OFFSET(Census!GA$4,$A26*25-25+1,0,1,1))/OFFSET(Census!GA$4,$A26*25-25+1,0,1,1)*100)</f>
        <v>-100</v>
      </c>
      <c r="GC26" s="207">
        <f ca="1">OFFSET(Census!GC$4,$A26*25-25+Census!GC$3,0,1,1)-OFFSET(Census!GC$4,$A26*25-25+1,0,1,1)</f>
        <v>-19.753103947595179</v>
      </c>
      <c r="GD26" s="208">
        <f ca="1">IF(OFFSET(Census!GC$4,$A26*25-25+1,0,1,1)=0,"",(OFFSET(Census!GC$4,$A26*25-25+Census!GC$3,0,1,1)-OFFSET(Census!GC$4,$A26*25-25+1,0,1,1))/OFFSET(Census!GC$4,$A26*25-25+1,0,1,1)*100)</f>
        <v>-81.822651197358169</v>
      </c>
      <c r="GE26" s="207">
        <f ca="1">OFFSET(Census!GE$4,$A26*25-25+Census!GE$3,0,1,1)-OFFSET(Census!GE$4,$A26*25-25+1,0,1,1)</f>
        <v>-52.458304614624375</v>
      </c>
      <c r="GF26" s="208">
        <f ca="1">IF(OFFSET(Census!GE$4,$A26*25-25+1,0,1,1)=0,"",(OFFSET(Census!GE$4,$A26*25-25+Census!GE$3,0,1,1)-OFFSET(Census!GE$4,$A26*25-25+1,0,1,1))/OFFSET(Census!GE$4,$A26*25-25+1,0,1,1)*100)</f>
        <v>-70.429020966891414</v>
      </c>
      <c r="GG26" s="207">
        <f ca="1">OFFSET(Census!GG$4,$A26*25-25+Census!GG$3,0,1,1)-OFFSET(Census!GG$4,$A26*25-25+1,0,1,1)</f>
        <v>-40.332758302347656</v>
      </c>
      <c r="GH26" s="208">
        <f ca="1">IF(OFFSET(Census!GG$4,$A26*25-25+1,0,1,1)=0,"",(OFFSET(Census!GG$4,$A26*25-25+Census!GG$3,0,1,1)-OFFSET(Census!GG$4,$A26*25-25+1,0,1,1))/OFFSET(Census!GG$4,$A26*25-25+1,0,1,1)*100)</f>
        <v>-33.978918630071789</v>
      </c>
      <c r="GI26" s="207">
        <f ca="1">OFFSET(Census!GI$4,$A26*25-25+Census!GI$3,0,1,1)-OFFSET(Census!GI$4,$A26*25-25+1,0,1,1)</f>
        <v>1.4073559493640104</v>
      </c>
      <c r="GJ26" s="208">
        <f ca="1">IF(OFFSET(Census!GI$4,$A26*25-25+1,0,1,1)=0,"",(OFFSET(Census!GI$4,$A26*25-25+Census!GI$3,0,1,1)-OFFSET(Census!GI$4,$A26*25-25+1,0,1,1))/OFFSET(Census!GI$4,$A26*25-25+1,0,1,1)*100)</f>
        <v>2.2922764429862514</v>
      </c>
      <c r="GK26" s="207">
        <f ca="1">OFFSET(Census!GK$4,$A26*25-25+Census!GK$3,0,1,1)-OFFSET(Census!GK$4,$A26*25-25+1,0,1,1)</f>
        <v>7.8079777050417736</v>
      </c>
      <c r="GL26" s="208">
        <f ca="1">IF(OFFSET(Census!GK$4,$A26*25-25+1,0,1,1)=0,"",(OFFSET(Census!GK$4,$A26*25-25+Census!GK$3,0,1,1)-OFFSET(Census!GK$4,$A26*25-25+1,0,1,1))/OFFSET(Census!GK$4,$A26*25-25+1,0,1,1)*100)</f>
        <v>88.89165728920473</v>
      </c>
      <c r="GM26" s="207"/>
      <c r="GN26" s="208"/>
      <c r="GO26" s="207">
        <f ca="1">OFFSET(Census!GO$4,$A26*25-25+Census!GO$3,0,1,1)-OFFSET(Census!GO$4,$A26*25-25+1,0,1,1)</f>
        <v>-23.960692892671549</v>
      </c>
      <c r="GP26" s="208">
        <f ca="1">IF(OFFSET(Census!GO$4,$A26*25-25+1,0,1,1)=0,"",(OFFSET(Census!GO$4,$A26*25-25+Census!GO$3,0,1,1)-OFFSET(Census!GO$4,$A26*25-25+1,0,1,1))/OFFSET(Census!GO$4,$A26*25-25+1,0,1,1)*100)</f>
        <v>-45.087142269280271</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211.12841858600802</v>
      </c>
      <c r="HH26" s="208">
        <f ca="1">IF(OFFSET(Census!HG$4,$A26*25-25+1,0,1,1)=0,"",(OFFSET(Census!HG$4,$A26*25-25+Census!HG$3,0,1,1)-OFFSET(Census!HG$4,$A26*25-25+1,0,1,1))/OFFSET(Census!HG$4,$A26*25-25+1,0,1,1)*100)</f>
        <v>26.929645227807146</v>
      </c>
      <c r="HI26" s="207">
        <f ca="1">OFFSET(Census!HI$4,$A26*25-25+Census!HI$3,0,1,1)-OFFSET(Census!HI$4,$A26*25-25+1,0,1,1)</f>
        <v>-933.53417815188277</v>
      </c>
      <c r="HJ26" s="208">
        <f ca="1">IF(OFFSET(Census!HI$4,$A26*25-25+1,0,1,1)=0,"",(OFFSET(Census!HI$4,$A26*25-25+Census!HI$3,0,1,1)-OFFSET(Census!HI$4,$A26*25-25+1,0,1,1))/OFFSET(Census!HI$4,$A26*25-25+1,0,1,1)*100)</f>
        <v>-14.45546884719546</v>
      </c>
      <c r="HK26" s="207">
        <f ca="1">OFFSET(Census!HK$4,$A26*25-25+Census!HK$3,0,1,1)-OFFSET(Census!HK$4,$A26*25-25+1,0,1,1)</f>
        <v>165.82502389541514</v>
      </c>
      <c r="HL26" s="208">
        <f ca="1">IF(OFFSET(Census!HK$4,$A26*25-25+1,0,1,1)=0,"",(OFFSET(Census!HK$4,$A26*25-25+Census!HK$3,0,1,1)-OFFSET(Census!HK$4,$A26*25-25+1,0,1,1))/OFFSET(Census!HK$4,$A26*25-25+1,0,1,1)*100)</f>
        <v>53.665056276833376</v>
      </c>
      <c r="HM26" s="207">
        <f ca="1">OFFSET(Census!HM$4,$A26*25-25+Census!HM$3,0,1,1)-OFFSET(Census!HM$4,$A26*25-25+1,0,1,1)</f>
        <v>-34.684087195140819</v>
      </c>
      <c r="HN26" s="208">
        <f ca="1">IF(OFFSET(Census!HM$4,$A26*25-25+1,0,1,1)=0,"",(OFFSET(Census!HM$4,$A26*25-25+Census!HM$3,0,1,1)-OFFSET(Census!HM$4,$A26*25-25+1,0,1,1))/OFFSET(Census!HM$4,$A26*25-25+1,0,1,1)*100)</f>
        <v>-0.42437400214291965</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8.1999999999999886</v>
      </c>
      <c r="HX26" s="208">
        <f ca="1">IF(OFFSET(Census!HW$4,$A26*25-25+1,0,1,1)=0,"",(OFFSET(Census!HW$4,$A26*25-25+Census!HW$3,0,1,1)-OFFSET(Census!HW$4,$A26*25-25+1,0,1,1))/OFFSET(Census!HW$4,$A26*25-25+1,0,1,1)*100)</f>
        <v>10.459183673469372</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5">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0.40098554971032829</v>
      </c>
      <c r="CP27" s="208">
        <f ca="1">IF(OFFSET(Census!CO$4,$A27*25-25+1,0,1,1)=0,"",(OFFSET(Census!CO$4,$A27*25-25+Census!CO$3,0,1,1)-OFFSET(Census!CO$4,$A27*25-25+1,0,1,1))/OFFSET(Census!CO$4,$A27*25-25+1,0,1,1)*100)</f>
        <v>9.1153496821071744</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655000</v>
      </c>
      <c r="ED27" s="208">
        <f ca="1">IF(OFFSET(Census!EC$4,$A27*25-25+1,0,1,1)=0,"",(OFFSET(Census!EC$4,$A27*25-25+Census!EC$3,0,1,1)-OFFSET(Census!EC$4,$A27*25-25+1,0,1,1))/OFFSET(Census!EC$4,$A27*25-25+1,0,1,1)*100)</f>
        <v>192.64705882352942</v>
      </c>
      <c r="EE27" s="207">
        <f ca="1">OFFSET(Census!EE$4,$A27*25-25+Census!EE$3,0,1,1)-OFFSET(Census!EE$4,$A27*25-25+1,0,1,1)</f>
        <v>310000</v>
      </c>
      <c r="EF27" s="208">
        <f ca="1">IF(OFFSET(Census!EE$4,$A27*25-25+1,0,1,1)=0,"",(OFFSET(Census!EE$4,$A27*25-25+Census!EE$3,0,1,1)-OFFSET(Census!EE$4,$A27*25-25+1,0,1,1))/OFFSET(Census!EE$4,$A27*25-25+1,0,1,1)*100)</f>
        <v>121.56862745098039</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-15</v>
      </c>
      <c r="EL27" s="208">
        <f ca="1">IF(OFFSET(Census!EK$4,$A27*25-25+1,0,1,1)=0,"",(OFFSET(Census!EK$4,$A27*25-25+Census!EK$3,0,1,1)-OFFSET(Census!EK$4,$A27*25-25+1,0,1,1))/OFFSET(Census!EK$4,$A27*25-25+1,0,1,1)*100)</f>
        <v>-89.285714285714278</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-16.050972284076462</v>
      </c>
      <c r="GB27" s="208">
        <f ca="1">IF(OFFSET(Census!GA$4,$A27*25-25+1,0,1,1)=0,"",(OFFSET(Census!GA$4,$A27*25-25+Census!GA$3,0,1,1)-OFFSET(Census!GA$4,$A27*25-25+1,0,1,1))/OFFSET(Census!GA$4,$A27*25-25+1,0,1,1)*100)</f>
        <v>-98.455031688258828</v>
      </c>
      <c r="GC27" s="207">
        <f ca="1">OFFSET(Census!GC$4,$A27*25-25+Census!GC$3,0,1,1)-OFFSET(Census!GC$4,$A27*25-25+1,0,1,1)</f>
        <v>-37.660866784632475</v>
      </c>
      <c r="GD27" s="208">
        <f ca="1">IF(OFFSET(Census!GC$4,$A27*25-25+1,0,1,1)=0,"",(OFFSET(Census!GC$4,$A27*25-25+Census!GC$3,0,1,1)-OFFSET(Census!GC$4,$A27*25-25+1,0,1,1))/OFFSET(Census!GC$4,$A27*25-25+1,0,1,1)*100)</f>
        <v>-81.219982161021591</v>
      </c>
      <c r="GE27" s="207">
        <f ca="1">OFFSET(Census!GE$4,$A27*25-25+Census!GE$3,0,1,1)-OFFSET(Census!GE$4,$A27*25-25+1,0,1,1)</f>
        <v>-48.208566008422011</v>
      </c>
      <c r="GF27" s="208">
        <f ca="1">IF(OFFSET(Census!GE$4,$A27*25-25+1,0,1,1)=0,"",(OFFSET(Census!GE$4,$A27*25-25+Census!GE$3,0,1,1)-OFFSET(Census!GE$4,$A27*25-25+1,0,1,1))/OFFSET(Census!GE$4,$A27*25-25+1,0,1,1)*100)</f>
        <v>-65.694384865714056</v>
      </c>
      <c r="GG27" s="207">
        <f ca="1">OFFSET(Census!GG$4,$A27*25-25+Census!GG$3,0,1,1)-OFFSET(Census!GG$4,$A27*25-25+1,0,1,1)</f>
        <v>-40.377955010059239</v>
      </c>
      <c r="GH27" s="208">
        <f ca="1">IF(OFFSET(Census!GG$4,$A27*25-25+1,0,1,1)=0,"",(OFFSET(Census!GG$4,$A27*25-25+Census!GG$3,0,1,1)-OFFSET(Census!GG$4,$A27*25-25+1,0,1,1))/OFFSET(Census!GG$4,$A27*25-25+1,0,1,1)*100)</f>
        <v>-37.439789695926684</v>
      </c>
      <c r="GI27" s="207">
        <f ca="1">OFFSET(Census!GI$4,$A27*25-25+Census!GI$3,0,1,1)-OFFSET(Census!GI$4,$A27*25-25+1,0,1,1)</f>
        <v>1.4694548566560712</v>
      </c>
      <c r="GJ27" s="208">
        <f ca="1">IF(OFFSET(Census!GI$4,$A27*25-25+1,0,1,1)=0,"",(OFFSET(Census!GI$4,$A27*25-25+Census!GI$3,0,1,1)-OFFSET(Census!GI$4,$A27*25-25+1,0,1,1))/OFFSET(Census!GI$4,$A27*25-25+1,0,1,1)*100)</f>
        <v>2.5115133921993706</v>
      </c>
      <c r="GK27" s="207">
        <f ca="1">OFFSET(Census!GK$4,$A27*25-25+Census!GK$3,0,1,1)-OFFSET(Census!GK$4,$A27*25-25+1,0,1,1)</f>
        <v>3.7057427098204396</v>
      </c>
      <c r="GL27" s="208">
        <f ca="1">IF(OFFSET(Census!GK$4,$A27*25-25+1,0,1,1)=0,"",(OFFSET(Census!GK$4,$A27*25-25+Census!GK$3,0,1,1)-OFFSET(Census!GK$4,$A27*25-25+1,0,1,1))/OFFSET(Census!GK$4,$A27*25-25+1,0,1,1)*100)</f>
        <v>28.216583776204203</v>
      </c>
      <c r="GM27" s="207"/>
      <c r="GN27" s="208"/>
      <c r="GO27" s="207">
        <f ca="1">OFFSET(Census!GO$4,$A27*25-25+Census!GO$3,0,1,1)-OFFSET(Census!GO$4,$A27*25-25+1,0,1,1)</f>
        <v>-26.051421078384806</v>
      </c>
      <c r="GP27" s="208">
        <f ca="1">IF(OFFSET(Census!GO$4,$A27*25-25+1,0,1,1)=0,"",(OFFSET(Census!GO$4,$A27*25-25+Census!GO$3,0,1,1)-OFFSET(Census!GO$4,$A27*25-25+1,0,1,1))/OFFSET(Census!GO$4,$A27*25-25+1,0,1,1)*100)</f>
        <v>-45.108737998058558</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320.81079052612381</v>
      </c>
      <c r="HH27" s="208">
        <f ca="1">IF(OFFSET(Census!HG$4,$A27*25-25+1,0,1,1)=0,"",(OFFSET(Census!HG$4,$A27*25-25+Census!HG$3,0,1,1)-OFFSET(Census!HG$4,$A27*25-25+1,0,1,1))/OFFSET(Census!HG$4,$A27*25-25+1,0,1,1)*100)</f>
        <v>39.123267137332171</v>
      </c>
      <c r="HI27" s="207">
        <f ca="1">OFFSET(Census!HI$4,$A27*25-25+Census!HI$3,0,1,1)-OFFSET(Census!HI$4,$A27*25-25+1,0,1,1)</f>
        <v>60.254162779975559</v>
      </c>
      <c r="HJ27" s="208">
        <f ca="1">IF(OFFSET(Census!HI$4,$A27*25-25+1,0,1,1)=0,"",(OFFSET(Census!HI$4,$A27*25-25+Census!HI$3,0,1,1)-OFFSET(Census!HI$4,$A27*25-25+1,0,1,1))/OFFSET(Census!HI$4,$A27*25-25+1,0,1,1)*100)</f>
        <v>1.0344062279824131</v>
      </c>
      <c r="HK27" s="207">
        <f ca="1">OFFSET(Census!HK$4,$A27*25-25+Census!HK$3,0,1,1)-OFFSET(Census!HK$4,$A27*25-25+1,0,1,1)</f>
        <v>106.56489433561711</v>
      </c>
      <c r="HL27" s="208">
        <f ca="1">IF(OFFSET(Census!HK$4,$A27*25-25+1,0,1,1)=0,"",(OFFSET(Census!HK$4,$A27*25-25+Census!HK$3,0,1,1)-OFFSET(Census!HK$4,$A27*25-25+1,0,1,1))/OFFSET(Census!HK$4,$A27*25-25+1,0,1,1)*100)</f>
        <v>45.154616243905551</v>
      </c>
      <c r="HM27" s="207">
        <f ca="1">OFFSET(Census!HM$4,$A27*25-25+Census!HM$3,0,1,1)-OFFSET(Census!HM$4,$A27*25-25+1,0,1,1)</f>
        <v>1118.8455080575131</v>
      </c>
      <c r="HN27" s="208">
        <f ca="1">IF(OFFSET(Census!HM$4,$A27*25-25+1,0,1,1)=0,"",(OFFSET(Census!HM$4,$A27*25-25+Census!HM$3,0,1,1)-OFFSET(Census!HM$4,$A27*25-25+1,0,1,1))/OFFSET(Census!HM$4,$A27*25-25+1,0,1,1)*100)</f>
        <v>14.902044593200761</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-2.8000000000000114</v>
      </c>
      <c r="HX27" s="208">
        <f ca="1">IF(OFFSET(Census!HW$4,$A27*25-25+1,0,1,1)=0,"",(OFFSET(Census!HW$4,$A27*25-25+Census!HW$3,0,1,1)-OFFSET(Census!HW$4,$A27*25-25+1,0,1,1))/OFFSET(Census!HW$4,$A27*25-25+1,0,1,1)*100)</f>
        <v>-4.1543026706231618</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5">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-1.0796843957541014</v>
      </c>
      <c r="CP28" s="208">
        <f ca="1">IF(OFFSET(Census!CO$4,$A28*25-25+1,0,1,1)=0,"",(OFFSET(Census!CO$4,$A28*25-25+Census!CO$3,0,1,1)-OFFSET(Census!CO$4,$A28*25-25+1,0,1,1))/OFFSET(Census!CO$4,$A28*25-25+1,0,1,1)*100)</f>
        <v>-29.341766293868112</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655000</v>
      </c>
      <c r="ED28" s="208">
        <f ca="1">IF(OFFSET(Census!EC$4,$A28*25-25+1,0,1,1)=0,"",(OFFSET(Census!EC$4,$A28*25-25+Census!EC$3,0,1,1)-OFFSET(Census!EC$4,$A28*25-25+1,0,1,1))/OFFSET(Census!EC$4,$A28*25-25+1,0,1,1)*100)</f>
        <v>214.75409836065575</v>
      </c>
      <c r="EE28" s="207">
        <f ca="1">OFFSET(Census!EE$4,$A28*25-25+Census!EE$3,0,1,1)-OFFSET(Census!EE$4,$A28*25-25+1,0,1,1)</f>
        <v>413000</v>
      </c>
      <c r="EF28" s="208">
        <f ca="1">IF(OFFSET(Census!EE$4,$A28*25-25+1,0,1,1)=0,"",(OFFSET(Census!EE$4,$A28*25-25+Census!EE$3,0,1,1)-OFFSET(Census!EE$4,$A28*25-25+1,0,1,1))/OFFSET(Census!EE$4,$A28*25-25+1,0,1,1)*100)</f>
        <v>167.2064777327935</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-59.2</v>
      </c>
      <c r="EL28" s="208">
        <f ca="1">IF(OFFSET(Census!EK$4,$A28*25-25+1,0,1,1)=0,"",(OFFSET(Census!EK$4,$A28*25-25+Census!EK$3,0,1,1)-OFFSET(Census!EK$4,$A28*25-25+1,0,1,1))/OFFSET(Census!EK$4,$A28*25-25+1,0,1,1)*100)</f>
        <v>-96.260162601626021</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-12.371018144983697</v>
      </c>
      <c r="GB28" s="208">
        <f ca="1">IF(OFFSET(Census!GA$4,$A28*25-25+1,0,1,1)=0,"",(OFFSET(Census!GA$4,$A28*25-25+Census!GA$3,0,1,1)-OFFSET(Census!GA$4,$A28*25-25+1,0,1,1))/OFFSET(Census!GA$4,$A28*25-25+1,0,1,1)*100)</f>
        <v>-92.576452451628001</v>
      </c>
      <c r="GC28" s="207">
        <f ca="1">OFFSET(Census!GC$4,$A28*25-25+Census!GC$3,0,1,1)-OFFSET(Census!GC$4,$A28*25-25+1,0,1,1)</f>
        <v>-41.633129507721428</v>
      </c>
      <c r="GD28" s="208">
        <f ca="1">IF(OFFSET(Census!GC$4,$A28*25-25+1,0,1,1)=0,"",(OFFSET(Census!GC$4,$A28*25-25+Census!GC$3,0,1,1)-OFFSET(Census!GC$4,$A28*25-25+1,0,1,1))/OFFSET(Census!GC$4,$A28*25-25+1,0,1,1)*100)</f>
        <v>-76.13080320814727</v>
      </c>
      <c r="GE28" s="207">
        <f ca="1">OFFSET(Census!GE$4,$A28*25-25+Census!GE$3,0,1,1)-OFFSET(Census!GE$4,$A28*25-25+1,0,1,1)</f>
        <v>-53.749143696352235</v>
      </c>
      <c r="GF28" s="208">
        <f ca="1">IF(OFFSET(Census!GE$4,$A28*25-25+1,0,1,1)=0,"",(OFFSET(Census!GE$4,$A28*25-25+Census!GE$3,0,1,1)-OFFSET(Census!GE$4,$A28*25-25+1,0,1,1))/OFFSET(Census!GE$4,$A28*25-25+1,0,1,1)*100)</f>
        <v>-47.54159145837302</v>
      </c>
      <c r="GG28" s="207">
        <f ca="1">OFFSET(Census!GG$4,$A28*25-25+Census!GG$3,0,1,1)-OFFSET(Census!GG$4,$A28*25-25+1,0,1,1)</f>
        <v>-31.468416683948107</v>
      </c>
      <c r="GH28" s="208">
        <f ca="1">IF(OFFSET(Census!GG$4,$A28*25-25+1,0,1,1)=0,"",(OFFSET(Census!GG$4,$A28*25-25+Census!GG$3,0,1,1)-OFFSET(Census!GG$4,$A28*25-25+1,0,1,1))/OFFSET(Census!GG$4,$A28*25-25+1,0,1,1)*100)</f>
        <v>-24.779113137408274</v>
      </c>
      <c r="GI28" s="207">
        <f ca="1">OFFSET(Census!GI$4,$A28*25-25+Census!GI$3,0,1,1)-OFFSET(Census!GI$4,$A28*25-25+1,0,1,1)</f>
        <v>9.2110356995683205</v>
      </c>
      <c r="GJ28" s="208">
        <f ca="1">IF(OFFSET(Census!GI$4,$A28*25-25+1,0,1,1)=0,"",(OFFSET(Census!GI$4,$A28*25-25+Census!GI$3,0,1,1)-OFFSET(Census!GI$4,$A28*25-25+1,0,1,1))/OFFSET(Census!GI$4,$A28*25-25+1,0,1,1)*100)</f>
        <v>18.476610426305136</v>
      </c>
      <c r="GK28" s="207">
        <f ca="1">OFFSET(Census!GK$4,$A28*25-25+Census!GK$3,0,1,1)-OFFSET(Census!GK$4,$A28*25-25+1,0,1,1)</f>
        <v>4.243374695970962</v>
      </c>
      <c r="GL28" s="208">
        <f ca="1">IF(OFFSET(Census!GK$4,$A28*25-25+1,0,1,1)=0,"",(OFFSET(Census!GK$4,$A28*25-25+Census!GK$3,0,1,1)-OFFSET(Census!GK$4,$A28*25-25+1,0,1,1))/OFFSET(Census!GK$4,$A28*25-25+1,0,1,1)*100)</f>
        <v>62.319743830373532</v>
      </c>
      <c r="GM28" s="207"/>
      <c r="GN28" s="208"/>
      <c r="GO28" s="207">
        <f ca="1">OFFSET(Census!GO$4,$A28*25-25+Census!GO$3,0,1,1)-OFFSET(Census!GO$4,$A28*25-25+1,0,1,1)</f>
        <v>-26.024779879350568</v>
      </c>
      <c r="GP28" s="208">
        <f ca="1">IF(OFFSET(Census!GO$4,$A28*25-25+1,0,1,1)=0,"",(OFFSET(Census!GO$4,$A28*25-25+Census!GO$3,0,1,1)-OFFSET(Census!GO$4,$A28*25-25+1,0,1,1))/OFFSET(Census!GO$4,$A28*25-25+1,0,1,1)*100)</f>
        <v>-45.196000142168771</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256.78769320501601</v>
      </c>
      <c r="HH28" s="208">
        <f ca="1">IF(OFFSET(Census!HG$4,$A28*25-25+1,0,1,1)=0,"",(OFFSET(Census!HG$4,$A28*25-25+Census!HG$3,0,1,1)-OFFSET(Census!HG$4,$A28*25-25+1,0,1,1))/OFFSET(Census!HG$4,$A28*25-25+1,0,1,1)*100)</f>
        <v>33.133895897421425</v>
      </c>
      <c r="HI28" s="207">
        <f ca="1">OFFSET(Census!HI$4,$A28*25-25+Census!HI$3,0,1,1)-OFFSET(Census!HI$4,$A28*25-25+1,0,1,1)</f>
        <v>-154.95567220764042</v>
      </c>
      <c r="HJ28" s="208">
        <f ca="1">IF(OFFSET(Census!HI$4,$A28*25-25+1,0,1,1)=0,"",(OFFSET(Census!HI$4,$A28*25-25+Census!HI$3,0,1,1)-OFFSET(Census!HI$4,$A28*25-25+1,0,1,1))/OFFSET(Census!HI$4,$A28*25-25+1,0,1,1)*100)</f>
        <v>-3.4688979674869134</v>
      </c>
      <c r="HK28" s="207">
        <f ca="1">OFFSET(Census!HK$4,$A28*25-25+Census!HK$3,0,1,1)-OFFSET(Census!HK$4,$A28*25-25+1,0,1,1)</f>
        <v>212.62233887430739</v>
      </c>
      <c r="HL28" s="208">
        <f ca="1">IF(OFFSET(Census!HK$4,$A28*25-25+1,0,1,1)=0,"",(OFFSET(Census!HK$4,$A28*25-25+Census!HK$3,0,1,1)-OFFSET(Census!HK$4,$A28*25-25+1,0,1,1))/OFFSET(Census!HK$4,$A28*25-25+1,0,1,1)*100)</f>
        <v>149.73404146077985</v>
      </c>
      <c r="HM28" s="207">
        <f ca="1">OFFSET(Census!HM$4,$A28*25-25+Census!HM$3,0,1,1)-OFFSET(Census!HM$4,$A28*25-25+1,0,1,1)</f>
        <v>1224.5905511811025</v>
      </c>
      <c r="HN28" s="208">
        <f ca="1">IF(OFFSET(Census!HM$4,$A28*25-25+1,0,1,1)=0,"",(OFFSET(Census!HM$4,$A28*25-25+Census!HM$3,0,1,1)-OFFSET(Census!HM$4,$A28*25-25+1,0,1,1))/OFFSET(Census!HM$4,$A28*25-25+1,0,1,1)*100)</f>
        <v>20.237821040837918</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15.600000000000009</v>
      </c>
      <c r="HX28" s="208">
        <f ca="1">IF(OFFSET(Census!HW$4,$A28*25-25+1,0,1,1)=0,"",(OFFSET(Census!HW$4,$A28*25-25+Census!HW$3,0,1,1)-OFFSET(Census!HW$4,$A28*25-25+1,0,1,1))/OFFSET(Census!HW$4,$A28*25-25+1,0,1,1)*100)</f>
        <v>21.487603305785139</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5">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8.2001299545159334E-2</v>
      </c>
      <c r="CP29" s="208">
        <f ca="1">IF(OFFSET(Census!CO$4,$A29*25-25+1,0,1,1)=0,"",(OFFSET(Census!CO$4,$A29*25-25+Census!CO$3,0,1,1)-OFFSET(Census!CO$4,$A29*25-25+1,0,1,1))/OFFSET(Census!CO$4,$A29*25-25+1,0,1,1)*100)</f>
        <v>4.7730711043873004</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655500</v>
      </c>
      <c r="ED29" s="208">
        <f ca="1">IF(OFFSET(Census!EC$4,$A29*25-25+1,0,1,1)=0,"",(OFFSET(Census!EC$4,$A29*25-25+Census!EC$3,0,1,1)-OFFSET(Census!EC$4,$A29*25-25+1,0,1,1))/OFFSET(Census!EC$4,$A29*25-25+1,0,1,1)*100)</f>
        <v>178.61035422343323</v>
      </c>
      <c r="EE29" s="207">
        <f ca="1">OFFSET(Census!EE$4,$A29*25-25+Census!EE$3,0,1,1)-OFFSET(Census!EE$4,$A29*25-25+1,0,1,1)</f>
        <v>556500</v>
      </c>
      <c r="EF29" s="208">
        <f ca="1">IF(OFFSET(Census!EE$4,$A29*25-25+1,0,1,1)=0,"",(OFFSET(Census!EE$4,$A29*25-25+Census!EE$3,0,1,1)-OFFSET(Census!EE$4,$A29*25-25+1,0,1,1))/OFFSET(Census!EE$4,$A29*25-25+1,0,1,1)*100)</f>
        <v>192.22797927461139</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1.2000000000000002</v>
      </c>
      <c r="EL29" s="208">
        <f ca="1">IF(OFFSET(Census!EK$4,$A29*25-25+1,0,1,1)=0,"",(OFFSET(Census!EK$4,$A29*25-25+Census!EK$3,0,1,1)-OFFSET(Census!EK$4,$A29*25-25+1,0,1,1))/OFFSET(Census!EK$4,$A29*25-25+1,0,1,1)*100)</f>
        <v>40.000000000000007</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-2.6088284676803899</v>
      </c>
      <c r="GB29" s="208">
        <f ca="1">IF(OFFSET(Census!GA$4,$A29*25-25+1,0,1,1)=0,"",(OFFSET(Census!GA$4,$A29*25-25+Census!GA$3,0,1,1)-OFFSET(Census!GA$4,$A29*25-25+1,0,1,1))/OFFSET(Census!GA$4,$A29*25-25+1,0,1,1)*100)</f>
        <v>-75.525584139347288</v>
      </c>
      <c r="GC29" s="207">
        <f ca="1">OFFSET(Census!GC$4,$A29*25-25+Census!GC$3,0,1,1)-OFFSET(Census!GC$4,$A29*25-25+1,0,1,1)</f>
        <v>-12.0925810211791</v>
      </c>
      <c r="GD29" s="208">
        <f ca="1">IF(OFFSET(Census!GC$4,$A29*25-25+1,0,1,1)=0,"",(OFFSET(Census!GC$4,$A29*25-25+Census!GC$3,0,1,1)-OFFSET(Census!GC$4,$A29*25-25+1,0,1,1))/OFFSET(Census!GC$4,$A29*25-25+1,0,1,1)*100)</f>
        <v>-70.320190847402102</v>
      </c>
      <c r="GE29" s="207">
        <f ca="1">OFFSET(Census!GE$4,$A29*25-25+Census!GE$3,0,1,1)-OFFSET(Census!GE$4,$A29*25-25+1,0,1,1)</f>
        <v>-74.928674041867708</v>
      </c>
      <c r="GF29" s="208">
        <f ca="1">IF(OFFSET(Census!GE$4,$A29*25-25+1,0,1,1)=0,"",(OFFSET(Census!GE$4,$A29*25-25+Census!GE$3,0,1,1)-OFFSET(Census!GE$4,$A29*25-25+1,0,1,1))/OFFSET(Census!GE$4,$A29*25-25+1,0,1,1)*100)</f>
        <v>-64.438659676006239</v>
      </c>
      <c r="GG29" s="207">
        <f ca="1">OFFSET(Census!GG$4,$A29*25-25+Census!GG$3,0,1,1)-OFFSET(Census!GG$4,$A29*25-25+1,0,1,1)</f>
        <v>-39.817416202688079</v>
      </c>
      <c r="GH29" s="208">
        <f ca="1">IF(OFFSET(Census!GG$4,$A29*25-25+1,0,1,1)=0,"",(OFFSET(Census!GG$4,$A29*25-25+Census!GG$3,0,1,1)-OFFSET(Census!GG$4,$A29*25-25+1,0,1,1))/OFFSET(Census!GG$4,$A29*25-25+1,0,1,1)*100)</f>
        <v>-25.285863703338475</v>
      </c>
      <c r="GI29" s="207">
        <f ca="1">OFFSET(Census!GI$4,$A29*25-25+Census!GI$3,0,1,1)-OFFSET(Census!GI$4,$A29*25-25+1,0,1,1)</f>
        <v>12.106309713998144</v>
      </c>
      <c r="GJ29" s="208">
        <f ca="1">IF(OFFSET(Census!GI$4,$A29*25-25+1,0,1,1)=0,"",(OFFSET(Census!GI$4,$A29*25-25+Census!GI$3,0,1,1)-OFFSET(Census!GI$4,$A29*25-25+1,0,1,1))/OFFSET(Census!GI$4,$A29*25-25+1,0,1,1)*100)</f>
        <v>18.476708229165244</v>
      </c>
      <c r="GK29" s="207">
        <f ca="1">OFFSET(Census!GK$4,$A29*25-25+Census!GK$3,0,1,1)-OFFSET(Census!GK$4,$A29*25-25+1,0,1,1)</f>
        <v>6.0224608784427716</v>
      </c>
      <c r="GL29" s="208">
        <f ca="1">IF(OFFSET(Census!GK$4,$A29*25-25+1,0,1,1)=0,"",(OFFSET(Census!GK$4,$A29*25-25+Census!GK$3,0,1,1)-OFFSET(Census!GK$4,$A29*25-25+1,0,1,1))/OFFSET(Census!GK$4,$A29*25-25+1,0,1,1)*100)</f>
        <v>72.256983747816506</v>
      </c>
      <c r="GM29" s="207"/>
      <c r="GN29" s="208"/>
      <c r="GO29" s="207">
        <f ca="1">OFFSET(Census!GO$4,$A29*25-25+Census!GO$3,0,1,1)-OFFSET(Census!GO$4,$A29*25-25+1,0,1,1)</f>
        <v>-23.950749449368061</v>
      </c>
      <c r="GP29" s="208">
        <f ca="1">IF(OFFSET(Census!GO$4,$A29*25-25+1,0,1,1)=0,"",(OFFSET(Census!GO$4,$A29*25-25+Census!GO$3,0,1,1)-OFFSET(Census!GO$4,$A29*25-25+1,0,1,1))/OFFSET(Census!GO$4,$A29*25-25+1,0,1,1)*100)</f>
        <v>-43.169573564028518</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290.32196630712951</v>
      </c>
      <c r="HH29" s="208">
        <f ca="1">IF(OFFSET(Census!HG$4,$A29*25-25+1,0,1,1)=0,"",(OFFSET(Census!HG$4,$A29*25-25+Census!HG$3,0,1,1)-OFFSET(Census!HG$4,$A29*25-25+1,0,1,1))/OFFSET(Census!HG$4,$A29*25-25+1,0,1,1)*100)</f>
        <v>93.351114568208843</v>
      </c>
      <c r="HI29" s="207">
        <f ca="1">OFFSET(Census!HI$4,$A29*25-25+Census!HI$3,0,1,1)-OFFSET(Census!HI$4,$A29*25-25+1,0,1,1)</f>
        <v>53.033959775799758</v>
      </c>
      <c r="HJ29" s="208">
        <f ca="1">IF(OFFSET(Census!HI$4,$A29*25-25+1,0,1,1)=0,"",(OFFSET(Census!HI$4,$A29*25-25+Census!HI$3,0,1,1)-OFFSET(Census!HI$4,$A29*25-25+1,0,1,1))/OFFSET(Census!HI$4,$A29*25-25+1,0,1,1)*100)</f>
        <v>2.4598311584322707</v>
      </c>
      <c r="HK29" s="207">
        <f ca="1">OFFSET(Census!HK$4,$A29*25-25+Census!HK$3,0,1,1)-OFFSET(Census!HK$4,$A29*25-25+1,0,1,1)</f>
        <v>78.742561976983353</v>
      </c>
      <c r="HL29" s="208">
        <f ca="1">IF(OFFSET(Census!HK$4,$A29*25-25+1,0,1,1)=0,"",(OFFSET(Census!HK$4,$A29*25-25+Census!HK$3,0,1,1)-OFFSET(Census!HK$4,$A29*25-25+1,0,1,1))/OFFSET(Census!HK$4,$A29*25-25+1,0,1,1)*100)</f>
        <v>157.48512395396671</v>
      </c>
      <c r="HM29" s="207">
        <f ca="1">OFFSET(Census!HM$4,$A29*25-25+Census!HM$3,0,1,1)-OFFSET(Census!HM$4,$A29*25-25+1,0,1,1)</f>
        <v>740.40401613992117</v>
      </c>
      <c r="HN29" s="208">
        <f ca="1">IF(OFFSET(Census!HM$4,$A29*25-25+1,0,1,1)=0,"",(OFFSET(Census!HM$4,$A29*25-25+Census!HM$3,0,1,1)-OFFSET(Census!HM$4,$A29*25-25+1,0,1,1))/OFFSET(Census!HM$4,$A29*25-25+1,0,1,1)*100)</f>
        <v>24.85411265995036</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-1.5</v>
      </c>
      <c r="HX29" s="208">
        <f ca="1">IF(OFFSET(Census!HW$4,$A29*25-25+1,0,1,1)=0,"",(OFFSET(Census!HW$4,$A29*25-25+Census!HW$3,0,1,1)-OFFSET(Census!HW$4,$A29*25-25+1,0,1,1))/OFFSET(Census!HW$4,$A29*25-25+1,0,1,1)*100)</f>
        <v>-13.043478260869565</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5">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1.6443569474463806</v>
      </c>
      <c r="CP30" s="208">
        <f ca="1">IF(OFFSET(Census!CO$4,$A30*25-25+1,0,1,1)=0,"",(OFFSET(Census!CO$4,$A30*25-25+Census!CO$3,0,1,1)-OFFSET(Census!CO$4,$A30*25-25+1,0,1,1))/OFFSET(Census!CO$4,$A30*25-25+1,0,1,1)*100)</f>
        <v>61.919351166761516</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1050250</v>
      </c>
      <c r="ED30" s="208">
        <f ca="1">IF(OFFSET(Census!EC$4,$A30*25-25+1,0,1,1)=0,"",(OFFSET(Census!EC$4,$A30*25-25+Census!EC$3,0,1,1)-OFFSET(Census!EC$4,$A30*25-25+1,0,1,1))/OFFSET(Census!EC$4,$A30*25-25+1,0,1,1)*100)</f>
        <v>165.13364779874215</v>
      </c>
      <c r="EE30" s="207">
        <f ca="1">OFFSET(Census!EE$4,$A30*25-25+Census!EE$3,0,1,1)-OFFSET(Census!EE$4,$A30*25-25+1,0,1,1)</f>
        <v>235000</v>
      </c>
      <c r="EF30" s="208">
        <f ca="1">IF(OFFSET(Census!EE$4,$A30*25-25+1,0,1,1)=0,"",(OFFSET(Census!EE$4,$A30*25-25+Census!EE$3,0,1,1)-OFFSET(Census!EE$4,$A30*25-25+1,0,1,1))/OFFSET(Census!EE$4,$A30*25-25+1,0,1,1)*100)</f>
        <v>69.117647058823522</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-0.19999999999999996</v>
      </c>
      <c r="EL30" s="208">
        <f ca="1">IF(OFFSET(Census!EK$4,$A30*25-25+1,0,1,1)=0,"",(OFFSET(Census!EK$4,$A30*25-25+Census!EK$3,0,1,1)-OFFSET(Census!EK$4,$A30*25-25+1,0,1,1))/OFFSET(Census!EK$4,$A30*25-25+1,0,1,1)*100)</f>
        <v>-19.999999999999996</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-2.5836217424173897</v>
      </c>
      <c r="GB30" s="208">
        <f ca="1">IF(OFFSET(Census!GA$4,$A30*25-25+1,0,1,1)=0,"",(OFFSET(Census!GA$4,$A30*25-25+Census!GA$3,0,1,1)-OFFSET(Census!GA$4,$A30*25-25+1,0,1,1))/OFFSET(Census!GA$4,$A30*25-25+1,0,1,1)*100)</f>
        <v>-63.750866494149086</v>
      </c>
      <c r="GC30" s="207">
        <f ca="1">OFFSET(Census!GC$4,$A30*25-25+Census!GC$3,0,1,1)-OFFSET(Census!GC$4,$A30*25-25+1,0,1,1)</f>
        <v>-6.9430045436665759</v>
      </c>
      <c r="GD30" s="208">
        <f ca="1">IF(OFFSET(Census!GC$4,$A30*25-25+1,0,1,1)=0,"",(OFFSET(Census!GC$4,$A30*25-25+Census!GC$3,0,1,1)-OFFSET(Census!GC$4,$A30*25-25+1,0,1,1))/OFFSET(Census!GC$4,$A30*25-25+1,0,1,1)*100)</f>
        <v>-51.794813895752654</v>
      </c>
      <c r="GE30" s="207">
        <f ca="1">OFFSET(Census!GE$4,$A30*25-25+Census!GE$3,0,1,1)-OFFSET(Census!GE$4,$A30*25-25+1,0,1,1)</f>
        <v>-18.80856044343615</v>
      </c>
      <c r="GF30" s="208">
        <f ca="1">IF(OFFSET(Census!GE$4,$A30*25-25+1,0,1,1)=0,"",(OFFSET(Census!GE$4,$A30*25-25+Census!GE$3,0,1,1)-OFFSET(Census!GE$4,$A30*25-25+1,0,1,1))/OFFSET(Census!GE$4,$A30*25-25+1,0,1,1)*100)</f>
        <v>-62.158573058689129</v>
      </c>
      <c r="GG30" s="207">
        <f ca="1">OFFSET(Census!GG$4,$A30*25-25+Census!GG$3,0,1,1)-OFFSET(Census!GG$4,$A30*25-25+1,0,1,1)</f>
        <v>-27.610270256660151</v>
      </c>
      <c r="GH30" s="208">
        <f ca="1">IF(OFFSET(Census!GG$4,$A30*25-25+1,0,1,1)=0,"",(OFFSET(Census!GG$4,$A30*25-25+Census!GG$3,0,1,1)-OFFSET(Census!GG$4,$A30*25-25+1,0,1,1))/OFFSET(Census!GG$4,$A30*25-25+1,0,1,1)*100)</f>
        <v>-40.073630771752015</v>
      </c>
      <c r="GI30" s="207">
        <f ca="1">OFFSET(Census!GI$4,$A30*25-25+Census!GI$3,0,1,1)-OFFSET(Census!GI$4,$A30*25-25+1,0,1,1)</f>
        <v>-17.178003769777916</v>
      </c>
      <c r="GJ30" s="208">
        <f ca="1">IF(OFFSET(Census!GI$4,$A30*25-25+1,0,1,1)=0,"",(OFFSET(Census!GI$4,$A30*25-25+Census!GI$3,0,1,1)-OFFSET(Census!GI$4,$A30*25-25+1,0,1,1))/OFFSET(Census!GI$4,$A30*25-25+1,0,1,1)*100)</f>
        <v>-25.776840389649568</v>
      </c>
      <c r="GK30" s="207">
        <f ca="1">OFFSET(Census!GK$4,$A30*25-25+Census!GK$3,0,1,1)-OFFSET(Census!GK$4,$A30*25-25+1,0,1,1)</f>
        <v>-0.80931835196500757</v>
      </c>
      <c r="GL30" s="208">
        <f ca="1">IF(OFFSET(Census!GK$4,$A30*25-25+1,0,1,1)=0,"",(OFFSET(Census!GK$4,$A30*25-25+Census!GK$3,0,1,1)-OFFSET(Census!GK$4,$A30*25-25+1,0,1,1))/OFFSET(Census!GK$4,$A30*25-25+1,0,1,1)*100)</f>
        <v>-4.9963020708043846</v>
      </c>
      <c r="GM30" s="207"/>
      <c r="GN30" s="208"/>
      <c r="GO30" s="207">
        <f ca="1">OFFSET(Census!GO$4,$A30*25-25+Census!GO$3,0,1,1)-OFFSET(Census!GO$4,$A30*25-25+1,0,1,1)</f>
        <v>-17.38854673906695</v>
      </c>
      <c r="GP30" s="208">
        <f ca="1">IF(OFFSET(Census!GO$4,$A30*25-25+1,0,1,1)=0,"",(OFFSET(Census!GO$4,$A30*25-25+Census!GO$3,0,1,1)-OFFSET(Census!GO$4,$A30*25-25+1,0,1,1))/OFFSET(Census!GO$4,$A30*25-25+1,0,1,1)*100)</f>
        <v>-43.439717458527745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696.83827849719091</v>
      </c>
      <c r="HH30" s="208">
        <f ca="1">IF(OFFSET(Census!HG$4,$A30*25-25+1,0,1,1)=0,"",(OFFSET(Census!HG$4,$A30*25-25+Census!HG$3,0,1,1)-OFFSET(Census!HG$4,$A30*25-25+1,0,1,1))/OFFSET(Census!HG$4,$A30*25-25+1,0,1,1)*100)</f>
        <v>62.665312814495586</v>
      </c>
      <c r="HI30" s="207">
        <f ca="1">OFFSET(Census!HI$4,$A30*25-25+Census!HI$3,0,1,1)-OFFSET(Census!HI$4,$A30*25-25+1,0,1,1)</f>
        <v>-647.07436828231403</v>
      </c>
      <c r="HJ30" s="208">
        <f ca="1">IF(OFFSET(Census!HI$4,$A30*25-25+1,0,1,1)=0,"",(OFFSET(Census!HI$4,$A30*25-25+Census!HI$3,0,1,1)-OFFSET(Census!HI$4,$A30*25-25+1,0,1,1))/OFFSET(Census!HI$4,$A30*25-25+1,0,1,1)*100)</f>
        <v>-6.32032006526972</v>
      </c>
      <c r="HK30" s="207">
        <f ca="1">OFFSET(Census!HK$4,$A30*25-25+Census!HK$3,0,1,1)-OFFSET(Census!HK$4,$A30*25-25+1,0,1,1)</f>
        <v>-26.658646122713435</v>
      </c>
      <c r="HL30" s="208">
        <f ca="1">IF(OFFSET(Census!HK$4,$A30*25-25+1,0,1,1)=0,"",(OFFSET(Census!HK$4,$A30*25-25+Census!HK$3,0,1,1)-OFFSET(Census!HK$4,$A30*25-25+1,0,1,1))/OFFSET(Census!HK$4,$A30*25-25+1,0,1,1)*100)</f>
        <v>-3.880443394863673</v>
      </c>
      <c r="HM30" s="207">
        <f ca="1">OFFSET(Census!HM$4,$A30*25-25+Census!HM$3,0,1,1)-OFFSET(Census!HM$4,$A30*25-25+1,0,1,1)</f>
        <v>175.18043117450179</v>
      </c>
      <c r="HN30" s="208">
        <f ca="1">IF(OFFSET(Census!HM$4,$A30*25-25+1,0,1,1)=0,"",(OFFSET(Census!HM$4,$A30*25-25+Census!HM$3,0,1,1)-OFFSET(Census!HM$4,$A30*25-25+1,0,1,1))/OFFSET(Census!HM$4,$A30*25-25+1,0,1,1)*100)</f>
        <v>1.2801843844965053</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-4.1000000000000014</v>
      </c>
      <c r="HX30" s="208">
        <f ca="1">IF(OFFSET(Census!HW$4,$A30*25-25+1,0,1,1)=0,"",(OFFSET(Census!HW$4,$A30*25-25+Census!HW$3,0,1,1)-OFFSET(Census!HW$4,$A30*25-25+1,0,1,1))/OFFSET(Census!HW$4,$A30*25-25+1,0,1,1)*100)</f>
        <v>-11.849710982658964</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5">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0.43073227733056374</v>
      </c>
      <c r="CP31" s="208">
        <f ca="1">IF(OFFSET(Census!CO$4,$A31*25-25+1,0,1,1)=0,"",(OFFSET(Census!CO$4,$A31*25-25+Census!CO$3,0,1,1)-OFFSET(Census!CO$4,$A31*25-25+1,0,1,1))/OFFSET(Census!CO$4,$A31*25-25+1,0,1,1)*100)</f>
        <v>20.815686274509819</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1170000</v>
      </c>
      <c r="ED31" s="208">
        <f ca="1">IF(OFFSET(Census!EC$4,$A31*25-25+1,0,1,1)=0,"",(OFFSET(Census!EC$4,$A31*25-25+Census!EC$3,0,1,1)-OFFSET(Census!EC$4,$A31*25-25+1,0,1,1))/OFFSET(Census!EC$4,$A31*25-25+1,0,1,1)*100)</f>
        <v>153.94736842105263</v>
      </c>
      <c r="EE31" s="207">
        <f ca="1">OFFSET(Census!EE$4,$A31*25-25+Census!EE$3,0,1,1)-OFFSET(Census!EE$4,$A31*25-25+1,0,1,1)</f>
        <v>187500</v>
      </c>
      <c r="EF31" s="208">
        <f ca="1">IF(OFFSET(Census!EE$4,$A31*25-25+1,0,1,1)=0,"",(OFFSET(Census!EE$4,$A31*25-25+Census!EE$3,0,1,1)-OFFSET(Census!EE$4,$A31*25-25+1,0,1,1))/OFFSET(Census!EE$4,$A31*25-25+1,0,1,1)*100)</f>
        <v>53.724928366762178</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0.5</v>
      </c>
      <c r="EL31" s="208">
        <f ca="1">IF(OFFSET(Census!EK$4,$A31*25-25+1,0,1,1)=0,"",(OFFSET(Census!EK$4,$A31*25-25+Census!EK$3,0,1,1)-OFFSET(Census!EK$4,$A31*25-25+1,0,1,1))/OFFSET(Census!EK$4,$A31*25-25+1,0,1,1)*100)</f>
        <v>125</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-2.5350621735201302</v>
      </c>
      <c r="GB31" s="208">
        <f ca="1">IF(OFFSET(Census!GA$4,$A31*25-25+1,0,1,1)=0,"",(OFFSET(Census!GA$4,$A31*25-25+Census!GA$3,0,1,1)-OFFSET(Census!GA$4,$A31*25-25+1,0,1,1))/OFFSET(Census!GA$4,$A31*25-25+1,0,1,1)*100)</f>
        <v>-86.57237322571244</v>
      </c>
      <c r="GC31" s="207">
        <f ca="1">OFFSET(Census!GC$4,$A31*25-25+Census!GC$3,0,1,1)-OFFSET(Census!GC$4,$A31*25-25+1,0,1,1)</f>
        <v>-5.6834425727037674</v>
      </c>
      <c r="GD31" s="208">
        <f ca="1">IF(OFFSET(Census!GC$4,$A31*25-25+1,0,1,1)=0,"",(OFFSET(Census!GC$4,$A31*25-25+Census!GC$3,0,1,1)-OFFSET(Census!GC$4,$A31*25-25+1,0,1,1))/OFFSET(Census!GC$4,$A31*25-25+1,0,1,1)*100)</f>
        <v>-82.037553825303348</v>
      </c>
      <c r="GE31" s="207">
        <f ca="1">OFFSET(Census!GE$4,$A31*25-25+Census!GE$3,0,1,1)-OFFSET(Census!GE$4,$A31*25-25+1,0,1,1)</f>
        <v>-21.256784553713295</v>
      </c>
      <c r="GF31" s="208">
        <f ca="1">IF(OFFSET(Census!GE$4,$A31*25-25+1,0,1,1)=0,"",(OFFSET(Census!GE$4,$A31*25-25+Census!GE$3,0,1,1)-OFFSET(Census!GE$4,$A31*25-25+1,0,1,1))/OFFSET(Census!GE$4,$A31*25-25+1,0,1,1)*100)</f>
        <v>-65.994443156111743</v>
      </c>
      <c r="GG31" s="207">
        <f ca="1">OFFSET(Census!GG$4,$A31*25-25+Census!GG$3,0,1,1)-OFFSET(Census!GG$4,$A31*25-25+1,0,1,1)</f>
        <v>-42.902593065054766</v>
      </c>
      <c r="GH31" s="208">
        <f ca="1">IF(OFFSET(Census!GG$4,$A31*25-25+1,0,1,1)=0,"",(OFFSET(Census!GG$4,$A31*25-25+Census!GG$3,0,1,1)-OFFSET(Census!GG$4,$A31*25-25+1,0,1,1))/OFFSET(Census!GG$4,$A31*25-25+1,0,1,1)*100)</f>
        <v>-45.70776261161604</v>
      </c>
      <c r="GI31" s="207">
        <f ca="1">OFFSET(Census!GI$4,$A31*25-25+Census!GI$3,0,1,1)-OFFSET(Census!GI$4,$A31*25-25+1,0,1,1)</f>
        <v>-16.35015624651146</v>
      </c>
      <c r="GJ31" s="208">
        <f ca="1">IF(OFFSET(Census!GI$4,$A31*25-25+1,0,1,1)=0,"",(OFFSET(Census!GI$4,$A31*25-25+Census!GI$3,0,1,1)-OFFSET(Census!GI$4,$A31*25-25+1,0,1,1))/OFFSET(Census!GI$4,$A31*25-25+1,0,1,1)*100)</f>
        <v>-22.765957557642558</v>
      </c>
      <c r="GK31" s="207">
        <f ca="1">OFFSET(Census!GK$4,$A31*25-25+Census!GK$3,0,1,1)-OFFSET(Census!GK$4,$A31*25-25+1,0,1,1)</f>
        <v>-1.3017084022268186</v>
      </c>
      <c r="GL31" s="208">
        <f ca="1">IF(OFFSET(Census!GK$4,$A31*25-25+1,0,1,1)=0,"",(OFFSET(Census!GK$4,$A31*25-25+Census!GK$3,0,1,1)-OFFSET(Census!GK$4,$A31*25-25+1,0,1,1))/OFFSET(Census!GK$4,$A31*25-25+1,0,1,1)*100)</f>
        <v>-8.4272059581663292</v>
      </c>
      <c r="GM31" s="207"/>
      <c r="GN31" s="208"/>
      <c r="GO31" s="207">
        <f ca="1">OFFSET(Census!GO$4,$A31*25-25+Census!GO$3,0,1,1)-OFFSET(Census!GO$4,$A31*25-25+1,0,1,1)</f>
        <v>-18.204186566961567</v>
      </c>
      <c r="GP31" s="208">
        <f ca="1">IF(OFFSET(Census!GO$4,$A31*25-25+1,0,1,1)=0,"",(OFFSET(Census!GO$4,$A31*25-25+Census!GO$3,0,1,1)-OFFSET(Census!GO$4,$A31*25-25+1,0,1,1))/OFFSET(Census!GO$4,$A31*25-25+1,0,1,1)*100)</f>
        <v>-45.164147736552181</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645.9636086216874</v>
      </c>
      <c r="HH31" s="208">
        <f ca="1">IF(OFFSET(Census!HG$4,$A31*25-25+1,0,1,1)=0,"",(OFFSET(Census!HG$4,$A31*25-25+Census!HG$3,0,1,1)-OFFSET(Census!HG$4,$A31*25-25+1,0,1,1))/OFFSET(Census!HG$4,$A31*25-25+1,0,1,1)*100)</f>
        <v>82.922157717803259</v>
      </c>
      <c r="HI31" s="207">
        <f ca="1">OFFSET(Census!HI$4,$A31*25-25+Census!HI$3,0,1,1)-OFFSET(Census!HI$4,$A31*25-25+1,0,1,1)</f>
        <v>-1868.950472649467</v>
      </c>
      <c r="HJ31" s="208">
        <f ca="1">IF(OFFSET(Census!HI$4,$A31*25-25+1,0,1,1)=0,"",(OFFSET(Census!HI$4,$A31*25-25+Census!HI$3,0,1,1)-OFFSET(Census!HI$4,$A31*25-25+1,0,1,1))/OFFSET(Census!HI$4,$A31*25-25+1,0,1,1)*100)</f>
        <v>-17.348468139324858</v>
      </c>
      <c r="HK31" s="207">
        <f ca="1">OFFSET(Census!HK$4,$A31*25-25+Census!HK$3,0,1,1)-OFFSET(Census!HK$4,$A31*25-25+1,0,1,1)</f>
        <v>257.53720689594695</v>
      </c>
      <c r="HL31" s="208">
        <f ca="1">IF(OFFSET(Census!HK$4,$A31*25-25+1,0,1,1)=0,"",(OFFSET(Census!HK$4,$A31*25-25+Census!HK$3,0,1,1)-OFFSET(Census!HK$4,$A31*25-25+1,0,1,1))/OFFSET(Census!HK$4,$A31*25-25+1,0,1,1)*100)</f>
        <v>65.364773323844403</v>
      </c>
      <c r="HM31" s="207">
        <f ca="1">OFFSET(Census!HM$4,$A31*25-25+Census!HM$3,0,1,1)-OFFSET(Census!HM$4,$A31*25-25+1,0,1,1)</f>
        <v>-1471.3477437345446</v>
      </c>
      <c r="HN31" s="208">
        <f ca="1">IF(OFFSET(Census!HM$4,$A31*25-25+1,0,1,1)=0,"",(OFFSET(Census!HM$4,$A31*25-25+Census!HM$3,0,1,1)-OFFSET(Census!HM$4,$A31*25-25+1,0,1,1))/OFFSET(Census!HM$4,$A31*25-25+1,0,1,1)*100)</f>
        <v>-10.598197390582328</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-5.1999999999999993</v>
      </c>
      <c r="HX31" s="208">
        <f ca="1">IF(OFFSET(Census!HW$4,$A31*25-25+1,0,1,1)=0,"",(OFFSET(Census!HW$4,$A31*25-25+Census!HW$3,0,1,1)-OFFSET(Census!HW$4,$A31*25-25+1,0,1,1))/OFFSET(Census!HW$4,$A31*25-25+1,0,1,1)*100)</f>
        <v>-21.224489795918362</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5">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-6.7220304770923001E-2</v>
      </c>
      <c r="CP32" s="208">
        <f ca="1">IF(OFFSET(Census!CO$4,$A32*25-25+1,0,1,1)=0,"",(OFFSET(Census!CO$4,$A32*25-25+Census!CO$3,0,1,1)-OFFSET(Census!CO$4,$A32*25-25+1,0,1,1))/OFFSET(Census!CO$4,$A32*25-25+1,0,1,1)*100)</f>
        <v>-1.5392011412268096</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978800</v>
      </c>
      <c r="ED32" s="208">
        <f ca="1">IF(OFFSET(Census!EC$4,$A32*25-25+1,0,1,1)=0,"",(OFFSET(Census!EC$4,$A32*25-25+Census!EC$3,0,1,1)-OFFSET(Census!EC$4,$A32*25-25+1,0,1,1))/OFFSET(Census!EC$4,$A32*25-25+1,0,1,1)*100)</f>
        <v>252.78925619834709</v>
      </c>
      <c r="EE32" s="207">
        <f ca="1">OFFSET(Census!EE$4,$A32*25-25+Census!EE$3,0,1,1)-OFFSET(Census!EE$4,$A32*25-25+1,0,1,1)</f>
        <v>391500</v>
      </c>
      <c r="EF32" s="208">
        <f ca="1">IF(OFFSET(Census!EE$4,$A32*25-25+1,0,1,1)=0,"",(OFFSET(Census!EE$4,$A32*25-25+Census!EE$3,0,1,1)-OFFSET(Census!EE$4,$A32*25-25+1,0,1,1))/OFFSET(Census!EE$4,$A32*25-25+1,0,1,1)*100)</f>
        <v>127.94117647058823</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-6.3000000000000007</v>
      </c>
      <c r="EL32" s="208">
        <f ca="1">IF(OFFSET(Census!EK$4,$A32*25-25+1,0,1,1)=0,"",(OFFSET(Census!EK$4,$A32*25-25+Census!EK$3,0,1,1)-OFFSET(Census!EK$4,$A32*25-25+1,0,1,1))/OFFSET(Census!EK$4,$A32*25-25+1,0,1,1)*100)</f>
        <v>-79.74683544303798</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-4.0393462864242196</v>
      </c>
      <c r="GB32" s="208">
        <f ca="1">IF(OFFSET(Census!GA$4,$A32*25-25+1,0,1,1)=0,"",(OFFSET(Census!GA$4,$A32*25-25+Census!GA$3,0,1,1)-OFFSET(Census!GA$4,$A32*25-25+1,0,1,1))/OFFSET(Census!GA$4,$A32*25-25+1,0,1,1)*100)</f>
        <v>-88.202011411420273</v>
      </c>
      <c r="GC32" s="207">
        <f ca="1">OFFSET(Census!GC$4,$A32*25-25+Census!GC$3,0,1,1)-OFFSET(Census!GC$4,$A32*25-25+1,0,1,1)</f>
        <v>-14.005138347251744</v>
      </c>
      <c r="GD32" s="208">
        <f ca="1">IF(OFFSET(Census!GC$4,$A32*25-25+1,0,1,1)=0,"",(OFFSET(Census!GC$4,$A32*25-25+Census!GC$3,0,1,1)-OFFSET(Census!GC$4,$A32*25-25+1,0,1,1))/OFFSET(Census!GC$4,$A32*25-25+1,0,1,1)*100)</f>
        <v>-76.104845194681175</v>
      </c>
      <c r="GE32" s="207">
        <f ca="1">OFFSET(Census!GE$4,$A32*25-25+Census!GE$3,0,1,1)-OFFSET(Census!GE$4,$A32*25-25+1,0,1,1)</f>
        <v>-54.495160055620786</v>
      </c>
      <c r="GF32" s="208">
        <f ca="1">IF(OFFSET(Census!GE$4,$A32*25-25+1,0,1,1)=0,"",(OFFSET(Census!GE$4,$A32*25-25+Census!GE$3,0,1,1)-OFFSET(Census!GE$4,$A32*25-25+1,0,1,1))/OFFSET(Census!GE$4,$A32*25-25+1,0,1,1)*100)</f>
        <v>-71.454316492207354</v>
      </c>
      <c r="GG32" s="207">
        <f ca="1">OFFSET(Census!GG$4,$A32*25-25+Census!GG$3,0,1,1)-OFFSET(Census!GG$4,$A32*25-25+1,0,1,1)</f>
        <v>-66.210427063871364</v>
      </c>
      <c r="GH32" s="208">
        <f ca="1">IF(OFFSET(Census!GG$4,$A32*25-25+1,0,1,1)=0,"",(OFFSET(Census!GG$4,$A32*25-25+Census!GG$3,0,1,1)-OFFSET(Census!GG$4,$A32*25-25+1,0,1,1))/OFFSET(Census!GG$4,$A32*25-25+1,0,1,1)*100)</f>
        <v>-47.918189538276316</v>
      </c>
      <c r="GI32" s="207">
        <f ca="1">OFFSET(Census!GI$4,$A32*25-25+Census!GI$3,0,1,1)-OFFSET(Census!GI$4,$A32*25-25+1,0,1,1)</f>
        <v>-12.462112762232628</v>
      </c>
      <c r="GJ32" s="208">
        <f ca="1">IF(OFFSET(Census!GI$4,$A32*25-25+1,0,1,1)=0,"",(OFFSET(Census!GI$4,$A32*25-25+Census!GI$3,0,1,1)-OFFSET(Census!GI$4,$A32*25-25+1,0,1,1))/OFFSET(Census!GI$4,$A32*25-25+1,0,1,1)*100)</f>
        <v>-18.232468698149386</v>
      </c>
      <c r="GK32" s="207">
        <f ca="1">OFFSET(Census!GK$4,$A32*25-25+Census!GK$3,0,1,1)-OFFSET(Census!GK$4,$A32*25-25+1,0,1,1)</f>
        <v>-4.148999693178494</v>
      </c>
      <c r="GL32" s="208">
        <f ca="1">IF(OFFSET(Census!GK$4,$A32*25-25+1,0,1,1)=0,"",(OFFSET(Census!GK$4,$A32*25-25+Census!GK$3,0,1,1)-OFFSET(Census!GK$4,$A32*25-25+1,0,1,1))/OFFSET(Census!GK$4,$A32*25-25+1,0,1,1)*100)</f>
        <v>-26.426128768660373</v>
      </c>
      <c r="GM32" s="207"/>
      <c r="GN32" s="208"/>
      <c r="GO32" s="207">
        <f ca="1">OFFSET(Census!GO$4,$A32*25-25+Census!GO$3,0,1,1)-OFFSET(Census!GO$4,$A32*25-25+1,0,1,1)</f>
        <v>-32.785512629689677</v>
      </c>
      <c r="GP32" s="208">
        <f ca="1">IF(OFFSET(Census!GO$4,$A32*25-25+1,0,1,1)=0,"",(OFFSET(Census!GO$4,$A32*25-25+Census!GO$3,0,1,1)-OFFSET(Census!GO$4,$A32*25-25+1,0,1,1))/OFFSET(Census!GO$4,$A32*25-25+1,0,1,1)*100)</f>
        <v>-57.46159210782573</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301.65850148804657</v>
      </c>
      <c r="HH32" s="208">
        <f ca="1">IF(OFFSET(Census!HG$4,$A32*25-25+1,0,1,1)=0,"",(OFFSET(Census!HG$4,$A32*25-25+Census!HG$3,0,1,1)-OFFSET(Census!HG$4,$A32*25-25+1,0,1,1))/OFFSET(Census!HG$4,$A32*25-25+1,0,1,1)*100)</f>
        <v>67.941103938749222</v>
      </c>
      <c r="HI32" s="207">
        <f ca="1">OFFSET(Census!HI$4,$A32*25-25+Census!HI$3,0,1,1)-OFFSET(Census!HI$4,$A32*25-25+1,0,1,1)</f>
        <v>210.60661063326461</v>
      </c>
      <c r="HJ32" s="208">
        <f ca="1">IF(OFFSET(Census!HI$4,$A32*25-25+1,0,1,1)=0,"",(OFFSET(Census!HI$4,$A32*25-25+Census!HI$3,0,1,1)-OFFSET(Census!HI$4,$A32*25-25+1,0,1,1))/OFFSET(Census!HI$4,$A32*25-25+1,0,1,1)*100)</f>
        <v>4.6853528505731834</v>
      </c>
      <c r="HK32" s="207">
        <f ca="1">OFFSET(Census!HK$4,$A32*25-25+Census!HK$3,0,1,1)-OFFSET(Census!HK$4,$A32*25-25+1,0,1,1)</f>
        <v>160.82747380929021</v>
      </c>
      <c r="HL32" s="208">
        <f ca="1">IF(OFFSET(Census!HK$4,$A32*25-25+1,0,1,1)=0,"",(OFFSET(Census!HK$4,$A32*25-25+Census!HK$3,0,1,1)-OFFSET(Census!HK$4,$A32*25-25+1,0,1,1))/OFFSET(Census!HK$4,$A32*25-25+1,0,1,1)*100)</f>
        <v>189.20879271681201</v>
      </c>
      <c r="HM32" s="207">
        <f ca="1">OFFSET(Census!HM$4,$A32*25-25+Census!HM$3,0,1,1)-OFFSET(Census!HM$4,$A32*25-25+1,0,1,1)</f>
        <v>1090.5371357556332</v>
      </c>
      <c r="HN32" s="208">
        <f ca="1">IF(OFFSET(Census!HM$4,$A32*25-25+1,0,1,1)=0,"",(OFFSET(Census!HM$4,$A32*25-25+Census!HM$3,0,1,1)-OFFSET(Census!HM$4,$A32*25-25+1,0,1,1))/OFFSET(Census!HM$4,$A32*25-25+1,0,1,1)*100)</f>
        <v>20.202614593472273</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4.6000000000000014</v>
      </c>
      <c r="HX32" s="208">
        <f ca="1">IF(OFFSET(Census!HW$4,$A32*25-25+1,0,1,1)=0,"",(OFFSET(Census!HW$4,$A32*25-25+Census!HW$3,0,1,1)-OFFSET(Census!HW$4,$A32*25-25+1,0,1,1))/OFFSET(Census!HW$4,$A32*25-25+1,0,1,1)*100)</f>
        <v>7.8902229845626097</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5">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1.7262145339907851</v>
      </c>
      <c r="CP33" s="208">
        <f ca="1">IF(OFFSET(Census!CO$4,$A33*25-25+1,0,1,1)=0,"",(OFFSET(Census!CO$4,$A33*25-25+Census!CO$3,0,1,1)-OFFSET(Census!CO$4,$A33*25-25+1,0,1,1))/OFFSET(Census!CO$4,$A33*25-25+1,0,1,1)*100)</f>
        <v>52.728395061728406</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427000</v>
      </c>
      <c r="ED33" s="208">
        <f ca="1">IF(OFFSET(Census!EC$4,$A33*25-25+1,0,1,1)=0,"",(OFFSET(Census!EC$4,$A33*25-25+Census!EC$3,0,1,1)-OFFSET(Census!EC$4,$A33*25-25+1,0,1,1))/OFFSET(Census!EC$4,$A33*25-25+1,0,1,1)*100)</f>
        <v>156.41025641025641</v>
      </c>
      <c r="EE33" s="207">
        <f ca="1">OFFSET(Census!EE$4,$A33*25-25+Census!EE$3,0,1,1)-OFFSET(Census!EE$4,$A33*25-25+1,0,1,1)</f>
        <v>255750</v>
      </c>
      <c r="EF33" s="208">
        <f ca="1">IF(OFFSET(Census!EE$4,$A33*25-25+1,0,1,1)=0,"",(OFFSET(Census!EE$4,$A33*25-25+Census!EE$3,0,1,1)-OFFSET(Census!EE$4,$A33*25-25+1,0,1,1))/OFFSET(Census!EE$4,$A33*25-25+1,0,1,1)*100)</f>
        <v>109.17822838847387</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-35.5</v>
      </c>
      <c r="EL33" s="208">
        <f ca="1">IF(OFFSET(Census!EK$4,$A33*25-25+1,0,1,1)=0,"",(OFFSET(Census!EK$4,$A33*25-25+Census!EK$3,0,1,1)-OFFSET(Census!EK$4,$A33*25-25+1,0,1,1))/OFFSET(Census!EK$4,$A33*25-25+1,0,1,1)*100)</f>
        <v>-83.924349881796701</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-8.824229019506987</v>
      </c>
      <c r="GB33" s="208">
        <f ca="1">IF(OFFSET(Census!GA$4,$A33*25-25+1,0,1,1)=0,"",(OFFSET(Census!GA$4,$A33*25-25+Census!GA$3,0,1,1)-OFFSET(Census!GA$4,$A33*25-25+1,0,1,1))/OFFSET(Census!GA$4,$A33*25-25+1,0,1,1)*100)</f>
        <v>-82.175632744158818</v>
      </c>
      <c r="GC33" s="207">
        <f ca="1">OFFSET(Census!GC$4,$A33*25-25+Census!GC$3,0,1,1)-OFFSET(Census!GC$4,$A33*25-25+1,0,1,1)</f>
        <v>-35.401492230516254</v>
      </c>
      <c r="GD33" s="208">
        <f ca="1">IF(OFFSET(Census!GC$4,$A33*25-25+1,0,1,1)=0,"",(OFFSET(Census!GC$4,$A33*25-25+Census!GC$3,0,1,1)-OFFSET(Census!GC$4,$A33*25-25+1,0,1,1))/OFFSET(Census!GC$4,$A33*25-25+1,0,1,1)*100)</f>
        <v>-68.54249956752551</v>
      </c>
      <c r="GE33" s="207">
        <f ca="1">OFFSET(Census!GE$4,$A33*25-25+Census!GE$3,0,1,1)-OFFSET(Census!GE$4,$A33*25-25+1,0,1,1)</f>
        <v>-50.03856765104527</v>
      </c>
      <c r="GF33" s="208">
        <f ca="1">IF(OFFSET(Census!GE$4,$A33*25-25+1,0,1,1)=0,"",(OFFSET(Census!GE$4,$A33*25-25+Census!GE$3,0,1,1)-OFFSET(Census!GE$4,$A33*25-25+1,0,1,1))/OFFSET(Census!GE$4,$A33*25-25+1,0,1,1)*100)</f>
        <v>-43.513930888703086</v>
      </c>
      <c r="GG33" s="207">
        <f ca="1">OFFSET(Census!GG$4,$A33*25-25+Census!GG$3,0,1,1)-OFFSET(Census!GG$4,$A33*25-25+1,0,1,1)</f>
        <v>-22.171949361347444</v>
      </c>
      <c r="GH33" s="208">
        <f ca="1">IF(OFFSET(Census!GG$4,$A33*25-25+1,0,1,1)=0,"",(OFFSET(Census!GG$4,$A33*25-25+Census!GG$3,0,1,1)-OFFSET(Census!GG$4,$A33*25-25+1,0,1,1))/OFFSET(Census!GG$4,$A33*25-25+1,0,1,1)*100)</f>
        <v>-18.284540748074896</v>
      </c>
      <c r="GI33" s="207">
        <f ca="1">OFFSET(Census!GI$4,$A33*25-25+Census!GI$3,0,1,1)-OFFSET(Census!GI$4,$A33*25-25+1,0,1,1)</f>
        <v>16.333430717073384</v>
      </c>
      <c r="GJ33" s="208">
        <f ca="1">IF(OFFSET(Census!GI$4,$A33*25-25+1,0,1,1)=0,"",(OFFSET(Census!GI$4,$A33*25-25+Census!GI$3,0,1,1)-OFFSET(Census!GI$4,$A33*25-25+1,0,1,1))/OFFSET(Census!GI$4,$A33*25-25+1,0,1,1)*100)</f>
        <v>39.864294919321779</v>
      </c>
      <c r="GK33" s="207">
        <f ca="1">OFFSET(Census!GK$4,$A33*25-25+Census!GK$3,0,1,1)-OFFSET(Census!GK$4,$A33*25-25+1,0,1,1)</f>
        <v>6.3557649040833253</v>
      </c>
      <c r="GL33" s="208">
        <f ca="1">IF(OFFSET(Census!GK$4,$A33*25-25+1,0,1,1)=0,"",(OFFSET(Census!GK$4,$A33*25-25+Census!GK$3,0,1,1)-OFFSET(Census!GK$4,$A33*25-25+1,0,1,1))/OFFSET(Census!GK$4,$A33*25-25+1,0,1,1)*100)</f>
        <v>124.62825964093823</v>
      </c>
      <c r="GM33" s="207"/>
      <c r="GN33" s="208"/>
      <c r="GO33" s="207">
        <f ca="1">OFFSET(Census!GO$4,$A33*25-25+Census!GO$3,0,1,1)-OFFSET(Census!GO$4,$A33*25-25+1,0,1,1)</f>
        <v>-19.516354803738395</v>
      </c>
      <c r="GP33" s="208">
        <f ca="1">IF(OFFSET(Census!GO$4,$A33*25-25+1,0,1,1)=0,"",(OFFSET(Census!GO$4,$A33*25-25+Census!GO$3,0,1,1)-OFFSET(Census!GO$4,$A33*25-25+1,0,1,1))/OFFSET(Census!GO$4,$A33*25-25+1,0,1,1)*100)</f>
        <v>-32.969410175649486</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418.61991121783217</v>
      </c>
      <c r="HH33" s="208">
        <f ca="1">IF(OFFSET(Census!HG$4,$A33*25-25+1,0,1,1)=0,"",(OFFSET(Census!HG$4,$A33*25-25+Census!HG$3,0,1,1)-OFFSET(Census!HG$4,$A33*25-25+1,0,1,1))/OFFSET(Census!HG$4,$A33*25-25+1,0,1,1)*100)</f>
        <v>65.307318442719534</v>
      </c>
      <c r="HI33" s="207">
        <f ca="1">OFFSET(Census!HI$4,$A33*25-25+Census!HI$3,0,1,1)-OFFSET(Census!HI$4,$A33*25-25+1,0,1,1)</f>
        <v>-216.5089809007759</v>
      </c>
      <c r="HJ33" s="208">
        <f ca="1">IF(OFFSET(Census!HI$4,$A33*25-25+1,0,1,1)=0,"",(OFFSET(Census!HI$4,$A33*25-25+Census!HI$3,0,1,1)-OFFSET(Census!HI$4,$A33*25-25+1,0,1,1))/OFFSET(Census!HI$4,$A33*25-25+1,0,1,1)*100)</f>
        <v>-4.5725233558769984</v>
      </c>
      <c r="HK33" s="207">
        <f ca="1">OFFSET(Census!HK$4,$A33*25-25+Census!HK$3,0,1,1)-OFFSET(Census!HK$4,$A33*25-25+1,0,1,1)</f>
        <v>61.143252081325727</v>
      </c>
      <c r="HL33" s="208">
        <f ca="1">IF(OFFSET(Census!HK$4,$A33*25-25+1,0,1,1)=0,"",(OFFSET(Census!HK$4,$A33*25-25+Census!HK$3,0,1,1)-OFFSET(Census!HK$4,$A33*25-25+1,0,1,1))/OFFSET(Census!HK$4,$A33*25-25+1,0,1,1)*100)</f>
        <v>22.562085638865582</v>
      </c>
      <c r="HM33" s="207">
        <f ca="1">OFFSET(Census!HM$4,$A33*25-25+Census!HM$3,0,1,1)-OFFSET(Census!HM$4,$A33*25-25+1,0,1,1)</f>
        <v>1020.5411446896569</v>
      </c>
      <c r="HN33" s="208">
        <f ca="1">IF(OFFSET(Census!HM$4,$A33*25-25+1,0,1,1)=0,"",(OFFSET(Census!HM$4,$A33*25-25+Census!HM$3,0,1,1)-OFFSET(Census!HM$4,$A33*25-25+1,0,1,1))/OFFSET(Census!HM$4,$A33*25-25+1,0,1,1)*100)</f>
        <v>16.394235256058746</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66.000000000000014</v>
      </c>
      <c r="HX33" s="208">
        <f ca="1">IF(OFFSET(Census!HW$4,$A33*25-25+1,0,1,1)=0,"",(OFFSET(Census!HW$4,$A33*25-25+Census!HW$3,0,1,1)-OFFSET(Census!HW$4,$A33*25-25+1,0,1,1))/OFFSET(Census!HW$4,$A33*25-25+1,0,1,1)*100)</f>
        <v>84.291187739463624</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5">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-0.48562421381206011</v>
      </c>
      <c r="CP34" s="208">
        <f ca="1">IF(OFFSET(Census!CO$4,$A34*25-25+1,0,1,1)=0,"",(OFFSET(Census!CO$4,$A34*25-25+Census!CO$3,0,1,1)-OFFSET(Census!CO$4,$A34*25-25+1,0,1,1))/OFFSET(Census!CO$4,$A34*25-25+1,0,1,1)*100)</f>
        <v>-9.9398601398601354</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410000</v>
      </c>
      <c r="ED34" s="208">
        <f ca="1">IF(OFFSET(Census!EC$4,$A34*25-25+1,0,1,1)=0,"",(OFFSET(Census!EC$4,$A34*25-25+Census!EC$3,0,1,1)-OFFSET(Census!EC$4,$A34*25-25+1,0,1,1))/OFFSET(Census!EC$4,$A34*25-25+1,0,1,1)*100)</f>
        <v>170.83333333333331</v>
      </c>
      <c r="EE34" s="207">
        <f ca="1">OFFSET(Census!EE$4,$A34*25-25+Census!EE$3,0,1,1)-OFFSET(Census!EE$4,$A34*25-25+1,0,1,1)</f>
        <v>262500</v>
      </c>
      <c r="EF34" s="208">
        <f ca="1">IF(OFFSET(Census!EE$4,$A34*25-25+1,0,1,1)=0,"",(OFFSET(Census!EE$4,$A34*25-25+Census!EE$3,0,1,1)-OFFSET(Census!EE$4,$A34*25-25+1,0,1,1))/OFFSET(Census!EE$4,$A34*25-25+1,0,1,1)*100)</f>
        <v>125</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-37.5</v>
      </c>
      <c r="EL34" s="208">
        <f ca="1">IF(OFFSET(Census!EK$4,$A34*25-25+1,0,1,1)=0,"",(OFFSET(Census!EK$4,$A34*25-25+Census!EK$3,0,1,1)-OFFSET(Census!EK$4,$A34*25-25+1,0,1,1))/OFFSET(Census!EK$4,$A34*25-25+1,0,1,1)*100)</f>
        <v>-58.777429467084644</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-11.65613157886008</v>
      </c>
      <c r="GB34" s="208">
        <f ca="1">IF(OFFSET(Census!GA$4,$A34*25-25+1,0,1,1)=0,"",(OFFSET(Census!GA$4,$A34*25-25+Census!GA$3,0,1,1)-OFFSET(Census!GA$4,$A34*25-25+1,0,1,1))/OFFSET(Census!GA$4,$A34*25-25+1,0,1,1)*100)</f>
        <v>-80.489308594022106</v>
      </c>
      <c r="GC34" s="207">
        <f ca="1">OFFSET(Census!GC$4,$A34*25-25+Census!GC$3,0,1,1)-OFFSET(Census!GC$4,$A34*25-25+1,0,1,1)</f>
        <v>-27.364036440155637</v>
      </c>
      <c r="GD34" s="208">
        <f ca="1">IF(OFFSET(Census!GC$4,$A34*25-25+1,0,1,1)=0,"",(OFFSET(Census!GC$4,$A34*25-25+Census!GC$3,0,1,1)-OFFSET(Census!GC$4,$A34*25-25+1,0,1,1))/OFFSET(Census!GC$4,$A34*25-25+1,0,1,1)*100)</f>
        <v>-47.10074088406099</v>
      </c>
      <c r="GE34" s="207">
        <f ca="1">OFFSET(Census!GE$4,$A34*25-25+Census!GE$3,0,1,1)-OFFSET(Census!GE$4,$A34*25-25+1,0,1,1)</f>
        <v>-63.172963361409487</v>
      </c>
      <c r="GF34" s="208">
        <f ca="1">IF(OFFSET(Census!GE$4,$A34*25-25+1,0,1,1)=0,"",(OFFSET(Census!GE$4,$A34*25-25+Census!GE$3,0,1,1)-OFFSET(Census!GE$4,$A34*25-25+1,0,1,1))/OFFSET(Census!GE$4,$A34*25-25+1,0,1,1)*100)</f>
        <v>-46.412084132589129</v>
      </c>
      <c r="GG34" s="207">
        <f ca="1">OFFSET(Census!GG$4,$A34*25-25+Census!GG$3,0,1,1)-OFFSET(Census!GG$4,$A34*25-25+1,0,1,1)</f>
        <v>-2.3368308001760454</v>
      </c>
      <c r="GH34" s="208">
        <f ca="1">IF(OFFSET(Census!GG$4,$A34*25-25+1,0,1,1)=0,"",(OFFSET(Census!GG$4,$A34*25-25+Census!GG$3,0,1,1)-OFFSET(Census!GG$4,$A34*25-25+1,0,1,1))/OFFSET(Census!GG$4,$A34*25-25+1,0,1,1)*100)</f>
        <v>-2.1572728453095773</v>
      </c>
      <c r="GI34" s="207">
        <f ca="1">OFFSET(Census!GI$4,$A34*25-25+Census!GI$3,0,1,1)-OFFSET(Census!GI$4,$A34*25-25+1,0,1,1)</f>
        <v>16.275631129314867</v>
      </c>
      <c r="GJ34" s="208">
        <f ca="1">IF(OFFSET(Census!GI$4,$A34*25-25+1,0,1,1)=0,"",(OFFSET(Census!GI$4,$A34*25-25+Census!GI$3,0,1,1)-OFFSET(Census!GI$4,$A34*25-25+1,0,1,1))/OFFSET(Census!GI$4,$A34*25-25+1,0,1,1)*100)</f>
        <v>42.433655277671242</v>
      </c>
      <c r="GK34" s="207">
        <f ca="1">OFFSET(Census!GK$4,$A34*25-25+Census!GK$3,0,1,1)-OFFSET(Census!GK$4,$A34*25-25+1,0,1,1)</f>
        <v>5.3802032722305411</v>
      </c>
      <c r="GL34" s="208">
        <f ca="1">IF(OFFSET(Census!GK$4,$A34*25-25+1,0,1,1)=0,"",(OFFSET(Census!GK$4,$A34*25-25+Census!GK$3,0,1,1)-OFFSET(Census!GK$4,$A34*25-25+1,0,1,1))/OFFSET(Census!GK$4,$A34*25-25+1,0,1,1)*100)</f>
        <v>72.563000799361163</v>
      </c>
      <c r="GM34" s="207"/>
      <c r="GN34" s="208"/>
      <c r="GO34" s="207">
        <f ca="1">OFFSET(Census!GO$4,$A34*25-25+Census!GO$3,0,1,1)-OFFSET(Census!GO$4,$A34*25-25+1,0,1,1)</f>
        <v>-15.266267645830013</v>
      </c>
      <c r="GP34" s="208">
        <f ca="1">IF(OFFSET(Census!GO$4,$A34*25-25+1,0,1,1)=0,"",(OFFSET(Census!GO$4,$A34*25-25+Census!GO$3,0,1,1)-OFFSET(Census!GO$4,$A34*25-25+1,0,1,1))/OFFSET(Census!GO$4,$A34*25-25+1,0,1,1)*100)</f>
        <v>-25.317163445829472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415.89352806601596</v>
      </c>
      <c r="HH34" s="208">
        <f ca="1">IF(OFFSET(Census!HG$4,$A34*25-25+1,0,1,1)=0,"",(OFFSET(Census!HG$4,$A34*25-25+Census!HG$3,0,1,1)-OFFSET(Census!HG$4,$A34*25-25+1,0,1,1))/OFFSET(Census!HG$4,$A34*25-25+1,0,1,1)*100)</f>
        <v>60.981455728154835</v>
      </c>
      <c r="HI34" s="207">
        <f ca="1">OFFSET(Census!HI$4,$A34*25-25+Census!HI$3,0,1,1)-OFFSET(Census!HI$4,$A34*25-25+1,0,1,1)</f>
        <v>-170.43432371242307</v>
      </c>
      <c r="HJ34" s="208">
        <f ca="1">IF(OFFSET(Census!HI$4,$A34*25-25+1,0,1,1)=0,"",(OFFSET(Census!HI$4,$A34*25-25+Census!HI$3,0,1,1)-OFFSET(Census!HI$4,$A34*25-25+1,0,1,1))/OFFSET(Census!HI$4,$A34*25-25+1,0,1,1)*100)</f>
        <v>-3.4162021189100633</v>
      </c>
      <c r="HK34" s="207">
        <f ca="1">OFFSET(Census!HK$4,$A34*25-25+Census!HK$3,0,1,1)-OFFSET(Census!HK$4,$A34*25-25+1,0,1,1)</f>
        <v>83.6486384636612</v>
      </c>
      <c r="HL34" s="208">
        <f ca="1">IF(OFFSET(Census!HK$4,$A34*25-25+1,0,1,1)=0,"",(OFFSET(Census!HK$4,$A34*25-25+Census!HK$3,0,1,1)-OFFSET(Census!HK$4,$A34*25-25+1,0,1,1))/OFFSET(Census!HK$4,$A34*25-25+1,0,1,1)*100)</f>
        <v>45.461216556337611</v>
      </c>
      <c r="HM34" s="207">
        <f ca="1">OFFSET(Census!HM$4,$A34*25-25+Census!HM$3,0,1,1)-OFFSET(Census!HM$4,$A34*25-25+1,0,1,1)</f>
        <v>958.33531151987063</v>
      </c>
      <c r="HN34" s="208">
        <f ca="1">IF(OFFSET(Census!HM$4,$A34*25-25+1,0,1,1)=0,"",(OFFSET(Census!HM$4,$A34*25-25+Census!HM$3,0,1,1)-OFFSET(Census!HM$4,$A34*25-25+1,0,1,1))/OFFSET(Census!HM$4,$A34*25-25+1,0,1,1)*100)</f>
        <v>15.032710768939147</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76.800000000000011</v>
      </c>
      <c r="HX34" s="208">
        <f ca="1">IF(OFFSET(Census!HW$4,$A34*25-25+1,0,1,1)=0,"",(OFFSET(Census!HW$4,$A34*25-25+Census!HW$3,0,1,1)-OFFSET(Census!HW$4,$A34*25-25+1,0,1,1))/OFFSET(Census!HW$4,$A34*25-25+1,0,1,1)*100)</f>
        <v>138.12949640287769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5">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1.047297721771586</v>
      </c>
      <c r="CP35" s="208">
        <f ca="1">IF(OFFSET(Census!CO$4,$A35*25-25+1,0,1,1)=0,"",(OFFSET(Census!CO$4,$A35*25-25+Census!CO$3,0,1,1)-OFFSET(Census!CO$4,$A35*25-25+1,0,1,1))/OFFSET(Census!CO$4,$A35*25-25+1,0,1,1)*100)</f>
        <v>27.907828655834571</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817250</v>
      </c>
      <c r="ED35" s="208">
        <f ca="1">IF(OFFSET(Census!EC$4,$A35*25-25+1,0,1,1)=0,"",(OFFSET(Census!EC$4,$A35*25-25+Census!EC$3,0,1,1)-OFFSET(Census!EC$4,$A35*25-25+1,0,1,1))/OFFSET(Census!EC$4,$A35*25-25+1,0,1,1)*100)</f>
        <v>166.44602851323828</v>
      </c>
      <c r="EE35" s="207">
        <f ca="1">OFFSET(Census!EE$4,$A35*25-25+Census!EE$3,0,1,1)-OFFSET(Census!EE$4,$A35*25-25+1,0,1,1)</f>
        <v>248750</v>
      </c>
      <c r="EF35" s="208">
        <f ca="1">IF(OFFSET(Census!EE$4,$A35*25-25+1,0,1,1)=0,"",(OFFSET(Census!EE$4,$A35*25-25+Census!EE$3,0,1,1)-OFFSET(Census!EE$4,$A35*25-25+1,0,1,1))/OFFSET(Census!EE$4,$A35*25-25+1,0,1,1)*100)</f>
        <v>69.097222222222214</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-1.6</v>
      </c>
      <c r="EL35" s="208">
        <f ca="1">IF(OFFSET(Census!EK$4,$A35*25-25+1,0,1,1)=0,"",(OFFSET(Census!EK$4,$A35*25-25+Census!EK$3,0,1,1)-OFFSET(Census!EK$4,$A35*25-25+1,0,1,1))/OFFSET(Census!EK$4,$A35*25-25+1,0,1,1)*100)</f>
        <v>-80</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-8.2975507153409929</v>
      </c>
      <c r="GB35" s="208">
        <f ca="1">IF(OFFSET(Census!GA$4,$A35*25-25+1,0,1,1)=0,"",(OFFSET(Census!GA$4,$A35*25-25+Census!GA$3,0,1,1)-OFFSET(Census!GA$4,$A35*25-25+1,0,1,1))/OFFSET(Census!GA$4,$A35*25-25+1,0,1,1)*100)</f>
        <v>-69.211334790314865</v>
      </c>
      <c r="GC35" s="207">
        <f ca="1">OFFSET(Census!GC$4,$A35*25-25+Census!GC$3,0,1,1)-OFFSET(Census!GC$4,$A35*25-25+1,0,1,1)</f>
        <v>-11.942303766444585</v>
      </c>
      <c r="GD35" s="208">
        <f ca="1">IF(OFFSET(Census!GC$4,$A35*25-25+1,0,1,1)=0,"",(OFFSET(Census!GC$4,$A35*25-25+Census!GC$3,0,1,1)-OFFSET(Census!GC$4,$A35*25-25+1,0,1,1))/OFFSET(Census!GC$4,$A35*25-25+1,0,1,1)*100)</f>
        <v>-79.405463407068808</v>
      </c>
      <c r="GE35" s="207">
        <f ca="1">OFFSET(Census!GE$4,$A35*25-25+Census!GE$3,0,1,1)-OFFSET(Census!GE$4,$A35*25-25+1,0,1,1)</f>
        <v>-25.815863179915219</v>
      </c>
      <c r="GF35" s="208">
        <f ca="1">IF(OFFSET(Census!GE$4,$A35*25-25+1,0,1,1)=0,"",(OFFSET(Census!GE$4,$A35*25-25+Census!GE$3,0,1,1)-OFFSET(Census!GE$4,$A35*25-25+1,0,1,1))/OFFSET(Census!GE$4,$A35*25-25+1,0,1,1)*100)</f>
        <v>-75.834098091000953</v>
      </c>
      <c r="GG35" s="207">
        <f ca="1">OFFSET(Census!GG$4,$A35*25-25+Census!GG$3,0,1,1)-OFFSET(Census!GG$4,$A35*25-25+1,0,1,1)</f>
        <v>-39.023675630163041</v>
      </c>
      <c r="GH35" s="208">
        <f ca="1">IF(OFFSET(Census!GG$4,$A35*25-25+1,0,1,1)=0,"",(OFFSET(Census!GG$4,$A35*25-25+Census!GG$3,0,1,1)-OFFSET(Census!GG$4,$A35*25-25+1,0,1,1))/OFFSET(Census!GG$4,$A35*25-25+1,0,1,1)*100)</f>
        <v>-52.029660191359618</v>
      </c>
      <c r="GI35" s="207">
        <f ca="1">OFFSET(Census!GI$4,$A35*25-25+Census!GI$3,0,1,1)-OFFSET(Census!GI$4,$A35*25-25+1,0,1,1)</f>
        <v>-20.986209153191759</v>
      </c>
      <c r="GJ35" s="208">
        <f ca="1">IF(OFFSET(Census!GI$4,$A35*25-25+1,0,1,1)=0,"",(OFFSET(Census!GI$4,$A35*25-25+Census!GI$3,0,1,1)-OFFSET(Census!GI$4,$A35*25-25+1,0,1,1))/OFFSET(Census!GI$4,$A35*25-25+1,0,1,1)*100)</f>
        <v>-29.165209416913367</v>
      </c>
      <c r="GK35" s="207">
        <f ca="1">OFFSET(Census!GK$4,$A35*25-25+Census!GK$3,0,1,1)-OFFSET(Census!GK$4,$A35*25-25+1,0,1,1)</f>
        <v>-5.1663507934561608</v>
      </c>
      <c r="GL35" s="208">
        <f ca="1">IF(OFFSET(Census!GK$4,$A35*25-25+1,0,1,1)=0,"",(OFFSET(Census!GK$4,$A35*25-25+Census!GK$3,0,1,1)-OFFSET(Census!GK$4,$A35*25-25+1,0,1,1))/OFFSET(Census!GK$4,$A35*25-25+1,0,1,1)*100)</f>
        <v>-25.960912737117209</v>
      </c>
      <c r="GM35" s="207"/>
      <c r="GN35" s="208"/>
      <c r="GO35" s="207">
        <f ca="1">OFFSET(Census!GO$4,$A35*25-25+Census!GO$3,0,1,1)-OFFSET(Census!GO$4,$A35*25-25+1,0,1,1)</f>
        <v>-21.790205495626214</v>
      </c>
      <c r="GP35" s="208">
        <f ca="1">IF(OFFSET(Census!GO$4,$A35*25-25+1,0,1,1)=0,"",(OFFSET(Census!GO$4,$A35*25-25+Census!GO$3,0,1,1)-OFFSET(Census!GO$4,$A35*25-25+1,0,1,1))/OFFSET(Census!GO$4,$A35*25-25+1,0,1,1)*100)</f>
        <v>-51.179589513527105</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729.37858717454765</v>
      </c>
      <c r="HH35" s="208">
        <f ca="1">IF(OFFSET(Census!HG$4,$A35*25-25+1,0,1,1)=0,"",(OFFSET(Census!HG$4,$A35*25-25+Census!HG$3,0,1,1)-OFFSET(Census!HG$4,$A35*25-25+1,0,1,1))/OFFSET(Census!HG$4,$A35*25-25+1,0,1,1)*100)</f>
        <v>60.781548931212306</v>
      </c>
      <c r="HI35" s="207">
        <f ca="1">OFFSET(Census!HI$4,$A35*25-25+Census!HI$3,0,1,1)-OFFSET(Census!HI$4,$A35*25-25+1,0,1,1)</f>
        <v>-4206.1205687843831</v>
      </c>
      <c r="HJ35" s="208">
        <f ca="1">IF(OFFSET(Census!HI$4,$A35*25-25+1,0,1,1)=0,"",(OFFSET(Census!HI$4,$A35*25-25+Census!HI$3,0,1,1)-OFFSET(Census!HI$4,$A35*25-25+1,0,1,1))/OFFSET(Census!HI$4,$A35*25-25+1,0,1,1)*100)</f>
        <v>-27.289434690095266</v>
      </c>
      <c r="HK35" s="207">
        <f ca="1">OFFSET(Census!HK$4,$A35*25-25+Census!HK$3,0,1,1)-OFFSET(Census!HK$4,$A35*25-25+1,0,1,1)</f>
        <v>-313.8582805393919</v>
      </c>
      <c r="HL35" s="208">
        <f ca="1">IF(OFFSET(Census!HK$4,$A35*25-25+1,0,1,1)=0,"",(OFFSET(Census!HK$4,$A35*25-25+Census!HK$3,0,1,1)-OFFSET(Census!HK$4,$A35*25-25+1,0,1,1))/OFFSET(Census!HK$4,$A35*25-25+1,0,1,1)*100)</f>
        <v>-31.323181690558073</v>
      </c>
      <c r="HM35" s="207">
        <f ca="1">OFFSET(Census!HM$4,$A35*25-25+Census!HM$3,0,1,1)-OFFSET(Census!HM$4,$A35*25-25+1,0,1,1)</f>
        <v>-3064.1375489047332</v>
      </c>
      <c r="HN35" s="208">
        <f ca="1">IF(OFFSET(Census!HM$4,$A35*25-25+1,0,1,1)=0,"",(OFFSET(Census!HM$4,$A35*25-25+Census!HM$3,0,1,1)-OFFSET(Census!HM$4,$A35*25-25+1,0,1,1))/OFFSET(Census!HM$4,$A35*25-25+1,0,1,1)*100)</f>
        <v>-16.293403960995072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-4.7999999999999972</v>
      </c>
      <c r="HX35" s="208">
        <f ca="1">IF(OFFSET(Census!HW$4,$A35*25-25+1,0,1,1)=0,"",(OFFSET(Census!HW$4,$A35*25-25+Census!HW$3,0,1,1)-OFFSET(Census!HW$4,$A35*25-25+1,0,1,1))/OFFSET(Census!HW$4,$A35*25-25+1,0,1,1)*100)</f>
        <v>-13.186813186813179</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5">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-1.6720910915761054</v>
      </c>
      <c r="CP36" s="208">
        <f ca="1">IF(OFFSET(Census!CO$4,$A36*25-25+1,0,1,1)=0,"",(OFFSET(Census!CO$4,$A36*25-25+Census!CO$3,0,1,1)-OFFSET(Census!CO$4,$A36*25-25+1,0,1,1))/OFFSET(Census!CO$4,$A36*25-25+1,0,1,1)*100)</f>
        <v>-30.008322981366454</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544000</v>
      </c>
      <c r="ED36" s="208">
        <f ca="1">IF(OFFSET(Census!EC$4,$A36*25-25+1,0,1,1)=0,"",(OFFSET(Census!EC$4,$A36*25-25+Census!EC$3,0,1,1)-OFFSET(Census!EC$4,$A36*25-25+1,0,1,1))/OFFSET(Census!EC$4,$A36*25-25+1,0,1,1)*100)</f>
        <v>204.5112781954887</v>
      </c>
      <c r="EE36" s="207">
        <f ca="1">OFFSET(Census!EE$4,$A36*25-25+Census!EE$3,0,1,1)-OFFSET(Census!EE$4,$A36*25-25+1,0,1,1)</f>
        <v>458500</v>
      </c>
      <c r="EF36" s="208">
        <f ca="1">IF(OFFSET(Census!EE$4,$A36*25-25+1,0,1,1)=0,"",(OFFSET(Census!EE$4,$A36*25-25+Census!EE$3,0,1,1)-OFFSET(Census!EE$4,$A36*25-25+1,0,1,1))/OFFSET(Census!EE$4,$A36*25-25+1,0,1,1)*100)</f>
        <v>201.3172338090011</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-47.7</v>
      </c>
      <c r="EL36" s="208">
        <f ca="1">IF(OFFSET(Census!EK$4,$A36*25-25+1,0,1,1)=0,"",(OFFSET(Census!EK$4,$A36*25-25+Census!EK$3,0,1,1)-OFFSET(Census!EK$4,$A36*25-25+1,0,1,1))/OFFSET(Census!EK$4,$A36*25-25+1,0,1,1)*100)</f>
        <v>-92.621359223300985</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-9.8534749432664412</v>
      </c>
      <c r="GB36" s="208">
        <f ca="1">IF(OFFSET(Census!GA$4,$A36*25-25+1,0,1,1)=0,"",(OFFSET(Census!GA$4,$A36*25-25+Census!GA$3,0,1,1)-OFFSET(Census!GA$4,$A36*25-25+1,0,1,1))/OFFSET(Census!GA$4,$A36*25-25+1,0,1,1)*100)</f>
        <v>-87.492601321638844</v>
      </c>
      <c r="GC36" s="207">
        <f ca="1">OFFSET(Census!GC$4,$A36*25-25+Census!GC$3,0,1,1)-OFFSET(Census!GC$4,$A36*25-25+1,0,1,1)</f>
        <v>-34.617676641526998</v>
      </c>
      <c r="GD36" s="208">
        <f ca="1">IF(OFFSET(Census!GC$4,$A36*25-25+1,0,1,1)=0,"",(OFFSET(Census!GC$4,$A36*25-25+Census!GC$3,0,1,1)-OFFSET(Census!GC$4,$A36*25-25+1,0,1,1))/OFFSET(Census!GC$4,$A36*25-25+1,0,1,1)*100)</f>
        <v>-70.320146836797704</v>
      </c>
      <c r="GE36" s="207">
        <f ca="1">OFFSET(Census!GE$4,$A36*25-25+Census!GE$3,0,1,1)-OFFSET(Census!GE$4,$A36*25-25+1,0,1,1)</f>
        <v>-64.429680074047226</v>
      </c>
      <c r="GF36" s="208">
        <f ca="1">IF(OFFSET(Census!GE$4,$A36*25-25+1,0,1,1)=0,"",(OFFSET(Census!GE$4,$A36*25-25+Census!GE$3,0,1,1)-OFFSET(Census!GE$4,$A36*25-25+1,0,1,1))/OFFSET(Census!GE$4,$A36*25-25+1,0,1,1)*100)</f>
        <v>-48.206455075010162</v>
      </c>
      <c r="GG36" s="207">
        <f ca="1">OFFSET(Census!GG$4,$A36*25-25+Census!GG$3,0,1,1)-OFFSET(Census!GG$4,$A36*25-25+1,0,1,1)</f>
        <v>-10.595874204347254</v>
      </c>
      <c r="GH36" s="208">
        <f ca="1">IF(OFFSET(Census!GG$4,$A36*25-25+1,0,1,1)=0,"",(OFFSET(Census!GG$4,$A36*25-25+Census!GG$3,0,1,1)-OFFSET(Census!GG$4,$A36*25-25+1,0,1,1))/OFFSET(Census!GG$4,$A36*25-25+1,0,1,1)*100)</f>
        <v>-8.4660543584811627</v>
      </c>
      <c r="GI36" s="207">
        <f ca="1">OFFSET(Census!GI$4,$A36*25-25+Census!GI$3,0,1,1)-OFFSET(Census!GI$4,$A36*25-25+1,0,1,1)</f>
        <v>3.0958317673132427</v>
      </c>
      <c r="GJ36" s="208">
        <f ca="1">IF(OFFSET(Census!GI$4,$A36*25-25+1,0,1,1)=0,"",(OFFSET(Census!GI$4,$A36*25-25+Census!GI$3,0,1,1)-OFFSET(Census!GI$4,$A36*25-25+1,0,1,1))/OFFSET(Census!GI$4,$A36*25-25+1,0,1,1)*100)</f>
        <v>6.226244634154984</v>
      </c>
      <c r="GK36" s="207">
        <f ca="1">OFFSET(Census!GK$4,$A36*25-25+Census!GK$3,0,1,1)-OFFSET(Census!GK$4,$A36*25-25+1,0,1,1)</f>
        <v>2.1715111527722142</v>
      </c>
      <c r="GL36" s="208">
        <f ca="1">IF(OFFSET(Census!GK$4,$A36*25-25+1,0,1,1)=0,"",(OFFSET(Census!GK$4,$A36*25-25+Census!GK$3,0,1,1)-OFFSET(Census!GK$4,$A36*25-25+1,0,1,1))/OFFSET(Census!GK$4,$A36*25-25+1,0,1,1)*100)</f>
        <v>29.365900821791691</v>
      </c>
      <c r="GM36" s="207"/>
      <c r="GN36" s="208"/>
      <c r="GO36" s="207">
        <f ca="1">OFFSET(Census!GO$4,$A36*25-25+Census!GO$3,0,1,1)-OFFSET(Census!GO$4,$A36*25-25+1,0,1,1)</f>
        <v>-21.669137918120406</v>
      </c>
      <c r="GP36" s="208">
        <f ca="1">IF(OFFSET(Census!GO$4,$A36*25-25+1,0,1,1)=0,"",(OFFSET(Census!GO$4,$A36*25-25+Census!GO$3,0,1,1)-OFFSET(Census!GO$4,$A36*25-25+1,0,1,1))/OFFSET(Census!GO$4,$A36*25-25+1,0,1,1)*100)</f>
        <v>-36.313243623837295</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504.6466213304858</v>
      </c>
      <c r="HH36" s="208">
        <f ca="1">IF(OFFSET(Census!HG$4,$A36*25-25+1,0,1,1)=0,"",(OFFSET(Census!HG$4,$A36*25-25+Census!HG$3,0,1,1)-OFFSET(Census!HG$4,$A36*25-25+1,0,1,1))/OFFSET(Census!HG$4,$A36*25-25+1,0,1,1)*100)</f>
        <v>102.57045148993613</v>
      </c>
      <c r="HI36" s="207">
        <f ca="1">OFFSET(Census!HI$4,$A36*25-25+Census!HI$3,0,1,1)-OFFSET(Census!HI$4,$A36*25-25+1,0,1,1)</f>
        <v>-975.34667191217522</v>
      </c>
      <c r="HJ36" s="208">
        <f ca="1">IF(OFFSET(Census!HI$4,$A36*25-25+1,0,1,1)=0,"",(OFFSET(Census!HI$4,$A36*25-25+Census!HI$3,0,1,1)-OFFSET(Census!HI$4,$A36*25-25+1,0,1,1))/OFFSET(Census!HI$4,$A36*25-25+1,0,1,1)*100)</f>
        <v>-27.320635067567935</v>
      </c>
      <c r="HK36" s="207">
        <f ca="1">OFFSET(Census!HK$4,$A36*25-25+Census!HK$3,0,1,1)-OFFSET(Census!HK$4,$A36*25-25+1,0,1,1)</f>
        <v>122.01794088811454</v>
      </c>
      <c r="HL36" s="208">
        <f ca="1">IF(OFFSET(Census!HK$4,$A36*25-25+1,0,1,1)=0,"",(OFFSET(Census!HK$4,$A36*25-25+Census!HK$3,0,1,1)-OFFSET(Census!HK$4,$A36*25-25+1,0,1,1))/OFFSET(Census!HK$4,$A36*25-25+1,0,1,1)*100)</f>
        <v>81.891235495378893</v>
      </c>
      <c r="HM36" s="207">
        <f ca="1">OFFSET(Census!HM$4,$A36*25-25+Census!HM$3,0,1,1)-OFFSET(Census!HM$4,$A36*25-25+1,0,1,1)</f>
        <v>308.38793033465117</v>
      </c>
      <c r="HN36" s="208">
        <f ca="1">IF(OFFSET(Census!HM$4,$A36*25-25+1,0,1,1)=0,"",(OFFSET(Census!HM$4,$A36*25-25+Census!HM$3,0,1,1)-OFFSET(Census!HM$4,$A36*25-25+1,0,1,1))/OFFSET(Census!HM$4,$A36*25-25+1,0,1,1)*100)</f>
        <v>6.4435422134277305</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-1.1000000000000014</v>
      </c>
      <c r="HX36" s="208">
        <f ca="1">IF(OFFSET(Census!HW$4,$A36*25-25+1,0,1,1)=0,"",(OFFSET(Census!HW$4,$A36*25-25+Census!HW$3,0,1,1)-OFFSET(Census!HW$4,$A36*25-25+1,0,1,1))/OFFSET(Census!HW$4,$A36*25-25+1,0,1,1)*100)</f>
        <v>-3.5143769968051166</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5" x14ac:dyDescent="0.35"/>
  <cols>
    <col min="1" max="1" width="3.08984375" style="10" bestFit="1" customWidth="1"/>
    <col min="2" max="2" width="12.1796875" style="2" customWidth="1"/>
    <col min="3" max="55" width="9.6328125" style="7" customWidth="1"/>
    <col min="56" max="56" width="9.6328125" style="8" customWidth="1"/>
    <col min="57" max="66" width="9.08984375" style="5"/>
    <col min="67" max="73" width="9.08984375" style="23"/>
  </cols>
  <sheetData>
    <row r="2" spans="1:73" x14ac:dyDescent="0.35">
      <c r="BE2" s="20"/>
      <c r="BF2" s="20"/>
      <c r="BG2" s="20"/>
      <c r="BH2" s="21"/>
      <c r="BI2" s="21"/>
      <c r="BJ2" s="21"/>
      <c r="BK2" s="21"/>
      <c r="BL2" s="21"/>
      <c r="BM2" s="22"/>
    </row>
    <row r="3" spans="1:73" s="10" customFormat="1" ht="8" x14ac:dyDescent="0.2">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8" x14ac:dyDescent="0.2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5">
      <c r="A12" s="11">
        <v>9</v>
      </c>
      <c r="B12"/>
    </row>
    <row r="13" spans="1:73" x14ac:dyDescent="0.3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5">
      <c r="A650" s="11"/>
    </row>
    <row r="651" spans="1:73" x14ac:dyDescent="0.35">
      <c r="A651" s="11"/>
    </row>
    <row r="652" spans="1:73" x14ac:dyDescent="0.35">
      <c r="A652" s="11"/>
    </row>
    <row r="653" spans="1:73" x14ac:dyDescent="0.35">
      <c r="A653" s="11"/>
    </row>
    <row r="654" spans="1:73" x14ac:dyDescent="0.35">
      <c r="A654" s="11"/>
    </row>
    <row r="655" spans="1:73" x14ac:dyDescent="0.35">
      <c r="A655" s="11"/>
    </row>
    <row r="656" spans="1:73"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J1" sqref="J1"/>
    </sheetView>
  </sheetViews>
  <sheetFormatPr defaultColWidth="9.08984375" defaultRowHeight="14.5" x14ac:dyDescent="0.35"/>
  <cols>
    <col min="1" max="1" width="27.81640625" style="27" customWidth="1"/>
    <col min="2" max="3" width="9.08984375" style="27"/>
    <col min="4" max="4" width="26.81640625" style="27" customWidth="1"/>
    <col min="5" max="7" width="7.81640625" style="27" customWidth="1"/>
    <col min="8" max="20" width="9.08984375" style="27"/>
    <col min="21" max="21" width="38.81640625" style="27" bestFit="1" customWidth="1"/>
    <col min="22" max="16384" width="9.08984375" style="27"/>
  </cols>
  <sheetData>
    <row r="1" spans="1:25" ht="43.5" customHeight="1" x14ac:dyDescent="0.35">
      <c r="A1" s="288" t="s">
        <v>463</v>
      </c>
      <c r="B1" s="288"/>
      <c r="C1" s="288"/>
      <c r="D1" s="288"/>
      <c r="E1" s="288"/>
      <c r="F1" s="288"/>
      <c r="G1" s="288"/>
      <c r="H1" s="288"/>
      <c r="I1" s="28"/>
      <c r="J1" s="28"/>
      <c r="K1" s="28"/>
      <c r="L1" s="28"/>
      <c r="M1" s="28"/>
      <c r="N1" s="28"/>
    </row>
    <row r="2" spans="1:25" ht="12" customHeight="1" x14ac:dyDescent="0.35">
      <c r="A2" s="290" t="s">
        <v>406</v>
      </c>
      <c r="B2" s="290"/>
      <c r="C2" s="290"/>
      <c r="D2" s="290"/>
      <c r="E2" s="290"/>
      <c r="F2" s="290"/>
      <c r="G2" s="290"/>
      <c r="H2" s="290"/>
      <c r="I2" s="28"/>
      <c r="J2" s="28"/>
      <c r="K2" s="28"/>
      <c r="L2" s="28"/>
      <c r="M2" s="28"/>
      <c r="N2" s="28"/>
      <c r="U2" s="28"/>
      <c r="V2" s="28"/>
      <c r="W2" s="28"/>
      <c r="X2" s="28"/>
      <c r="Y2" s="28"/>
    </row>
    <row r="3" spans="1:25" ht="12" customHeight="1" x14ac:dyDescent="0.35">
      <c r="A3" s="290"/>
      <c r="B3" s="290"/>
      <c r="C3" s="290"/>
      <c r="D3" s="290"/>
      <c r="E3" s="290"/>
      <c r="F3" s="290"/>
      <c r="G3" s="290"/>
      <c r="H3" s="290"/>
      <c r="I3" s="28"/>
      <c r="J3" s="28"/>
      <c r="K3" s="28"/>
      <c r="L3" s="28"/>
      <c r="M3" s="28"/>
      <c r="N3" s="28"/>
      <c r="U3" s="28"/>
      <c r="V3" s="28"/>
      <c r="W3" s="28"/>
      <c r="X3" s="28"/>
      <c r="Y3" s="28"/>
    </row>
    <row r="4" spans="1:25" ht="7.5" customHeight="1" x14ac:dyDescent="0.35">
      <c r="I4" s="28"/>
      <c r="J4" s="28"/>
      <c r="K4" s="28"/>
      <c r="L4" s="28"/>
      <c r="M4" s="28"/>
      <c r="N4" s="28"/>
      <c r="U4" s="206" t="s">
        <v>158</v>
      </c>
      <c r="V4" s="206" t="s">
        <v>41</v>
      </c>
      <c r="W4" s="28"/>
      <c r="X4" s="28"/>
      <c r="Y4" s="28"/>
    </row>
    <row r="5" spans="1:25" x14ac:dyDescent="0.35">
      <c r="I5" s="28"/>
      <c r="J5" s="28"/>
      <c r="K5" s="28"/>
      <c r="L5" s="28"/>
      <c r="M5" s="28"/>
      <c r="N5" s="28"/>
      <c r="U5" s="206" t="s">
        <v>0</v>
      </c>
      <c r="V5" s="206" t="s">
        <v>45</v>
      </c>
      <c r="W5" s="28"/>
      <c r="X5" s="28"/>
      <c r="Y5" s="28"/>
    </row>
    <row r="6" spans="1:25" x14ac:dyDescent="0.35">
      <c r="A6" s="30" t="s">
        <v>171</v>
      </c>
      <c r="B6" s="211">
        <v>92</v>
      </c>
      <c r="C6" s="28"/>
      <c r="D6" s="28"/>
      <c r="E6" s="28"/>
      <c r="F6" s="28"/>
      <c r="I6" s="28"/>
      <c r="J6" s="28"/>
      <c r="K6" s="28"/>
      <c r="L6" s="28"/>
      <c r="M6" s="28"/>
      <c r="N6" s="28"/>
      <c r="U6" s="206" t="s">
        <v>86</v>
      </c>
      <c r="V6" s="206" t="s">
        <v>47</v>
      </c>
      <c r="W6" s="28"/>
      <c r="X6" s="28"/>
      <c r="Y6" s="28"/>
    </row>
    <row r="7" spans="1:25" x14ac:dyDescent="0.35">
      <c r="A7" s="29"/>
      <c r="B7" s="28"/>
      <c r="C7" s="28"/>
      <c r="D7" s="28"/>
      <c r="E7" s="28"/>
      <c r="F7" s="28"/>
      <c r="I7" s="28"/>
      <c r="J7" s="28"/>
      <c r="K7" s="28"/>
      <c r="L7" s="28"/>
      <c r="M7" s="28"/>
      <c r="N7" s="28"/>
      <c r="U7" s="206" t="s">
        <v>87</v>
      </c>
      <c r="V7" s="206" t="s">
        <v>85</v>
      </c>
      <c r="W7" s="28"/>
      <c r="X7" s="28"/>
      <c r="Y7" s="28"/>
    </row>
    <row r="8" spans="1:25" x14ac:dyDescent="0.35">
      <c r="A8" s="30" t="s">
        <v>172</v>
      </c>
      <c r="B8" s="211">
        <v>6</v>
      </c>
      <c r="C8" s="28"/>
      <c r="D8" s="28"/>
      <c r="E8" s="211">
        <v>4</v>
      </c>
      <c r="F8" s="28"/>
      <c r="G8" s="28"/>
      <c r="H8" s="28"/>
      <c r="I8" s="28"/>
      <c r="J8" s="28"/>
      <c r="K8" s="28"/>
      <c r="L8" s="28"/>
      <c r="M8" s="28"/>
      <c r="N8" s="28"/>
      <c r="U8" s="206" t="s">
        <v>88</v>
      </c>
      <c r="V8" s="206" t="s">
        <v>50</v>
      </c>
      <c r="W8" s="28"/>
      <c r="X8" s="206"/>
      <c r="Y8" s="28"/>
    </row>
    <row r="9" spans="1:25" x14ac:dyDescent="0.35">
      <c r="A9" s="229" t="s">
        <v>153</v>
      </c>
      <c r="B9" s="230">
        <f>VLOOKUP(Census!A3,Census!A3:IL3,2+'Select condition &amp; municipality'!B6*2-1)</f>
        <v>23</v>
      </c>
      <c r="C9" s="231" t="str">
        <f>INDEX(V4:V36,B8)</f>
        <v>Casey</v>
      </c>
      <c r="D9" s="229"/>
      <c r="E9" s="231" t="str">
        <f>INDEX(V4:V36,E8)</f>
        <v>Brimbank</v>
      </c>
      <c r="F9" s="28"/>
      <c r="G9" s="28"/>
      <c r="H9" s="28"/>
      <c r="I9" s="28"/>
      <c r="J9" s="28"/>
      <c r="K9" s="28"/>
      <c r="L9" s="28"/>
      <c r="M9" s="28"/>
      <c r="N9" s="28"/>
      <c r="U9" s="206" t="s">
        <v>89</v>
      </c>
      <c r="V9" s="206" t="s">
        <v>53</v>
      </c>
      <c r="W9" s="28"/>
      <c r="X9" s="206"/>
      <c r="Y9" s="28"/>
    </row>
    <row r="10" spans="1:25" x14ac:dyDescent="0.35">
      <c r="A10" s="28"/>
      <c r="B10" s="28"/>
      <c r="C10" s="28"/>
      <c r="D10" s="229"/>
      <c r="E10" s="28"/>
      <c r="F10" s="28"/>
      <c r="G10" s="28"/>
      <c r="H10" s="28"/>
      <c r="I10" s="28"/>
      <c r="J10" s="28"/>
      <c r="K10" s="28"/>
      <c r="L10" s="28"/>
      <c r="M10" s="28"/>
      <c r="N10" s="28"/>
      <c r="U10" s="206" t="s">
        <v>90</v>
      </c>
      <c r="V10" s="206" t="s">
        <v>55</v>
      </c>
      <c r="W10" s="28"/>
      <c r="X10" s="28"/>
      <c r="Y10" s="28"/>
    </row>
    <row r="11" spans="1:25" x14ac:dyDescent="0.35">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5">
      <c r="A12" s="229" t="s">
        <v>154</v>
      </c>
      <c r="B12" s="28">
        <f ca="1">OFFSET(Census!$D$4,1,'Select condition &amp; municipality'!$B$6*2-4,'Select condition &amp; municipality'!$B$9,1)</f>
        <v>2008</v>
      </c>
      <c r="C12" s="28"/>
      <c r="D12" s="229"/>
      <c r="E12" s="229"/>
      <c r="F12" s="28"/>
      <c r="G12" s="28"/>
      <c r="H12" s="28"/>
      <c r="I12" s="28"/>
      <c r="J12" s="28"/>
      <c r="K12" s="28"/>
      <c r="L12" s="28"/>
      <c r="M12" s="28"/>
      <c r="N12" s="28"/>
      <c r="U12" s="206" t="s">
        <v>37</v>
      </c>
      <c r="V12" s="206" t="s">
        <v>58</v>
      </c>
      <c r="W12" s="28"/>
      <c r="X12" s="28"/>
      <c r="Y12" s="28"/>
    </row>
    <row r="13" spans="1:25" x14ac:dyDescent="0.35">
      <c r="A13" s="229" t="s">
        <v>155</v>
      </c>
      <c r="B13" s="28" t="e">
        <f ca="1">OFFSET(Census!$D$4,1+'Select condition &amp; municipality'!$B$8*25-25,'Select condition &amp; municipality'!$B$6*2-3,'Select condition &amp; municipality'!$B$9,1)</f>
        <v>#VALUE!</v>
      </c>
      <c r="C13" s="28"/>
      <c r="D13" s="229"/>
      <c r="E13" s="229"/>
      <c r="F13" s="28"/>
      <c r="G13" s="28"/>
      <c r="H13" s="28"/>
      <c r="I13" s="28"/>
      <c r="J13" s="28"/>
      <c r="K13" s="28"/>
      <c r="L13" s="28"/>
      <c r="M13" s="28"/>
      <c r="N13" s="28"/>
      <c r="U13" s="206" t="s">
        <v>159</v>
      </c>
      <c r="V13" s="206" t="s">
        <v>60</v>
      </c>
      <c r="W13" s="28"/>
      <c r="X13" s="28"/>
      <c r="Y13" s="28"/>
    </row>
    <row r="14" spans="1:25" x14ac:dyDescent="0.35">
      <c r="A14" s="28"/>
      <c r="B14" s="28"/>
      <c r="C14" s="28"/>
      <c r="D14" s="28"/>
      <c r="E14" s="28"/>
      <c r="F14" s="28"/>
      <c r="G14" s="28"/>
      <c r="H14" s="28"/>
      <c r="I14" s="28"/>
      <c r="J14" s="28"/>
      <c r="K14" s="28"/>
      <c r="L14" s="28"/>
      <c r="M14" s="28"/>
      <c r="N14" s="28"/>
      <c r="U14" s="206" t="s">
        <v>92</v>
      </c>
      <c r="V14" s="206" t="s">
        <v>59</v>
      </c>
      <c r="W14" s="28"/>
      <c r="X14" s="28"/>
      <c r="Y14" s="28"/>
    </row>
    <row r="15" spans="1:25" x14ac:dyDescent="0.35">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5">
      <c r="A16" s="229" t="s">
        <v>155</v>
      </c>
      <c r="B16" s="230">
        <f ca="1">OFFSET(Census!D4,1+B8*25-25,B6*2-3,1,1)</f>
        <v>69.238037969246633</v>
      </c>
      <c r="C16" s="230">
        <f ca="1">OFFSET(Census!D4,B9+B8*25-25,B6*2-3,1,1)</f>
        <v>24.130492276123526</v>
      </c>
      <c r="D16" s="28"/>
      <c r="E16" s="28"/>
      <c r="F16" s="28"/>
      <c r="G16" s="28"/>
      <c r="H16" s="28"/>
      <c r="I16" s="28"/>
      <c r="J16" s="28"/>
      <c r="K16" s="28"/>
      <c r="L16" s="28"/>
      <c r="M16" s="28"/>
      <c r="N16" s="28"/>
      <c r="U16" s="206" t="s">
        <v>94</v>
      </c>
      <c r="V16" s="206" t="s">
        <v>63</v>
      </c>
      <c r="W16" s="28"/>
      <c r="X16" s="28"/>
      <c r="Y16" s="28"/>
    </row>
    <row r="17" spans="1:25" x14ac:dyDescent="0.35">
      <c r="A17" s="229" t="s">
        <v>170</v>
      </c>
      <c r="B17" s="230">
        <f ca="1">OFFSET(Census!D4,1+E8*25-25,B6*2-3,1,1)</f>
        <v>54.817401867739726</v>
      </c>
      <c r="C17" s="230">
        <f ca="1">OFFSET(Census!D4,B9+E8*25-25,B6*2-3,1,1)</f>
        <v>13.566185385123244</v>
      </c>
      <c r="D17" s="28"/>
      <c r="E17" s="28"/>
      <c r="F17" s="28"/>
      <c r="G17" s="28"/>
      <c r="H17" s="28"/>
      <c r="I17" s="28"/>
      <c r="J17" s="28"/>
      <c r="K17" s="28"/>
      <c r="L17" s="28"/>
      <c r="M17" s="28"/>
      <c r="N17" s="28"/>
      <c r="U17" s="206" t="s">
        <v>95</v>
      </c>
      <c r="V17" s="206" t="s">
        <v>64</v>
      </c>
      <c r="W17" s="28"/>
      <c r="X17" s="28"/>
      <c r="Y17" s="28"/>
    </row>
    <row r="18" spans="1:25" x14ac:dyDescent="0.35">
      <c r="A18" s="28" t="s">
        <v>405</v>
      </c>
      <c r="B18" s="230">
        <f ca="1">OFFSET(Census!D4,1,B6*2-4,1,1)</f>
        <v>2001</v>
      </c>
      <c r="C18" s="230">
        <f ca="1">OFFSET(Census!D4,B9,B6*2-4,1,1)</f>
        <v>2023</v>
      </c>
      <c r="D18" s="28"/>
      <c r="E18" s="28"/>
      <c r="F18" s="28"/>
      <c r="G18" s="28"/>
      <c r="H18" s="28"/>
      <c r="I18" s="28"/>
      <c r="J18" s="28"/>
      <c r="K18" s="28"/>
      <c r="L18" s="28"/>
      <c r="M18" s="28"/>
      <c r="N18" s="28"/>
      <c r="U18" s="206" t="s">
        <v>96</v>
      </c>
      <c r="V18" s="206" t="s">
        <v>65</v>
      </c>
      <c r="W18" s="28"/>
      <c r="X18" s="28"/>
      <c r="Y18" s="28"/>
    </row>
    <row r="19" spans="1:25" x14ac:dyDescent="0.35">
      <c r="A19" s="28"/>
      <c r="B19" s="28"/>
      <c r="C19" s="28"/>
      <c r="D19" s="28"/>
      <c r="E19" s="28"/>
      <c r="F19" s="28"/>
      <c r="G19" s="28"/>
      <c r="H19" s="28"/>
      <c r="I19" s="28"/>
      <c r="J19" s="28"/>
      <c r="K19" s="28"/>
      <c r="L19" s="28"/>
      <c r="M19" s="28"/>
      <c r="N19" s="28"/>
      <c r="U19" s="206" t="s">
        <v>453</v>
      </c>
      <c r="V19" s="206" t="s">
        <v>66</v>
      </c>
      <c r="W19" s="28"/>
      <c r="X19" s="28"/>
      <c r="Y19" s="28"/>
    </row>
    <row r="20" spans="1:25" x14ac:dyDescent="0.35">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5">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5">
      <c r="A22" s="28"/>
      <c r="B22" s="28"/>
      <c r="C22" s="28"/>
      <c r="D22" s="28"/>
      <c r="E22" s="28"/>
      <c r="F22" s="28"/>
      <c r="G22" s="28"/>
      <c r="H22" s="28"/>
      <c r="I22" s="28"/>
      <c r="J22" s="28"/>
      <c r="K22" s="28"/>
      <c r="L22" s="28"/>
      <c r="M22" s="28"/>
      <c r="N22" s="28"/>
      <c r="U22" s="206" t="s">
        <v>105</v>
      </c>
      <c r="V22" s="206" t="s">
        <v>70</v>
      </c>
      <c r="W22" s="28"/>
      <c r="X22" s="28"/>
      <c r="Y22" s="28"/>
    </row>
    <row r="23" spans="1:25" x14ac:dyDescent="0.35">
      <c r="A23" s="28"/>
      <c r="B23" s="28"/>
      <c r="C23" s="28"/>
      <c r="D23" s="28"/>
      <c r="E23" s="28"/>
      <c r="F23" s="28"/>
      <c r="I23" s="28"/>
      <c r="J23" s="28"/>
      <c r="K23" s="28"/>
      <c r="L23" s="28"/>
      <c r="M23" s="28"/>
      <c r="N23" s="28"/>
      <c r="U23" s="206" t="s">
        <v>106</v>
      </c>
      <c r="V23" s="206" t="s">
        <v>71</v>
      </c>
      <c r="W23" s="28"/>
      <c r="X23" s="28"/>
      <c r="Y23" s="28"/>
    </row>
    <row r="24" spans="1:25" x14ac:dyDescent="0.35">
      <c r="A24" s="28"/>
      <c r="B24" s="28"/>
      <c r="C24" s="28"/>
      <c r="D24" s="28"/>
      <c r="E24" s="28"/>
      <c r="F24" s="28"/>
      <c r="I24" s="28"/>
      <c r="J24" s="28"/>
      <c r="K24" s="28"/>
      <c r="L24" s="28"/>
      <c r="M24" s="28"/>
      <c r="N24" s="28"/>
      <c r="U24" s="206" t="s">
        <v>107</v>
      </c>
      <c r="V24" s="206" t="s">
        <v>72</v>
      </c>
      <c r="W24" s="28"/>
      <c r="X24" s="28"/>
      <c r="Y24" s="28"/>
    </row>
    <row r="25" spans="1:25" x14ac:dyDescent="0.35">
      <c r="I25" s="28"/>
      <c r="J25" s="28"/>
      <c r="K25" s="28"/>
      <c r="L25" s="28"/>
      <c r="M25" s="28"/>
      <c r="N25" s="28"/>
      <c r="U25" s="206" t="s">
        <v>110</v>
      </c>
      <c r="V25" s="206" t="s">
        <v>73</v>
      </c>
      <c r="W25" s="28"/>
      <c r="X25" s="28"/>
      <c r="Y25" s="28"/>
    </row>
    <row r="26" spans="1:25" x14ac:dyDescent="0.35">
      <c r="I26" s="28"/>
      <c r="J26" s="28"/>
      <c r="K26" s="28"/>
      <c r="L26" s="28"/>
      <c r="M26" s="28"/>
      <c r="N26" s="28"/>
      <c r="U26" s="206" t="s">
        <v>108</v>
      </c>
      <c r="V26" s="206" t="s">
        <v>74</v>
      </c>
      <c r="W26" s="28"/>
      <c r="X26" s="28"/>
      <c r="Y26" s="28"/>
    </row>
    <row r="27" spans="1:25" x14ac:dyDescent="0.35">
      <c r="I27" s="28"/>
      <c r="J27" s="28"/>
      <c r="K27" s="28"/>
      <c r="L27" s="28"/>
      <c r="M27" s="28"/>
      <c r="N27" s="28"/>
      <c r="U27" s="206" t="s">
        <v>109</v>
      </c>
      <c r="V27" s="206" t="s">
        <v>75</v>
      </c>
      <c r="W27" s="28"/>
      <c r="X27" s="28"/>
      <c r="Y27" s="28"/>
    </row>
    <row r="28" spans="1:25" x14ac:dyDescent="0.35">
      <c r="A28" s="219"/>
      <c r="B28" s="219"/>
      <c r="C28" s="219"/>
      <c r="D28" s="219"/>
      <c r="E28" s="219"/>
      <c r="F28" s="219"/>
      <c r="G28" s="219"/>
      <c r="H28" s="219"/>
      <c r="I28" s="28"/>
      <c r="J28" s="28"/>
      <c r="K28" s="28"/>
      <c r="L28" s="28"/>
      <c r="M28" s="28"/>
      <c r="N28" s="28"/>
      <c r="U28" s="206" t="s">
        <v>111</v>
      </c>
      <c r="V28" s="206" t="s">
        <v>76</v>
      </c>
      <c r="W28" s="28"/>
      <c r="X28" s="28"/>
      <c r="Y28" s="28"/>
    </row>
    <row r="29" spans="1:25" ht="15.5" x14ac:dyDescent="0.35">
      <c r="A29" s="289" t="str">
        <f ca="1">CONCATENATE("Change in ",C9," in the period ",B18," to ",C18,":")</f>
        <v>Change in Casey in the period 2001 to 2023:</v>
      </c>
      <c r="B29" s="289"/>
      <c r="C29" s="289"/>
      <c r="D29" s="289"/>
      <c r="E29" s="289"/>
      <c r="F29" s="219"/>
      <c r="G29" s="219"/>
      <c r="H29" s="219"/>
      <c r="I29" s="28"/>
      <c r="J29" s="28"/>
      <c r="K29" s="28"/>
      <c r="L29" s="28"/>
      <c r="M29" s="28"/>
      <c r="N29" s="28"/>
      <c r="U29" s="206" t="s">
        <v>374</v>
      </c>
      <c r="V29" s="206" t="s">
        <v>77</v>
      </c>
      <c r="W29" s="28"/>
      <c r="X29" s="28"/>
      <c r="Y29" s="28"/>
    </row>
    <row r="30" spans="1:25" x14ac:dyDescent="0.35">
      <c r="A30" s="32" t="s">
        <v>168</v>
      </c>
      <c r="B30" s="212">
        <f ca="1">C16-B16</f>
        <v>-45.107545693123107</v>
      </c>
      <c r="D30" s="31" t="s">
        <v>169</v>
      </c>
      <c r="E30" s="213">
        <f ca="1">IF(B16=0,"",(C16-B16)/B16*100)</f>
        <v>-65.148503649335737</v>
      </c>
      <c r="I30" s="28"/>
      <c r="J30" s="28"/>
      <c r="K30" s="28"/>
      <c r="L30" s="28"/>
      <c r="M30" s="28"/>
      <c r="N30" s="28"/>
      <c r="U30" s="206" t="s">
        <v>431</v>
      </c>
      <c r="V30" s="206" t="s">
        <v>78</v>
      </c>
      <c r="W30" s="28"/>
      <c r="X30" s="28"/>
      <c r="Y30" s="28"/>
    </row>
    <row r="31" spans="1:25" x14ac:dyDescent="0.35">
      <c r="I31" s="28"/>
      <c r="J31" s="28"/>
      <c r="K31" s="28"/>
      <c r="L31" s="28"/>
      <c r="M31" s="28"/>
      <c r="N31" s="28"/>
      <c r="U31" s="206" t="s">
        <v>448</v>
      </c>
      <c r="V31" s="206" t="s">
        <v>79</v>
      </c>
      <c r="W31" s="28"/>
      <c r="X31" s="28"/>
      <c r="Y31" s="28"/>
    </row>
    <row r="32" spans="1:25" ht="15.5" x14ac:dyDescent="0.35">
      <c r="A32" s="291" t="str">
        <f ca="1">CONCATENATE("Change in ",E9," in the period ",B18," to ",C18,":")</f>
        <v>Change in Brimbank in the period 2001 to 2023:</v>
      </c>
      <c r="B32" s="291"/>
      <c r="C32" s="291"/>
      <c r="D32" s="291"/>
      <c r="E32" s="291"/>
      <c r="I32" s="28"/>
      <c r="J32" s="28"/>
      <c r="K32" s="28"/>
      <c r="L32" s="28"/>
      <c r="M32" s="28"/>
      <c r="N32" s="28"/>
      <c r="U32" s="206" t="s">
        <v>432</v>
      </c>
      <c r="V32" s="206" t="s">
        <v>80</v>
      </c>
      <c r="W32" s="28"/>
      <c r="X32" s="28"/>
      <c r="Y32" s="28"/>
    </row>
    <row r="33" spans="1:25" x14ac:dyDescent="0.35">
      <c r="A33" s="214" t="s">
        <v>168</v>
      </c>
      <c r="B33" s="212">
        <f ca="1">C17-B17</f>
        <v>-41.251216482616485</v>
      </c>
      <c r="C33" s="215"/>
      <c r="D33" s="216" t="s">
        <v>169</v>
      </c>
      <c r="E33" s="213">
        <f ca="1">IF(B17=0,"",(C17-B17)/B17*100)</f>
        <v>-75.252046023897762</v>
      </c>
      <c r="I33" s="28"/>
      <c r="J33" s="28"/>
      <c r="K33" s="28"/>
      <c r="L33" s="28"/>
      <c r="M33" s="28"/>
      <c r="N33" s="28"/>
      <c r="U33" s="206" t="s">
        <v>434</v>
      </c>
      <c r="V33" s="206" t="s">
        <v>82</v>
      </c>
      <c r="W33" s="28"/>
      <c r="X33" s="28"/>
      <c r="Y33" s="28"/>
    </row>
    <row r="34" spans="1:25" x14ac:dyDescent="0.35">
      <c r="I34" s="28"/>
      <c r="J34" s="28"/>
      <c r="K34" s="28"/>
      <c r="L34" s="28"/>
      <c r="M34" s="28"/>
      <c r="N34" s="28"/>
      <c r="U34" s="206" t="s">
        <v>160</v>
      </c>
      <c r="V34" s="206" t="s">
        <v>81</v>
      </c>
      <c r="W34" s="28"/>
      <c r="X34" s="28"/>
      <c r="Y34" s="28"/>
    </row>
    <row r="35" spans="1:25" x14ac:dyDescent="0.35">
      <c r="I35" s="28"/>
      <c r="J35" s="28"/>
      <c r="K35" s="28"/>
      <c r="L35" s="28"/>
      <c r="M35" s="28"/>
      <c r="N35" s="28"/>
      <c r="U35" s="206" t="s">
        <v>112</v>
      </c>
      <c r="V35" s="206" t="s">
        <v>83</v>
      </c>
      <c r="W35" s="28"/>
      <c r="X35" s="28"/>
      <c r="Y35" s="28"/>
    </row>
    <row r="36" spans="1:25" x14ac:dyDescent="0.35">
      <c r="I36" s="28"/>
      <c r="J36" s="28"/>
      <c r="K36" s="28"/>
      <c r="L36" s="28"/>
      <c r="M36" s="28"/>
      <c r="N36" s="28"/>
      <c r="U36" s="206" t="s">
        <v>113</v>
      </c>
      <c r="V36" s="206" t="s">
        <v>84</v>
      </c>
      <c r="W36" s="28"/>
      <c r="X36" s="28"/>
      <c r="Y36" s="28"/>
    </row>
    <row r="37" spans="1:25" x14ac:dyDescent="0.35">
      <c r="I37" s="28"/>
      <c r="J37" s="28"/>
      <c r="K37" s="28"/>
      <c r="L37" s="28"/>
      <c r="M37" s="28"/>
      <c r="N37" s="28"/>
      <c r="U37" s="206" t="s">
        <v>114</v>
      </c>
      <c r="V37" s="28"/>
      <c r="W37" s="28"/>
      <c r="X37" s="28"/>
      <c r="Y37" s="28"/>
    </row>
    <row r="38" spans="1:25" x14ac:dyDescent="0.35">
      <c r="I38" s="28"/>
      <c r="J38" s="28"/>
      <c r="K38" s="28"/>
      <c r="L38" s="28"/>
      <c r="M38" s="28"/>
      <c r="N38" s="28"/>
      <c r="U38" s="206" t="s">
        <v>115</v>
      </c>
      <c r="V38" s="28"/>
      <c r="W38" s="28"/>
      <c r="X38" s="28"/>
      <c r="Y38" s="28"/>
    </row>
    <row r="39" spans="1:25" x14ac:dyDescent="0.35">
      <c r="I39" s="28"/>
      <c r="J39" s="28"/>
      <c r="K39" s="28"/>
      <c r="L39" s="28"/>
      <c r="M39" s="28"/>
      <c r="N39" s="28"/>
      <c r="U39" s="206" t="s">
        <v>116</v>
      </c>
      <c r="V39" s="28"/>
      <c r="W39" s="28"/>
      <c r="X39" s="28"/>
      <c r="Y39" s="28"/>
    </row>
    <row r="40" spans="1:25" x14ac:dyDescent="0.35">
      <c r="I40" s="28"/>
      <c r="J40" s="28"/>
      <c r="K40" s="28"/>
      <c r="L40" s="28"/>
      <c r="M40" s="28"/>
      <c r="N40" s="28"/>
      <c r="U40" s="206" t="s">
        <v>162</v>
      </c>
      <c r="V40" s="28"/>
      <c r="W40" s="28"/>
      <c r="X40" s="28"/>
      <c r="Y40" s="28"/>
    </row>
    <row r="41" spans="1:25" x14ac:dyDescent="0.35">
      <c r="I41" s="28"/>
      <c r="J41" s="28"/>
      <c r="K41" s="28"/>
      <c r="L41" s="28"/>
      <c r="M41" s="28"/>
      <c r="N41" s="28"/>
      <c r="U41" s="206" t="s">
        <v>452</v>
      </c>
      <c r="V41" s="28"/>
      <c r="W41" s="28"/>
      <c r="X41" s="28"/>
      <c r="Y41" s="28"/>
    </row>
    <row r="42" spans="1:25" x14ac:dyDescent="0.35">
      <c r="I42" s="28"/>
      <c r="J42" s="28"/>
      <c r="K42" s="28"/>
      <c r="L42" s="28"/>
      <c r="M42" s="28"/>
      <c r="N42" s="28"/>
      <c r="U42" s="206" t="s">
        <v>118</v>
      </c>
      <c r="V42" s="28"/>
      <c r="W42" s="28"/>
      <c r="X42" s="28"/>
      <c r="Y42" s="28"/>
    </row>
    <row r="43" spans="1:25" x14ac:dyDescent="0.35">
      <c r="I43" s="28"/>
      <c r="J43" s="28"/>
      <c r="K43" s="28"/>
      <c r="L43" s="28"/>
      <c r="M43" s="28"/>
      <c r="N43" s="28"/>
      <c r="U43" s="206" t="s">
        <v>119</v>
      </c>
      <c r="V43" s="28"/>
      <c r="W43" s="28"/>
      <c r="X43" s="28"/>
      <c r="Y43" s="28"/>
    </row>
    <row r="44" spans="1:25" x14ac:dyDescent="0.35">
      <c r="I44" s="28"/>
      <c r="J44" s="28"/>
      <c r="K44" s="28"/>
      <c r="L44" s="28"/>
      <c r="M44" s="28"/>
      <c r="N44" s="28"/>
      <c r="U44" s="206" t="s">
        <v>161</v>
      </c>
      <c r="V44" s="28"/>
      <c r="W44" s="28"/>
      <c r="X44" s="28"/>
      <c r="Y44" s="28"/>
    </row>
    <row r="45" spans="1:25" x14ac:dyDescent="0.35">
      <c r="I45" s="28"/>
      <c r="J45" s="28"/>
      <c r="K45" s="28"/>
      <c r="L45" s="28"/>
      <c r="M45" s="28"/>
      <c r="N45" s="28"/>
      <c r="U45" s="206" t="s">
        <v>98</v>
      </c>
      <c r="V45" s="28"/>
      <c r="W45" s="28"/>
      <c r="X45" s="28"/>
      <c r="Y45" s="28"/>
    </row>
    <row r="46" spans="1:25" x14ac:dyDescent="0.35">
      <c r="I46" s="28"/>
      <c r="J46" s="28"/>
      <c r="K46" s="28"/>
      <c r="L46" s="28"/>
      <c r="M46" s="28"/>
      <c r="N46" s="28"/>
      <c r="U46" s="206" t="s">
        <v>99</v>
      </c>
      <c r="V46" s="28"/>
      <c r="W46" s="28"/>
      <c r="X46" s="28"/>
      <c r="Y46" s="28"/>
    </row>
    <row r="47" spans="1:25" x14ac:dyDescent="0.35">
      <c r="I47" s="28"/>
      <c r="J47" s="28"/>
      <c r="K47" s="28"/>
      <c r="L47" s="28"/>
      <c r="M47" s="28"/>
      <c r="N47" s="28"/>
      <c r="U47" s="206" t="s">
        <v>100</v>
      </c>
      <c r="V47" s="28"/>
      <c r="W47" s="28"/>
      <c r="X47" s="28"/>
      <c r="Y47" s="28"/>
    </row>
    <row r="48" spans="1:25" x14ac:dyDescent="0.35">
      <c r="I48" s="28"/>
      <c r="J48" s="28"/>
      <c r="K48" s="28"/>
      <c r="L48" s="28"/>
      <c r="M48" s="28"/>
      <c r="N48" s="28"/>
      <c r="U48" s="206" t="s">
        <v>372</v>
      </c>
      <c r="V48" s="28"/>
      <c r="W48" s="28"/>
      <c r="X48" s="28"/>
      <c r="Y48" s="28"/>
    </row>
    <row r="49" spans="9:25" x14ac:dyDescent="0.35">
      <c r="I49" s="28"/>
      <c r="J49" s="28"/>
      <c r="K49" s="28"/>
      <c r="L49" s="28"/>
      <c r="M49" s="28"/>
      <c r="N49" s="28"/>
      <c r="U49" s="206" t="s">
        <v>373</v>
      </c>
      <c r="V49" s="28"/>
      <c r="W49" s="28"/>
      <c r="X49" s="28"/>
      <c r="Y49" s="28"/>
    </row>
    <row r="50" spans="9:25" x14ac:dyDescent="0.35">
      <c r="I50" s="28"/>
      <c r="J50" s="28"/>
      <c r="K50" s="28"/>
      <c r="L50" s="28"/>
      <c r="M50" s="28"/>
      <c r="N50" s="28"/>
      <c r="U50" s="206" t="s">
        <v>102</v>
      </c>
      <c r="V50" s="28"/>
      <c r="W50" s="28"/>
      <c r="X50" s="28"/>
      <c r="Y50" s="28"/>
    </row>
    <row r="51" spans="9:25" x14ac:dyDescent="0.35">
      <c r="I51" s="28"/>
      <c r="J51" s="28"/>
      <c r="K51" s="28"/>
      <c r="L51" s="28"/>
      <c r="M51" s="28"/>
      <c r="N51" s="28"/>
      <c r="U51" s="206" t="s">
        <v>120</v>
      </c>
      <c r="V51" s="28"/>
      <c r="W51" s="28"/>
      <c r="X51" s="28"/>
      <c r="Y51" s="28"/>
    </row>
    <row r="52" spans="9:25" x14ac:dyDescent="0.35">
      <c r="I52" s="28"/>
      <c r="J52" s="28"/>
      <c r="K52" s="28"/>
      <c r="L52" s="28"/>
      <c r="M52" s="28"/>
      <c r="N52" s="28"/>
      <c r="U52" s="206" t="s">
        <v>121</v>
      </c>
      <c r="V52" s="28"/>
      <c r="W52" s="28"/>
      <c r="X52" s="28"/>
      <c r="Y52" s="28"/>
    </row>
    <row r="53" spans="9:25" x14ac:dyDescent="0.35">
      <c r="I53" s="28"/>
      <c r="J53" s="28"/>
      <c r="K53" s="28"/>
      <c r="L53" s="28"/>
      <c r="M53" s="28"/>
      <c r="N53" s="28"/>
      <c r="U53" s="206" t="s">
        <v>122</v>
      </c>
      <c r="V53" s="28"/>
      <c r="W53" s="28"/>
      <c r="X53" s="28"/>
      <c r="Y53" s="28"/>
    </row>
    <row r="54" spans="9:25" x14ac:dyDescent="0.35">
      <c r="I54" s="28"/>
      <c r="J54" s="28"/>
      <c r="K54" s="28"/>
      <c r="L54" s="28"/>
      <c r="M54" s="28"/>
      <c r="N54" s="28"/>
      <c r="U54" s="206" t="s">
        <v>123</v>
      </c>
      <c r="V54" s="28"/>
      <c r="W54" s="28"/>
      <c r="X54" s="28"/>
      <c r="Y54" s="28"/>
    </row>
    <row r="55" spans="9:25" x14ac:dyDescent="0.35">
      <c r="I55" s="28"/>
      <c r="J55" s="28"/>
      <c r="K55" s="28"/>
      <c r="L55" s="28"/>
      <c r="M55" s="28"/>
      <c r="N55" s="28"/>
      <c r="U55" s="206" t="s">
        <v>124</v>
      </c>
      <c r="V55" s="28"/>
      <c r="W55" s="28"/>
      <c r="X55" s="28"/>
      <c r="Y55" s="28"/>
    </row>
    <row r="56" spans="9:25" x14ac:dyDescent="0.35">
      <c r="I56" s="28"/>
      <c r="J56" s="28"/>
      <c r="K56" s="28"/>
      <c r="L56" s="28"/>
      <c r="M56" s="28"/>
      <c r="N56" s="28"/>
      <c r="U56" s="206" t="s">
        <v>163</v>
      </c>
      <c r="V56" s="28"/>
      <c r="W56" s="28"/>
      <c r="X56" s="28"/>
      <c r="Y56" s="28"/>
    </row>
    <row r="57" spans="9:25" x14ac:dyDescent="0.35">
      <c r="I57" s="28"/>
      <c r="J57" s="28"/>
      <c r="K57" s="28"/>
      <c r="L57" s="28"/>
      <c r="M57" s="28"/>
      <c r="N57" s="28"/>
      <c r="U57" s="206" t="s">
        <v>125</v>
      </c>
      <c r="V57" s="28"/>
      <c r="W57" s="28"/>
      <c r="X57" s="28"/>
      <c r="Y57" s="28"/>
    </row>
    <row r="58" spans="9:25" x14ac:dyDescent="0.35">
      <c r="I58" s="28"/>
      <c r="J58" s="28"/>
      <c r="K58" s="28"/>
      <c r="L58" s="28"/>
      <c r="M58" s="28"/>
      <c r="N58" s="28"/>
      <c r="U58" s="206" t="s">
        <v>126</v>
      </c>
      <c r="V58" s="28"/>
      <c r="W58" s="28"/>
      <c r="X58" s="28"/>
      <c r="Y58" s="28"/>
    </row>
    <row r="59" spans="9:25" x14ac:dyDescent="0.35">
      <c r="I59" s="28"/>
      <c r="J59" s="28"/>
      <c r="K59" s="28"/>
      <c r="L59" s="28"/>
      <c r="M59" s="28"/>
      <c r="N59" s="28"/>
      <c r="S59" s="188"/>
      <c r="U59" s="206" t="s">
        <v>127</v>
      </c>
      <c r="V59" s="28"/>
      <c r="W59" s="28"/>
      <c r="X59" s="28"/>
      <c r="Y59" s="28"/>
    </row>
    <row r="60" spans="9:25" x14ac:dyDescent="0.35">
      <c r="I60" s="28"/>
      <c r="J60" s="28"/>
      <c r="K60" s="28"/>
      <c r="L60" s="28"/>
      <c r="M60" s="28"/>
      <c r="N60" s="28"/>
      <c r="S60" s="188"/>
      <c r="U60" s="206" t="s">
        <v>128</v>
      </c>
      <c r="V60" s="28"/>
      <c r="W60" s="28"/>
      <c r="X60" s="28"/>
      <c r="Y60" s="28"/>
    </row>
    <row r="61" spans="9:25" x14ac:dyDescent="0.35">
      <c r="I61" s="28"/>
      <c r="J61" s="28"/>
      <c r="K61" s="28"/>
      <c r="L61" s="28"/>
      <c r="M61" s="28"/>
      <c r="N61" s="28"/>
      <c r="S61" s="188"/>
      <c r="U61" s="206" t="s">
        <v>129</v>
      </c>
      <c r="V61" s="28"/>
      <c r="W61" s="28"/>
      <c r="X61" s="28"/>
      <c r="Y61" s="28"/>
    </row>
    <row r="62" spans="9:25" x14ac:dyDescent="0.35">
      <c r="I62" s="28"/>
      <c r="J62" s="28"/>
      <c r="K62" s="28"/>
      <c r="L62" s="28"/>
      <c r="M62" s="28"/>
      <c r="N62" s="28"/>
      <c r="S62" s="188"/>
      <c r="U62" s="206" t="s">
        <v>130</v>
      </c>
      <c r="V62" s="28"/>
      <c r="W62" s="28"/>
      <c r="X62" s="28"/>
      <c r="Y62" s="28"/>
    </row>
    <row r="63" spans="9:25" x14ac:dyDescent="0.35">
      <c r="I63" s="28"/>
      <c r="J63" s="28"/>
      <c r="K63" s="28"/>
      <c r="L63" s="28"/>
      <c r="M63" s="28"/>
      <c r="N63" s="28"/>
      <c r="S63" s="188"/>
      <c r="U63" s="206" t="s">
        <v>131</v>
      </c>
      <c r="V63" s="28"/>
      <c r="W63" s="28"/>
      <c r="X63" s="28"/>
      <c r="Y63" s="28"/>
    </row>
    <row r="64" spans="9:25" x14ac:dyDescent="0.35">
      <c r="I64" s="28"/>
      <c r="J64" s="28"/>
      <c r="K64" s="28"/>
      <c r="L64" s="28"/>
      <c r="M64" s="28"/>
      <c r="N64" s="28"/>
      <c r="U64" s="206" t="s">
        <v>133</v>
      </c>
      <c r="V64" s="28"/>
      <c r="W64" s="28"/>
      <c r="X64" s="28"/>
      <c r="Y64" s="28"/>
    </row>
    <row r="65" spans="9:25" x14ac:dyDescent="0.35">
      <c r="I65" s="28"/>
      <c r="J65" s="28"/>
      <c r="K65" s="28"/>
      <c r="L65" s="28"/>
      <c r="M65" s="28"/>
      <c r="N65" s="28"/>
      <c r="U65" s="206" t="s">
        <v>134</v>
      </c>
      <c r="V65" s="28"/>
      <c r="W65" s="28"/>
      <c r="X65" s="28"/>
      <c r="Y65" s="28"/>
    </row>
    <row r="66" spans="9:25" x14ac:dyDescent="0.35">
      <c r="I66" s="28"/>
      <c r="J66" s="28"/>
      <c r="K66" s="28"/>
      <c r="L66" s="28"/>
      <c r="M66" s="28"/>
      <c r="N66" s="28"/>
      <c r="U66" s="206" t="s">
        <v>132</v>
      </c>
      <c r="V66" s="28"/>
      <c r="W66" s="28"/>
      <c r="X66" s="28"/>
      <c r="Y66" s="28"/>
    </row>
    <row r="67" spans="9:25" x14ac:dyDescent="0.35">
      <c r="I67" s="28"/>
      <c r="J67" s="28"/>
      <c r="K67" s="28"/>
      <c r="L67" s="28"/>
      <c r="M67" s="28"/>
      <c r="N67" s="28"/>
      <c r="U67" s="206" t="s">
        <v>135</v>
      </c>
      <c r="V67" s="28"/>
      <c r="W67" s="28"/>
      <c r="X67" s="28"/>
      <c r="Y67" s="28"/>
    </row>
    <row r="68" spans="9:25" x14ac:dyDescent="0.35">
      <c r="I68" s="28"/>
      <c r="J68" s="28"/>
      <c r="K68" s="28"/>
      <c r="L68" s="28"/>
      <c r="M68" s="28"/>
      <c r="N68" s="28"/>
      <c r="U68" s="206" t="s">
        <v>136</v>
      </c>
      <c r="V68" s="28"/>
      <c r="W68" s="28"/>
      <c r="X68" s="28"/>
      <c r="Y68" s="28"/>
    </row>
    <row r="69" spans="9:25" x14ac:dyDescent="0.35">
      <c r="I69" s="28"/>
      <c r="J69" s="28"/>
      <c r="K69" s="28"/>
      <c r="L69" s="28"/>
      <c r="M69" s="28"/>
      <c r="N69" s="28"/>
      <c r="U69" s="206" t="s">
        <v>366</v>
      </c>
      <c r="V69" s="28"/>
      <c r="W69" s="28"/>
      <c r="X69" s="28"/>
      <c r="Y69" s="28"/>
    </row>
    <row r="70" spans="9:25" x14ac:dyDescent="0.35">
      <c r="I70" s="28"/>
      <c r="J70" s="28"/>
      <c r="K70" s="28"/>
      <c r="L70" s="28"/>
      <c r="M70" s="28"/>
      <c r="N70" s="28"/>
      <c r="U70" s="206" t="s">
        <v>367</v>
      </c>
      <c r="V70" s="28"/>
      <c r="W70" s="28"/>
      <c r="X70" s="28"/>
      <c r="Y70" s="28"/>
    </row>
    <row r="71" spans="9:25" x14ac:dyDescent="0.35">
      <c r="I71" s="28"/>
      <c r="J71" s="28"/>
      <c r="K71" s="28"/>
      <c r="L71" s="28"/>
      <c r="M71" s="28"/>
      <c r="N71" s="28"/>
      <c r="U71" s="206" t="s">
        <v>443</v>
      </c>
      <c r="V71" s="28"/>
      <c r="W71" s="28"/>
      <c r="X71" s="28"/>
      <c r="Y71" s="28"/>
    </row>
    <row r="72" spans="9:25" x14ac:dyDescent="0.35">
      <c r="I72" s="28"/>
      <c r="J72" s="28"/>
      <c r="K72" s="28"/>
      <c r="L72" s="28"/>
      <c r="M72" s="28"/>
      <c r="N72" s="28"/>
      <c r="U72" s="206" t="s">
        <v>444</v>
      </c>
      <c r="V72" s="28"/>
      <c r="W72" s="28"/>
      <c r="X72" s="28"/>
      <c r="Y72" s="28"/>
    </row>
    <row r="73" spans="9:25" x14ac:dyDescent="0.35">
      <c r="I73" s="28"/>
      <c r="J73" s="28"/>
      <c r="K73" s="28"/>
      <c r="L73" s="28"/>
      <c r="M73" s="28"/>
      <c r="N73" s="28"/>
      <c r="U73" s="206" t="s">
        <v>445</v>
      </c>
      <c r="V73" s="28"/>
      <c r="W73" s="28"/>
      <c r="X73" s="28"/>
      <c r="Y73" s="28"/>
    </row>
    <row r="74" spans="9:25" x14ac:dyDescent="0.35">
      <c r="I74" s="28"/>
      <c r="J74" s="28"/>
      <c r="K74" s="28"/>
      <c r="L74" s="28"/>
      <c r="M74" s="28"/>
      <c r="N74" s="28"/>
      <c r="U74" s="206" t="s">
        <v>164</v>
      </c>
      <c r="V74" s="28"/>
      <c r="W74" s="28"/>
      <c r="X74" s="28"/>
      <c r="Y74" s="28"/>
    </row>
    <row r="75" spans="9:25" x14ac:dyDescent="0.35">
      <c r="I75" s="28"/>
      <c r="J75" s="28"/>
      <c r="K75" s="28"/>
      <c r="L75" s="28"/>
      <c r="M75" s="28"/>
      <c r="N75" s="28"/>
      <c r="U75" s="206" t="s">
        <v>165</v>
      </c>
      <c r="V75" s="28"/>
      <c r="W75" s="28"/>
      <c r="X75" s="28"/>
      <c r="Y75" s="28"/>
    </row>
    <row r="76" spans="9:25" x14ac:dyDescent="0.35">
      <c r="I76" s="28"/>
      <c r="J76" s="28"/>
      <c r="K76" s="28"/>
      <c r="L76" s="28"/>
      <c r="M76" s="28"/>
      <c r="N76" s="28"/>
      <c r="U76" s="206" t="s">
        <v>137</v>
      </c>
      <c r="V76" s="28"/>
      <c r="W76" s="28"/>
      <c r="X76" s="28"/>
      <c r="Y76" s="28"/>
    </row>
    <row r="77" spans="9:25" x14ac:dyDescent="0.35">
      <c r="I77" s="28"/>
      <c r="J77" s="28"/>
      <c r="K77" s="28"/>
      <c r="L77" s="28"/>
      <c r="M77" s="28"/>
      <c r="N77" s="28"/>
      <c r="U77" s="206" t="s">
        <v>138</v>
      </c>
      <c r="V77" s="28"/>
      <c r="W77" s="28"/>
      <c r="X77" s="28"/>
      <c r="Y77" s="28"/>
    </row>
    <row r="78" spans="9:25" x14ac:dyDescent="0.35">
      <c r="I78" s="28"/>
      <c r="J78" s="28"/>
      <c r="K78" s="28"/>
      <c r="L78" s="28"/>
      <c r="M78" s="28"/>
      <c r="N78" s="28"/>
      <c r="U78" s="206" t="s">
        <v>139</v>
      </c>
      <c r="V78" s="28"/>
      <c r="W78" s="28"/>
      <c r="X78" s="28"/>
      <c r="Y78" s="28"/>
    </row>
    <row r="79" spans="9:25" x14ac:dyDescent="0.35">
      <c r="I79" s="28"/>
      <c r="J79" s="28"/>
      <c r="K79" s="28"/>
      <c r="L79" s="28"/>
      <c r="M79" s="28"/>
      <c r="N79" s="28"/>
      <c r="U79" s="206" t="s">
        <v>140</v>
      </c>
      <c r="V79" s="28"/>
      <c r="W79" s="28"/>
      <c r="X79" s="28"/>
      <c r="Y79" s="28"/>
    </row>
    <row r="80" spans="9:25" x14ac:dyDescent="0.35">
      <c r="I80" s="28"/>
      <c r="J80" s="28"/>
      <c r="K80" s="28"/>
      <c r="L80" s="28"/>
      <c r="M80" s="28"/>
      <c r="N80" s="28"/>
      <c r="U80" s="206" t="s">
        <v>141</v>
      </c>
      <c r="V80" s="28"/>
      <c r="W80" s="28"/>
      <c r="X80" s="28"/>
      <c r="Y80" s="28"/>
    </row>
    <row r="81" spans="9:25" x14ac:dyDescent="0.35">
      <c r="I81" s="28"/>
      <c r="J81" s="28"/>
      <c r="K81" s="28"/>
      <c r="L81" s="28"/>
      <c r="M81" s="28"/>
      <c r="N81" s="28"/>
      <c r="U81" s="206" t="s">
        <v>142</v>
      </c>
      <c r="V81" s="28"/>
      <c r="W81" s="28"/>
      <c r="X81" s="28"/>
      <c r="Y81" s="28"/>
    </row>
    <row r="82" spans="9:25" x14ac:dyDescent="0.35">
      <c r="I82" s="28"/>
      <c r="J82" s="28"/>
      <c r="K82" s="28"/>
      <c r="L82" s="28"/>
      <c r="M82" s="28"/>
      <c r="N82" s="28"/>
      <c r="U82" s="206" t="s">
        <v>143</v>
      </c>
      <c r="V82" s="28"/>
      <c r="W82" s="28"/>
      <c r="X82" s="28"/>
      <c r="Y82" s="28"/>
    </row>
    <row r="83" spans="9:25" x14ac:dyDescent="0.35">
      <c r="I83" s="28"/>
      <c r="J83" s="28"/>
      <c r="K83" s="28"/>
      <c r="L83" s="28"/>
      <c r="M83" s="28"/>
      <c r="N83" s="28"/>
      <c r="U83" s="206" t="s">
        <v>144</v>
      </c>
      <c r="V83" s="28"/>
      <c r="W83" s="28"/>
      <c r="X83" s="28"/>
      <c r="Y83" s="28"/>
    </row>
    <row r="84" spans="9:25" x14ac:dyDescent="0.35">
      <c r="I84" s="28"/>
      <c r="J84" s="28"/>
      <c r="K84" s="28"/>
      <c r="L84" s="28"/>
      <c r="M84" s="28"/>
      <c r="N84" s="28"/>
      <c r="U84" s="206" t="s">
        <v>132</v>
      </c>
      <c r="V84" s="28"/>
      <c r="W84" s="28"/>
      <c r="X84" s="28"/>
      <c r="Y84" s="28"/>
    </row>
    <row r="85" spans="9:25" x14ac:dyDescent="0.35">
      <c r="I85" s="28"/>
      <c r="J85" s="28"/>
      <c r="K85" s="28"/>
      <c r="L85" s="28"/>
      <c r="M85" s="28"/>
      <c r="N85" s="28"/>
      <c r="U85" s="206" t="s">
        <v>145</v>
      </c>
      <c r="V85" s="28"/>
      <c r="W85" s="28"/>
      <c r="X85" s="28"/>
      <c r="Y85" s="28"/>
    </row>
    <row r="86" spans="9:25" x14ac:dyDescent="0.35">
      <c r="I86" s="28"/>
      <c r="J86" s="28"/>
      <c r="K86" s="28"/>
      <c r="L86" s="28"/>
      <c r="M86" s="28"/>
      <c r="N86" s="28"/>
      <c r="U86" s="206" t="s">
        <v>146</v>
      </c>
      <c r="V86" s="28"/>
      <c r="W86" s="28"/>
      <c r="X86" s="28"/>
      <c r="Y86" s="28"/>
    </row>
    <row r="87" spans="9:25" x14ac:dyDescent="0.35">
      <c r="I87" s="28"/>
      <c r="J87" s="28"/>
      <c r="K87" s="28"/>
      <c r="L87" s="28"/>
      <c r="M87" s="28"/>
      <c r="N87" s="28"/>
      <c r="U87" s="206" t="s">
        <v>147</v>
      </c>
      <c r="V87" s="28"/>
      <c r="W87" s="28"/>
      <c r="X87" s="28"/>
      <c r="Y87" s="28"/>
    </row>
    <row r="88" spans="9:25" x14ac:dyDescent="0.35">
      <c r="I88" s="28"/>
      <c r="J88" s="28"/>
      <c r="K88" s="28"/>
      <c r="L88" s="28"/>
      <c r="M88" s="28"/>
      <c r="N88" s="28"/>
      <c r="U88" s="206" t="s">
        <v>148</v>
      </c>
      <c r="V88" s="28"/>
      <c r="W88" s="28"/>
      <c r="X88" s="28"/>
      <c r="Y88" s="28"/>
    </row>
    <row r="89" spans="9:25" x14ac:dyDescent="0.35">
      <c r="I89" s="28"/>
      <c r="J89" s="28"/>
      <c r="K89" s="28"/>
      <c r="L89" s="28"/>
      <c r="M89" s="28"/>
      <c r="N89" s="28"/>
      <c r="U89" s="206" t="s">
        <v>149</v>
      </c>
      <c r="V89" s="28"/>
      <c r="W89" s="28"/>
      <c r="X89" s="28"/>
      <c r="Y89" s="28"/>
    </row>
    <row r="90" spans="9:25" x14ac:dyDescent="0.35">
      <c r="I90" s="28"/>
      <c r="J90" s="28"/>
      <c r="K90" s="28"/>
      <c r="L90" s="28"/>
      <c r="M90" s="28"/>
      <c r="N90" s="28"/>
      <c r="U90" s="206" t="s">
        <v>150</v>
      </c>
      <c r="V90" s="28"/>
      <c r="W90" s="28"/>
      <c r="X90" s="28"/>
      <c r="Y90" s="28"/>
    </row>
    <row r="91" spans="9:25" x14ac:dyDescent="0.35">
      <c r="I91" s="28"/>
      <c r="J91" s="28"/>
      <c r="K91" s="28"/>
      <c r="L91" s="28"/>
      <c r="M91" s="28"/>
      <c r="N91" s="28"/>
      <c r="U91" s="206" t="s">
        <v>151</v>
      </c>
      <c r="V91" s="28"/>
      <c r="W91" s="28"/>
      <c r="X91" s="28"/>
      <c r="Y91" s="28"/>
    </row>
    <row r="92" spans="9:25" x14ac:dyDescent="0.35">
      <c r="I92" s="28"/>
      <c r="J92" s="28"/>
      <c r="K92" s="28"/>
      <c r="L92" s="28"/>
      <c r="M92" s="28"/>
      <c r="N92" s="28"/>
      <c r="U92" s="206" t="s">
        <v>152</v>
      </c>
      <c r="V92" s="28"/>
      <c r="W92" s="28"/>
      <c r="X92" s="28"/>
      <c r="Y92" s="28"/>
    </row>
    <row r="93" spans="9:25" x14ac:dyDescent="0.35">
      <c r="U93" s="206" t="s">
        <v>375</v>
      </c>
      <c r="V93" s="28"/>
      <c r="W93" s="28"/>
      <c r="X93" s="28"/>
      <c r="Y93" s="28"/>
    </row>
    <row r="94" spans="9:25" x14ac:dyDescent="0.35">
      <c r="U94" s="206" t="s">
        <v>416</v>
      </c>
      <c r="V94" s="28"/>
      <c r="W94" s="28"/>
      <c r="X94" s="28"/>
      <c r="Y94" s="28"/>
    </row>
    <row r="95" spans="9:25" x14ac:dyDescent="0.35">
      <c r="U95" s="206" t="s">
        <v>417</v>
      </c>
      <c r="V95" s="28"/>
      <c r="W95" s="28"/>
      <c r="X95" s="28"/>
      <c r="Y95" s="28"/>
    </row>
    <row r="96" spans="9:25" x14ac:dyDescent="0.35">
      <c r="U96" s="206" t="s">
        <v>418</v>
      </c>
      <c r="V96" s="28"/>
      <c r="W96" s="28"/>
      <c r="X96" s="28"/>
      <c r="Y96" s="28"/>
    </row>
    <row r="97" spans="21:25" x14ac:dyDescent="0.35">
      <c r="U97" s="206" t="s">
        <v>419</v>
      </c>
      <c r="V97" s="28"/>
      <c r="W97" s="28"/>
      <c r="X97" s="28"/>
      <c r="Y97" s="28"/>
    </row>
    <row r="98" spans="21:25" x14ac:dyDescent="0.35">
      <c r="U98" s="206" t="s">
        <v>420</v>
      </c>
      <c r="V98" s="28"/>
      <c r="W98" s="28"/>
      <c r="X98" s="28"/>
      <c r="Y98" s="28"/>
    </row>
    <row r="99" spans="21:25" x14ac:dyDescent="0.35">
      <c r="U99" s="206" t="s">
        <v>421</v>
      </c>
      <c r="V99" s="28"/>
      <c r="W99" s="28"/>
      <c r="X99" s="28"/>
      <c r="Y99" s="28"/>
    </row>
    <row r="100" spans="21:25" x14ac:dyDescent="0.35">
      <c r="U100" s="206" t="s">
        <v>422</v>
      </c>
      <c r="V100" s="28"/>
      <c r="W100" s="28"/>
      <c r="X100" s="28"/>
      <c r="Y100" s="28"/>
    </row>
    <row r="101" spans="21:25" x14ac:dyDescent="0.35">
      <c r="U101" s="206" t="s">
        <v>423</v>
      </c>
      <c r="V101" s="28"/>
      <c r="W101" s="28"/>
      <c r="X101" s="28"/>
      <c r="Y101" s="28"/>
    </row>
    <row r="102" spans="21:25" x14ac:dyDescent="0.35">
      <c r="U102" s="206" t="s">
        <v>300</v>
      </c>
      <c r="V102" s="28"/>
      <c r="W102" s="28"/>
      <c r="X102" s="28"/>
      <c r="Y102" s="28"/>
    </row>
    <row r="103" spans="21:25" x14ac:dyDescent="0.35">
      <c r="U103" s="206" t="s">
        <v>424</v>
      </c>
      <c r="V103" s="28"/>
      <c r="W103" s="28"/>
      <c r="X103" s="28"/>
      <c r="Y103" s="28"/>
    </row>
    <row r="104" spans="21:25" x14ac:dyDescent="0.35">
      <c r="U104" s="206" t="s">
        <v>425</v>
      </c>
      <c r="V104" s="28"/>
      <c r="W104" s="28"/>
      <c r="X104" s="28"/>
      <c r="Y104" s="28"/>
    </row>
    <row r="105" spans="21:25" x14ac:dyDescent="0.35">
      <c r="U105" s="206" t="s">
        <v>409</v>
      </c>
      <c r="V105" s="28"/>
      <c r="W105" s="28"/>
      <c r="X105" s="28"/>
      <c r="Y105" s="28"/>
    </row>
    <row r="106" spans="21:25" x14ac:dyDescent="0.35">
      <c r="U106" s="206" t="s">
        <v>410</v>
      </c>
      <c r="V106" s="28"/>
      <c r="W106" s="28"/>
      <c r="X106" s="28"/>
      <c r="Y106" s="28"/>
    </row>
    <row r="107" spans="21:25" x14ac:dyDescent="0.35">
      <c r="U107" s="206" t="s">
        <v>454</v>
      </c>
      <c r="V107" s="28"/>
      <c r="W107" s="28"/>
      <c r="X107" s="28"/>
      <c r="Y107" s="28"/>
    </row>
    <row r="108" spans="21:25" x14ac:dyDescent="0.35">
      <c r="U108" s="206" t="s">
        <v>462</v>
      </c>
      <c r="V108" s="28"/>
      <c r="W108" s="28"/>
      <c r="X108" s="28"/>
      <c r="Y108" s="28"/>
    </row>
    <row r="109" spans="21:25" x14ac:dyDescent="0.35">
      <c r="U109" s="206" t="s">
        <v>376</v>
      </c>
      <c r="V109" s="28"/>
      <c r="W109" s="28"/>
      <c r="X109" s="28"/>
      <c r="Y109" s="28"/>
    </row>
    <row r="110" spans="21:25" x14ac:dyDescent="0.35">
      <c r="U110" s="206" t="s">
        <v>426</v>
      </c>
      <c r="V110" s="28"/>
      <c r="W110" s="28"/>
      <c r="X110" s="28"/>
      <c r="Y110" s="28"/>
    </row>
    <row r="111" spans="21:25" x14ac:dyDescent="0.35">
      <c r="U111" s="206" t="s">
        <v>427</v>
      </c>
      <c r="V111" s="28"/>
      <c r="W111" s="28"/>
      <c r="X111" s="28"/>
      <c r="Y111" s="28"/>
    </row>
    <row r="112" spans="21:25" x14ac:dyDescent="0.35">
      <c r="U112" s="206" t="s">
        <v>428</v>
      </c>
      <c r="V112" s="28"/>
      <c r="W112" s="28"/>
      <c r="X112" s="28"/>
      <c r="Y112" s="28"/>
    </row>
    <row r="113" spans="21:25" x14ac:dyDescent="0.35">
      <c r="U113" s="206" t="s">
        <v>429</v>
      </c>
      <c r="V113" s="28"/>
      <c r="W113" s="28"/>
      <c r="X113" s="28"/>
      <c r="Y113" s="28"/>
    </row>
    <row r="114" spans="21:25" x14ac:dyDescent="0.35">
      <c r="U114" s="206" t="s">
        <v>450</v>
      </c>
      <c r="V114" s="28"/>
      <c r="W114" s="28"/>
      <c r="X114" s="28"/>
      <c r="Y114" s="28"/>
    </row>
    <row r="115" spans="21:25" x14ac:dyDescent="0.35">
      <c r="U115" s="206" t="s">
        <v>377</v>
      </c>
      <c r="V115" s="28"/>
      <c r="W115" s="28"/>
      <c r="X115" s="28"/>
      <c r="Y115" s="28"/>
    </row>
    <row r="116" spans="21:25" x14ac:dyDescent="0.35">
      <c r="U116" s="206" t="s">
        <v>360</v>
      </c>
      <c r="V116" s="28"/>
      <c r="W116" s="28"/>
      <c r="X116" s="28"/>
      <c r="Y116" s="28"/>
    </row>
    <row r="117" spans="21:25" x14ac:dyDescent="0.35">
      <c r="U117" s="206" t="s">
        <v>361</v>
      </c>
      <c r="V117" s="28"/>
      <c r="W117" s="28"/>
      <c r="X117" s="28"/>
      <c r="Y117" s="28"/>
    </row>
    <row r="118" spans="21:25" x14ac:dyDescent="0.35">
      <c r="U118" s="206" t="s">
        <v>430</v>
      </c>
      <c r="V118" s="28"/>
      <c r="W118" s="28"/>
      <c r="X118" s="28"/>
      <c r="Y118" s="28"/>
    </row>
    <row r="119" spans="21:25" x14ac:dyDescent="0.35">
      <c r="U119" s="206" t="s">
        <v>378</v>
      </c>
      <c r="V119" s="28"/>
      <c r="W119" s="28"/>
      <c r="X119" s="28"/>
      <c r="Y119" s="28"/>
    </row>
    <row r="120" spans="21:25" x14ac:dyDescent="0.35">
      <c r="U120" s="206" t="s">
        <v>315</v>
      </c>
      <c r="V120" s="28"/>
      <c r="W120" s="28"/>
      <c r="X120" s="28"/>
      <c r="Y120" s="28"/>
    </row>
    <row r="121" spans="21:25" x14ac:dyDescent="0.35">
      <c r="U121" s="206" t="s">
        <v>316</v>
      </c>
      <c r="V121" s="28"/>
      <c r="W121" s="28"/>
      <c r="X121" s="28"/>
      <c r="Y121" s="28"/>
    </row>
    <row r="122" spans="21:25" x14ac:dyDescent="0.35">
      <c r="U122" s="206" t="s">
        <v>368</v>
      </c>
      <c r="V122" s="28"/>
      <c r="W122" s="28"/>
      <c r="X122" s="28"/>
      <c r="Y122" s="28"/>
    </row>
    <row r="123" spans="21:25" x14ac:dyDescent="0.35">
      <c r="U123" s="206" t="s">
        <v>369</v>
      </c>
      <c r="V123" s="28"/>
      <c r="W123" s="28"/>
      <c r="X123" s="28"/>
      <c r="Y123" s="28"/>
    </row>
    <row r="124" spans="21:25" x14ac:dyDescent="0.35">
      <c r="U124" s="206"/>
      <c r="V124" s="28"/>
      <c r="W124" s="28"/>
      <c r="X124" s="28"/>
      <c r="Y124" s="28"/>
    </row>
    <row r="125" spans="21:25" x14ac:dyDescent="0.35">
      <c r="U125" s="206"/>
      <c r="V125" s="28"/>
      <c r="W125" s="28"/>
      <c r="X125" s="28"/>
      <c r="Y125" s="28"/>
    </row>
    <row r="126" spans="21:25" x14ac:dyDescent="0.35">
      <c r="U126" s="206"/>
      <c r="V126" s="28"/>
      <c r="W126" s="28"/>
      <c r="X126" s="28"/>
      <c r="Y126" s="28"/>
    </row>
    <row r="127" spans="21:25" x14ac:dyDescent="0.35">
      <c r="U127" s="206"/>
      <c r="V127" s="28"/>
      <c r="W127" s="28"/>
      <c r="X127" s="28"/>
      <c r="Y127" s="28"/>
    </row>
    <row r="128" spans="21:25" x14ac:dyDescent="0.35">
      <c r="U128" s="206"/>
      <c r="V128" s="28"/>
      <c r="W128" s="28"/>
      <c r="X128" s="28"/>
      <c r="Y128" s="28"/>
    </row>
    <row r="129" spans="21:25" x14ac:dyDescent="0.35">
      <c r="U129" s="206"/>
      <c r="V129" s="28"/>
      <c r="W129" s="28"/>
      <c r="X129" s="28"/>
      <c r="Y129" s="28"/>
    </row>
    <row r="130" spans="21:25" x14ac:dyDescent="0.35">
      <c r="U130" s="206"/>
      <c r="V130" s="28"/>
      <c r="W130" s="28"/>
      <c r="X130" s="28"/>
      <c r="Y130" s="28"/>
    </row>
    <row r="131" spans="21:25" x14ac:dyDescent="0.35">
      <c r="U131" s="206"/>
      <c r="V131" s="28"/>
      <c r="W131" s="28"/>
      <c r="X131" s="28"/>
      <c r="Y131" s="28"/>
    </row>
    <row r="132" spans="21:25" x14ac:dyDescent="0.35">
      <c r="U132" s="201"/>
      <c r="V132" s="28"/>
      <c r="W132" s="28"/>
      <c r="X132" s="28"/>
      <c r="Y132" s="28"/>
    </row>
    <row r="133" spans="21:25" x14ac:dyDescent="0.35">
      <c r="U133" s="201"/>
      <c r="V133" s="28"/>
      <c r="W133" s="28"/>
      <c r="X133" s="28"/>
      <c r="Y133" s="28"/>
    </row>
    <row r="134" spans="21:25" x14ac:dyDescent="0.35">
      <c r="U134" s="201"/>
      <c r="V134" s="28"/>
      <c r="W134" s="28"/>
      <c r="X134" s="28"/>
      <c r="Y134" s="28"/>
    </row>
    <row r="135" spans="21:25" x14ac:dyDescent="0.35">
      <c r="U135" s="201"/>
      <c r="V135" s="28"/>
      <c r="W135" s="28"/>
      <c r="X135" s="28"/>
      <c r="Y135" s="28"/>
    </row>
    <row r="136" spans="21:25" x14ac:dyDescent="0.35">
      <c r="U136" s="201"/>
      <c r="V136" s="28"/>
      <c r="W136" s="28"/>
      <c r="X136" s="28"/>
      <c r="Y136" s="28"/>
    </row>
    <row r="137" spans="21:25" x14ac:dyDescent="0.35">
      <c r="U137" s="201"/>
      <c r="V137" s="28"/>
      <c r="W137" s="28"/>
      <c r="X137" s="28"/>
      <c r="Y137" s="28"/>
    </row>
    <row r="138" spans="21:25" x14ac:dyDescent="0.35">
      <c r="U138" s="201"/>
      <c r="V138" s="28"/>
      <c r="W138" s="28"/>
      <c r="X138" s="28"/>
      <c r="Y138" s="28"/>
    </row>
    <row r="139" spans="21:25" x14ac:dyDescent="0.35">
      <c r="U139" s="201"/>
      <c r="V139" s="28"/>
      <c r="W139" s="28"/>
      <c r="X139" s="28"/>
      <c r="Y139" s="28"/>
    </row>
    <row r="140" spans="21:25" x14ac:dyDescent="0.35">
      <c r="U140" s="201"/>
      <c r="V140" s="28"/>
      <c r="W140" s="28"/>
      <c r="X140" s="28"/>
      <c r="Y140" s="28"/>
    </row>
    <row r="141" spans="21:25" x14ac:dyDescent="0.35">
      <c r="U141" s="201"/>
      <c r="V141" s="28"/>
      <c r="W141" s="28"/>
      <c r="X141" s="28"/>
      <c r="Y141" s="28"/>
    </row>
    <row r="142" spans="21:25" x14ac:dyDescent="0.35">
      <c r="U142" s="201"/>
      <c r="V142" s="28"/>
      <c r="W142" s="28"/>
      <c r="X142" s="28"/>
      <c r="Y142" s="28"/>
    </row>
    <row r="143" spans="21:25" x14ac:dyDescent="0.35">
      <c r="U143" s="201"/>
      <c r="V143" s="28"/>
      <c r="W143" s="28"/>
      <c r="X143" s="28"/>
      <c r="Y143" s="28"/>
    </row>
    <row r="144" spans="21:25" x14ac:dyDescent="0.35">
      <c r="U144" s="201"/>
      <c r="V144" s="28"/>
      <c r="W144" s="28"/>
      <c r="X144" s="28"/>
      <c r="Y144" s="28"/>
    </row>
    <row r="145" spans="21:25" x14ac:dyDescent="0.35">
      <c r="U145" s="201"/>
      <c r="V145" s="28"/>
      <c r="W145" s="28"/>
      <c r="X145" s="28"/>
      <c r="Y145" s="28"/>
    </row>
    <row r="146" spans="21:25" x14ac:dyDescent="0.35">
      <c r="U146" s="201"/>
      <c r="V146" s="28"/>
      <c r="W146" s="28"/>
      <c r="X146" s="28"/>
      <c r="Y146" s="28"/>
    </row>
    <row r="147" spans="21:25" x14ac:dyDescent="0.35">
      <c r="U147" s="201"/>
    </row>
    <row r="148" spans="21:25" x14ac:dyDescent="0.35">
      <c r="U148" s="201"/>
    </row>
    <row r="149" spans="21:25" x14ac:dyDescent="0.35">
      <c r="U149" s="201"/>
    </row>
    <row r="150" spans="21:25" x14ac:dyDescent="0.35">
      <c r="U150" s="201"/>
    </row>
    <row r="151" spans="21:25" x14ac:dyDescent="0.35">
      <c r="U151" s="201"/>
    </row>
    <row r="152" spans="21:25" x14ac:dyDescent="0.35">
      <c r="U152" s="201"/>
    </row>
    <row r="153" spans="21:25" x14ac:dyDescent="0.35">
      <c r="U153" s="201"/>
    </row>
    <row r="154" spans="21:25" x14ac:dyDescent="0.35">
      <c r="U154" s="201"/>
    </row>
    <row r="155" spans="21:25" x14ac:dyDescent="0.35">
      <c r="U155" s="201"/>
    </row>
    <row r="156" spans="21:25" x14ac:dyDescent="0.35">
      <c r="U156" s="201"/>
    </row>
    <row r="157" spans="21:25" x14ac:dyDescent="0.35">
      <c r="U157" s="201"/>
    </row>
    <row r="158" spans="21:25" x14ac:dyDescent="0.35">
      <c r="U158" s="201"/>
    </row>
    <row r="159" spans="21:25" x14ac:dyDescent="0.35">
      <c r="U159" s="201"/>
    </row>
    <row r="160" spans="21:25" x14ac:dyDescent="0.35">
      <c r="U160" s="201"/>
    </row>
    <row r="161" spans="21:21" x14ac:dyDescent="0.35">
      <c r="U161" s="201"/>
    </row>
    <row r="162" spans="21:21" x14ac:dyDescent="0.35">
      <c r="U162" s="201"/>
    </row>
    <row r="163" spans="21:21" x14ac:dyDescent="0.35">
      <c r="U163" s="201"/>
    </row>
    <row r="164" spans="21:21" x14ac:dyDescent="0.35">
      <c r="U164" s="201"/>
    </row>
    <row r="165" spans="21:21" x14ac:dyDescent="0.35">
      <c r="U165" s="201"/>
    </row>
    <row r="166" spans="21:21" x14ac:dyDescent="0.35">
      <c r="U166" s="201"/>
    </row>
    <row r="167" spans="21:21" x14ac:dyDescent="0.35">
      <c r="U167" s="201"/>
    </row>
    <row r="168" spans="21:21" x14ac:dyDescent="0.35">
      <c r="U168" s="201"/>
    </row>
    <row r="169" spans="21:21" x14ac:dyDescent="0.35">
      <c r="U169" s="201"/>
    </row>
    <row r="170" spans="21:21" x14ac:dyDescent="0.35">
      <c r="U170" s="201"/>
    </row>
    <row r="171" spans="21:21" x14ac:dyDescent="0.35">
      <c r="U171" s="201"/>
    </row>
    <row r="172" spans="21:21" x14ac:dyDescent="0.35">
      <c r="U172" s="201"/>
    </row>
    <row r="173" spans="21:21" x14ac:dyDescent="0.35">
      <c r="U173" s="201"/>
    </row>
    <row r="174" spans="21:21" x14ac:dyDescent="0.35">
      <c r="U174" s="201"/>
    </row>
    <row r="175" spans="21:21" x14ac:dyDescent="0.35">
      <c r="U175" s="201"/>
    </row>
    <row r="176" spans="21:21" x14ac:dyDescent="0.35">
      <c r="U176" s="201"/>
    </row>
    <row r="177" spans="21:21" x14ac:dyDescent="0.35">
      <c r="U177" s="201"/>
    </row>
    <row r="178" spans="21:21" x14ac:dyDescent="0.35">
      <c r="U178" s="201"/>
    </row>
    <row r="179" spans="21:21" x14ac:dyDescent="0.35">
      <c r="U179" s="201"/>
    </row>
    <row r="180" spans="21:21" x14ac:dyDescent="0.35">
      <c r="U180" s="201"/>
    </row>
    <row r="181" spans="21:21" x14ac:dyDescent="0.35">
      <c r="U181" s="201"/>
    </row>
    <row r="182" spans="21:21" x14ac:dyDescent="0.35">
      <c r="U182" s="201"/>
    </row>
    <row r="183" spans="21:21" x14ac:dyDescent="0.35">
      <c r="U183" s="201"/>
    </row>
    <row r="184" spans="21:21" x14ac:dyDescent="0.35">
      <c r="U184" s="201"/>
    </row>
    <row r="185" spans="21:21" x14ac:dyDescent="0.35">
      <c r="U185" s="201"/>
    </row>
    <row r="186" spans="21:21" x14ac:dyDescent="0.35">
      <c r="U186" s="201"/>
    </row>
    <row r="187" spans="21:21" x14ac:dyDescent="0.35">
      <c r="U187" s="201"/>
    </row>
    <row r="188" spans="21:21" x14ac:dyDescent="0.35">
      <c r="U188" s="201"/>
    </row>
    <row r="189" spans="21:21" x14ac:dyDescent="0.35">
      <c r="U189" s="201"/>
    </row>
    <row r="190" spans="21:21" x14ac:dyDescent="0.35">
      <c r="U190" s="201"/>
    </row>
    <row r="191" spans="21:21" x14ac:dyDescent="0.35">
      <c r="U191" s="201"/>
    </row>
    <row r="192" spans="21:21" x14ac:dyDescent="0.35">
      <c r="U192" s="201"/>
    </row>
    <row r="193" spans="21:21" x14ac:dyDescent="0.35">
      <c r="U193" s="201"/>
    </row>
    <row r="194" spans="21:21" x14ac:dyDescent="0.35">
      <c r="U194" s="201"/>
    </row>
    <row r="195" spans="21:21" x14ac:dyDescent="0.35">
      <c r="U195" s="201"/>
    </row>
    <row r="196" spans="21:21" x14ac:dyDescent="0.35">
      <c r="U196" s="201"/>
    </row>
    <row r="197" spans="21:21" x14ac:dyDescent="0.35">
      <c r="U197" s="201"/>
    </row>
    <row r="198" spans="21:21" x14ac:dyDescent="0.35">
      <c r="U198" s="201"/>
    </row>
    <row r="199" spans="21:21" x14ac:dyDescent="0.35">
      <c r="U199" s="201"/>
    </row>
    <row r="200" spans="21:21" x14ac:dyDescent="0.35">
      <c r="U200" s="201"/>
    </row>
    <row r="201" spans="21:21" x14ac:dyDescent="0.35">
      <c r="U201" s="201"/>
    </row>
    <row r="202" spans="21:21" x14ac:dyDescent="0.35">
      <c r="U202" s="201"/>
    </row>
    <row r="203" spans="21:21" x14ac:dyDescent="0.35">
      <c r="U203" s="201"/>
    </row>
    <row r="204" spans="21:21" x14ac:dyDescent="0.35">
      <c r="U204" s="201"/>
    </row>
    <row r="205" spans="21:21" x14ac:dyDescent="0.35">
      <c r="U205" s="201"/>
    </row>
    <row r="206" spans="21:21" x14ac:dyDescent="0.35">
      <c r="U206" s="201"/>
    </row>
    <row r="207" spans="21:21" x14ac:dyDescent="0.35">
      <c r="U207" s="201"/>
    </row>
    <row r="208" spans="21:21" x14ac:dyDescent="0.35">
      <c r="U208" s="201"/>
    </row>
    <row r="209" spans="21:21" x14ac:dyDescent="0.35">
      <c r="U209" s="201"/>
    </row>
    <row r="210" spans="21:21" x14ac:dyDescent="0.35">
      <c r="U210" s="201"/>
    </row>
    <row r="211" spans="21:21" x14ac:dyDescent="0.35">
      <c r="U211" s="201"/>
    </row>
    <row r="212" spans="21:21" x14ac:dyDescent="0.35">
      <c r="U212" s="201"/>
    </row>
    <row r="213" spans="21:21" x14ac:dyDescent="0.35">
      <c r="U213" s="201"/>
    </row>
    <row r="214" spans="21:21" x14ac:dyDescent="0.35">
      <c r="U214" s="201"/>
    </row>
    <row r="215" spans="21:21" x14ac:dyDescent="0.35">
      <c r="U215" s="201"/>
    </row>
    <row r="216" spans="21:21" x14ac:dyDescent="0.35">
      <c r="U216" s="201"/>
    </row>
    <row r="217" spans="21:21" x14ac:dyDescent="0.35">
      <c r="U217" s="201"/>
    </row>
    <row r="218" spans="21:21" x14ac:dyDescent="0.35">
      <c r="U218" s="201"/>
    </row>
    <row r="219" spans="21:21" x14ac:dyDescent="0.35">
      <c r="U219" s="201"/>
    </row>
    <row r="220" spans="21:21" x14ac:dyDescent="0.35">
      <c r="U220" s="201"/>
    </row>
    <row r="221" spans="21:21" x14ac:dyDescent="0.35">
      <c r="U221" s="201"/>
    </row>
    <row r="222" spans="21:21" x14ac:dyDescent="0.35">
      <c r="U222" s="201"/>
    </row>
    <row r="223" spans="21:21" x14ac:dyDescent="0.35">
      <c r="U223" s="201"/>
    </row>
    <row r="224" spans="21:21" x14ac:dyDescent="0.35">
      <c r="U224" s="201"/>
    </row>
    <row r="225" spans="21:21" x14ac:dyDescent="0.35">
      <c r="U225" s="201"/>
    </row>
    <row r="226" spans="21:21" x14ac:dyDescent="0.35">
      <c r="U226" s="201"/>
    </row>
    <row r="227" spans="21:21" x14ac:dyDescent="0.35">
      <c r="U227" s="201"/>
    </row>
    <row r="228" spans="21:21" x14ac:dyDescent="0.35">
      <c r="U228" s="201"/>
    </row>
    <row r="229" spans="21:21" x14ac:dyDescent="0.35">
      <c r="U229" s="201"/>
    </row>
    <row r="230" spans="21:21" x14ac:dyDescent="0.35">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107950</xdr:colOff>
                    <xdr:row>3</xdr:row>
                    <xdr:rowOff>63500</xdr:rowOff>
                  </from>
                  <to>
                    <xdr:col>7</xdr:col>
                    <xdr:colOff>0</xdr:colOff>
                    <xdr:row>4</xdr:row>
                    <xdr:rowOff>177800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12700</xdr:colOff>
                    <xdr:row>6</xdr:row>
                    <xdr:rowOff>184150</xdr:rowOff>
                  </from>
                  <to>
                    <xdr:col>3</xdr:col>
                    <xdr:colOff>101600</xdr:colOff>
                    <xdr:row>8</xdr:row>
                    <xdr:rowOff>25400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12700</xdr:colOff>
                    <xdr:row>6</xdr:row>
                    <xdr:rowOff>177800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75" zoomScaleNormal="75" workbookViewId="0">
      <pane xSplit="2" ySplit="4" topLeftCell="GV713" activePane="bottomRight" state="frozen"/>
      <selection pane="topRight" activeCell="C1" sqref="C1"/>
      <selection pane="bottomLeft" activeCell="A5" sqref="A5"/>
      <selection pane="bottomRight" activeCell="HG775" sqref="HG775:HM775"/>
    </sheetView>
  </sheetViews>
  <sheetFormatPr defaultColWidth="9.08984375" defaultRowHeight="9.5" x14ac:dyDescent="0.25"/>
  <cols>
    <col min="1" max="1" width="3.08984375" style="155" bestFit="1" customWidth="1"/>
    <col min="2" max="2" width="12.1796875" style="197" customWidth="1"/>
    <col min="3" max="4" width="12.1796875" style="246" customWidth="1"/>
    <col min="5" max="19" width="9.6328125" style="245" customWidth="1"/>
    <col min="20" max="20" width="9.6328125" style="244" customWidth="1"/>
    <col min="21" max="73" width="9.6328125" style="245" customWidth="1"/>
    <col min="74" max="74" width="9.6328125" style="244" customWidth="1"/>
    <col min="75" max="81" width="9.6328125" style="245" customWidth="1"/>
    <col min="82" max="82" width="9.6328125" style="244" customWidth="1"/>
    <col min="83" max="105" width="9.6328125" style="245" customWidth="1"/>
    <col min="106" max="108" width="9.08984375" style="244"/>
    <col min="109" max="141" width="9.6328125" style="245" customWidth="1"/>
    <col min="142" max="144" width="9.08984375" style="244"/>
    <col min="145" max="146" width="9.6328125" style="245" customWidth="1"/>
    <col min="147" max="202" width="9.08984375" style="244"/>
    <col min="203" max="224" width="9.08984375" style="154"/>
    <col min="225" max="225" width="9.08984375" style="183"/>
    <col min="226" max="226" width="11.36328125" style="154" customWidth="1"/>
    <col min="227" max="228" width="9.08984375" style="183"/>
    <col min="229" max="230" width="9.08984375" style="154"/>
    <col min="231" max="234" width="9.08984375" style="184"/>
    <col min="235" max="236" width="9.08984375" style="185"/>
    <col min="237" max="237" width="9.08984375" style="184"/>
    <col min="238" max="16384" width="9.08984375" style="155"/>
  </cols>
  <sheetData>
    <row r="1" spans="1:241" ht="15.75" customHeight="1" x14ac:dyDescent="0.25">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5">
      <c r="EQ2" s="234"/>
      <c r="ER2" s="234"/>
      <c r="ES2" s="234"/>
      <c r="ET2" s="234"/>
      <c r="EU2" s="234"/>
      <c r="EV2" s="234"/>
      <c r="EW2" s="235"/>
      <c r="EX2" s="235"/>
      <c r="EY2" s="235"/>
      <c r="EZ2" s="235"/>
      <c r="FA2" s="235"/>
      <c r="FB2" s="235"/>
      <c r="FC2" s="235"/>
      <c r="FD2" s="235"/>
      <c r="FE2" s="235"/>
      <c r="FF2" s="235"/>
      <c r="FG2" s="236"/>
      <c r="FH2" s="236"/>
    </row>
    <row r="3" spans="1:241" x14ac:dyDescent="0.25">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17</v>
      </c>
      <c r="CO3" s="247">
        <f>COUNTA(CO5:CO28)</f>
        <v>17</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21</v>
      </c>
      <c r="EC3" s="247">
        <f t="shared" ref="EC3:GT3" si="2">COUNTA(EC5:EC28)</f>
        <v>21</v>
      </c>
      <c r="ED3" s="247">
        <f t="shared" si="2"/>
        <v>21</v>
      </c>
      <c r="EE3" s="247">
        <f t="shared" si="2"/>
        <v>21</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23</v>
      </c>
      <c r="GA3" s="247">
        <f t="shared" si="2"/>
        <v>23</v>
      </c>
      <c r="GB3" s="247">
        <f t="shared" si="2"/>
        <v>23</v>
      </c>
      <c r="GC3" s="247">
        <f t="shared" si="2"/>
        <v>23</v>
      </c>
      <c r="GD3" s="247">
        <f t="shared" si="2"/>
        <v>23</v>
      </c>
      <c r="GE3" s="247">
        <f t="shared" si="2"/>
        <v>23</v>
      </c>
      <c r="GF3" s="247">
        <f t="shared" si="2"/>
        <v>23</v>
      </c>
      <c r="GG3" s="247">
        <f t="shared" si="2"/>
        <v>23</v>
      </c>
      <c r="GH3" s="247">
        <f t="shared" si="2"/>
        <v>23</v>
      </c>
      <c r="GI3" s="247">
        <f t="shared" si="2"/>
        <v>23</v>
      </c>
      <c r="GJ3" s="247">
        <f t="shared" si="2"/>
        <v>23</v>
      </c>
      <c r="GK3" s="247">
        <f t="shared" si="2"/>
        <v>23</v>
      </c>
      <c r="GL3" s="247">
        <f t="shared" si="2"/>
        <v>23</v>
      </c>
      <c r="GM3" s="247">
        <f t="shared" si="2"/>
        <v>23</v>
      </c>
      <c r="GN3" s="247">
        <f t="shared" si="2"/>
        <v>23</v>
      </c>
      <c r="GO3" s="247">
        <f t="shared" si="2"/>
        <v>23</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21</v>
      </c>
      <c r="HG3" s="186">
        <f t="shared" si="4"/>
        <v>21</v>
      </c>
      <c r="HH3" s="186">
        <f t="shared" si="4"/>
        <v>21</v>
      </c>
      <c r="HI3" s="186">
        <f t="shared" si="4"/>
        <v>21</v>
      </c>
      <c r="HJ3" s="186">
        <f t="shared" si="4"/>
        <v>21</v>
      </c>
      <c r="HK3" s="186">
        <f t="shared" si="4"/>
        <v>21</v>
      </c>
      <c r="HL3" s="186">
        <f t="shared" si="4"/>
        <v>21</v>
      </c>
      <c r="HM3" s="186">
        <f t="shared" si="4"/>
        <v>21</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24</v>
      </c>
      <c r="HW3" s="186">
        <f t="shared" si="4"/>
        <v>24</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57" x14ac:dyDescent="0.25">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5">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2005</v>
      </c>
      <c r="EC5" s="242">
        <v>345000</v>
      </c>
      <c r="ED5" s="249">
        <v>2005</v>
      </c>
      <c r="EE5" s="242">
        <v>285000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2001</v>
      </c>
      <c r="GA5" s="254">
        <v>8.6058519793459549</v>
      </c>
      <c r="GB5" s="249">
        <v>2001</v>
      </c>
      <c r="GC5" s="254">
        <v>24.729891956782712</v>
      </c>
      <c r="GD5" s="249">
        <v>2001</v>
      </c>
      <c r="GE5" s="254">
        <v>86.743616649178037</v>
      </c>
      <c r="GF5" s="249">
        <v>2001</v>
      </c>
      <c r="GG5" s="254">
        <v>130.24435223605349</v>
      </c>
      <c r="GH5" s="249">
        <v>2001</v>
      </c>
      <c r="GI5" s="254">
        <v>59.635688594964613</v>
      </c>
      <c r="GJ5" s="249">
        <v>2001</v>
      </c>
      <c r="GK5" s="254">
        <v>12.081148848871665</v>
      </c>
      <c r="GL5" s="249">
        <v>2001</v>
      </c>
      <c r="GM5" s="254">
        <v>0</v>
      </c>
      <c r="GN5" s="249">
        <v>2001</v>
      </c>
      <c r="GO5" s="254">
        <v>54.196830365877517</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5">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2006</v>
      </c>
      <c r="EC6" s="242">
        <v>366750</v>
      </c>
      <c r="ED6" s="249">
        <v>2006</v>
      </c>
      <c r="EE6" s="242">
        <v>299000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2002</v>
      </c>
      <c r="GA6" s="254">
        <v>6.1803614271741303</v>
      </c>
      <c r="GB6" s="249">
        <v>2002</v>
      </c>
      <c r="GC6" s="254">
        <v>24.131903260313486</v>
      </c>
      <c r="GD6" s="249">
        <v>2002</v>
      </c>
      <c r="GE6" s="254">
        <v>83.342865111555241</v>
      </c>
      <c r="GF6" s="249">
        <v>2002</v>
      </c>
      <c r="GG6" s="254">
        <v>131.68603273664903</v>
      </c>
      <c r="GH6" s="249">
        <v>2002</v>
      </c>
      <c r="GI6" s="254">
        <v>59.577553545798963</v>
      </c>
      <c r="GJ6" s="249">
        <v>2002</v>
      </c>
      <c r="GK6" s="254">
        <v>11.218816434318448</v>
      </c>
      <c r="GL6" s="249">
        <v>2002</v>
      </c>
      <c r="GM6" s="254">
        <v>0.70554165997278651</v>
      </c>
      <c r="GN6" s="249">
        <v>2002</v>
      </c>
      <c r="GO6" s="254">
        <v>53.290617761729465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5">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2007</v>
      </c>
      <c r="EC7" s="242">
        <v>410000</v>
      </c>
      <c r="ED7" s="249">
        <v>2007</v>
      </c>
      <c r="EE7" s="242">
        <v>340000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2003</v>
      </c>
      <c r="GA7" s="254">
        <v>6.2140490108599362</v>
      </c>
      <c r="GB7" s="249">
        <v>2003</v>
      </c>
      <c r="GC7" s="254">
        <v>21.399723747120884</v>
      </c>
      <c r="GD7" s="249">
        <v>2003</v>
      </c>
      <c r="GE7" s="254">
        <v>82.714207221112318</v>
      </c>
      <c r="GF7" s="249">
        <v>2003</v>
      </c>
      <c r="GG7" s="254">
        <v>137.05134125805606</v>
      </c>
      <c r="GH7" s="249">
        <v>2003</v>
      </c>
      <c r="GI7" s="254">
        <v>60.898820562806783</v>
      </c>
      <c r="GJ7" s="249">
        <v>2003</v>
      </c>
      <c r="GK7" s="254">
        <v>10.808761394054432</v>
      </c>
      <c r="GL7" s="249">
        <v>2003</v>
      </c>
      <c r="GM7" s="254">
        <v>0.70462157898998279</v>
      </c>
      <c r="GN7" s="249">
        <v>2003</v>
      </c>
      <c r="GO7" s="254">
        <v>53.757318659137482</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5">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2008</v>
      </c>
      <c r="EC8" s="242">
        <v>443210</v>
      </c>
      <c r="ED8" s="249">
        <v>2008</v>
      </c>
      <c r="EE8" s="242">
        <v>370000</v>
      </c>
      <c r="EF8" s="249">
        <v>2011</v>
      </c>
      <c r="EG8" s="242">
        <v>7.8055923961096374</v>
      </c>
      <c r="EH8" s="249">
        <v>2011</v>
      </c>
      <c r="EI8" s="242">
        <v>6.3549955791335098</v>
      </c>
      <c r="EJ8" s="249">
        <v>2004</v>
      </c>
      <c r="EK8" s="242">
        <v>20.5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2004</v>
      </c>
      <c r="GA8" s="254">
        <v>5.4983331499681043</v>
      </c>
      <c r="GB8" s="249">
        <v>2004</v>
      </c>
      <c r="GC8" s="254">
        <v>21.533402328695438</v>
      </c>
      <c r="GD8" s="249">
        <v>2004</v>
      </c>
      <c r="GE8" s="254">
        <v>86.78226614968986</v>
      </c>
      <c r="GF8" s="249">
        <v>2004</v>
      </c>
      <c r="GG8" s="254">
        <v>132.49578511849728</v>
      </c>
      <c r="GH8" s="249">
        <v>2004</v>
      </c>
      <c r="GI8" s="254">
        <v>72.27036422678168</v>
      </c>
      <c r="GJ8" s="249">
        <v>2004</v>
      </c>
      <c r="GK8" s="254">
        <v>9.7020400147565375</v>
      </c>
      <c r="GL8" s="249">
        <v>2004</v>
      </c>
      <c r="GM8" s="254">
        <v>0</v>
      </c>
      <c r="GN8" s="249">
        <v>2004</v>
      </c>
      <c r="GO8" s="254">
        <v>55.137096380374487</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5">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2009</v>
      </c>
      <c r="EC9" s="242">
        <v>472750</v>
      </c>
      <c r="ED9" s="249">
        <v>2009</v>
      </c>
      <c r="EE9" s="242">
        <v>410000</v>
      </c>
      <c r="EF9" s="249">
        <v>2016</v>
      </c>
      <c r="EG9" s="242">
        <v>7.3410032471167845</v>
      </c>
      <c r="EH9" s="249">
        <v>2016</v>
      </c>
      <c r="EI9" s="242">
        <v>5.2718993767028701</v>
      </c>
      <c r="EJ9" s="249">
        <v>2005</v>
      </c>
      <c r="EK9" s="242">
        <v>22.3</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2005</v>
      </c>
      <c r="GA9" s="254">
        <v>6.7851411005283895</v>
      </c>
      <c r="GB9" s="249">
        <v>2005</v>
      </c>
      <c r="GC9" s="254">
        <v>22.136796506849574</v>
      </c>
      <c r="GD9" s="249">
        <v>2005</v>
      </c>
      <c r="GE9" s="254">
        <v>84.168692491520588</v>
      </c>
      <c r="GF9" s="249">
        <v>2005</v>
      </c>
      <c r="GG9" s="254">
        <v>145.48698086369905</v>
      </c>
      <c r="GH9" s="249">
        <v>2005</v>
      </c>
      <c r="GI9" s="254">
        <v>70.10420017830792</v>
      </c>
      <c r="GJ9" s="249">
        <v>2005</v>
      </c>
      <c r="GK9" s="254">
        <v>13.922248682450865</v>
      </c>
      <c r="GL9" s="249">
        <v>2005</v>
      </c>
      <c r="GM9" s="254">
        <v>0</v>
      </c>
      <c r="GN9" s="249">
        <v>2005</v>
      </c>
      <c r="GO9" s="254">
        <v>57.558917583078795</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5">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2010</v>
      </c>
      <c r="EC10" s="245">
        <v>585000</v>
      </c>
      <c r="ED10" s="249">
        <v>2010</v>
      </c>
      <c r="EE10" s="245">
        <v>465000</v>
      </c>
      <c r="EF10" s="249">
        <v>2021</v>
      </c>
      <c r="EG10" s="242">
        <v>10.199999999999999</v>
      </c>
      <c r="EH10" s="249">
        <v>2021</v>
      </c>
      <c r="EI10" s="242">
        <v>7</v>
      </c>
      <c r="EJ10" s="249">
        <v>2006</v>
      </c>
      <c r="EK10" s="242">
        <v>18.399999999999999</v>
      </c>
      <c r="EN10" s="249">
        <v>2016</v>
      </c>
      <c r="EO10" s="244">
        <v>1.6</v>
      </c>
      <c r="EP10" s="244"/>
      <c r="FZ10" s="249">
        <v>2006</v>
      </c>
      <c r="GA10" s="254">
        <v>4.8011874153785623</v>
      </c>
      <c r="GB10" s="249">
        <v>2006</v>
      </c>
      <c r="GC10" s="254">
        <v>23.203191606146557</v>
      </c>
      <c r="GD10" s="249">
        <v>2006</v>
      </c>
      <c r="GE10" s="254">
        <v>75.710305764420255</v>
      </c>
      <c r="GF10" s="249">
        <v>2006</v>
      </c>
      <c r="GG10" s="254">
        <v>144.16560851001617</v>
      </c>
      <c r="GH10" s="249">
        <v>2006</v>
      </c>
      <c r="GI10" s="254">
        <v>80.644247644796792</v>
      </c>
      <c r="GJ10" s="249">
        <v>2006</v>
      </c>
      <c r="GK10" s="254">
        <v>17.947417739816505</v>
      </c>
      <c r="GL10" s="249">
        <v>2006</v>
      </c>
      <c r="GM10" s="254">
        <v>0</v>
      </c>
      <c r="GN10" s="249">
        <v>2006</v>
      </c>
      <c r="GO10" s="254">
        <v>58.40469140528257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5">
      <c r="A11" s="156">
        <v>8</v>
      </c>
      <c r="B11" s="197">
        <v>2021</v>
      </c>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2011</v>
      </c>
      <c r="EC11" s="245">
        <v>565000</v>
      </c>
      <c r="ED11" s="249">
        <v>2011</v>
      </c>
      <c r="EE11" s="245">
        <v>460000</v>
      </c>
      <c r="EJ11" s="249">
        <v>2007</v>
      </c>
      <c r="EK11" s="242">
        <v>13.3</v>
      </c>
      <c r="EN11" s="249">
        <v>2021</v>
      </c>
      <c r="EO11" s="252">
        <v>0.53468208092485547</v>
      </c>
      <c r="EP11" s="244"/>
      <c r="FZ11" s="249">
        <v>2007</v>
      </c>
      <c r="GA11" s="254">
        <v>7.1648234307518299</v>
      </c>
      <c r="GB11" s="249">
        <v>2007</v>
      </c>
      <c r="GC11" s="254">
        <v>24.168739631375221</v>
      </c>
      <c r="GD11" s="249">
        <v>2007</v>
      </c>
      <c r="GE11" s="254">
        <v>90.784728857170791</v>
      </c>
      <c r="GF11" s="249">
        <v>2007</v>
      </c>
      <c r="GG11" s="254">
        <v>162.73766732484418</v>
      </c>
      <c r="GH11" s="249">
        <v>2007</v>
      </c>
      <c r="GI11" s="254">
        <v>94.030554251664967</v>
      </c>
      <c r="GJ11" s="249">
        <v>2007</v>
      </c>
      <c r="GK11" s="254">
        <v>16.698291863410599</v>
      </c>
      <c r="GL11" s="249">
        <v>2007</v>
      </c>
      <c r="GM11" s="254">
        <v>0</v>
      </c>
      <c r="GN11" s="249">
        <v>2007</v>
      </c>
      <c r="GO11" s="254">
        <v>66.413700721139534</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5">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2012</v>
      </c>
      <c r="EC12" s="245">
        <v>540000</v>
      </c>
      <c r="ED12" s="249">
        <v>2012</v>
      </c>
      <c r="EE12" s="245">
        <v>446500</v>
      </c>
      <c r="EJ12" s="249">
        <v>2008</v>
      </c>
      <c r="EK12" s="242">
        <v>6.1</v>
      </c>
      <c r="EO12" s="244"/>
      <c r="EP12" s="244"/>
      <c r="FP12" s="245"/>
      <c r="FZ12" s="249">
        <v>2008</v>
      </c>
      <c r="GA12" s="254">
        <v>4.1465716133120258</v>
      </c>
      <c r="GB12" s="249">
        <v>2008</v>
      </c>
      <c r="GC12" s="254">
        <v>26.546058961996835</v>
      </c>
      <c r="GD12" s="249">
        <v>2008</v>
      </c>
      <c r="GE12" s="254">
        <v>79.582205340225386</v>
      </c>
      <c r="GF12" s="249">
        <v>2008</v>
      </c>
      <c r="GG12" s="254">
        <v>152.50347658744809</v>
      </c>
      <c r="GH12" s="249">
        <v>2008</v>
      </c>
      <c r="GI12" s="254">
        <v>100.14124073178161</v>
      </c>
      <c r="GJ12" s="249">
        <v>2008</v>
      </c>
      <c r="GK12" s="254">
        <v>16.615413666147315</v>
      </c>
      <c r="GL12" s="249">
        <v>2008</v>
      </c>
      <c r="GM12" s="254">
        <v>2.1174060408967117</v>
      </c>
      <c r="GN12" s="249">
        <v>2008</v>
      </c>
      <c r="GO12" s="254">
        <v>64.133089891641063</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5">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2013</v>
      </c>
      <c r="EC13" s="245">
        <v>581000</v>
      </c>
      <c r="ED13" s="249">
        <v>2013</v>
      </c>
      <c r="EE13" s="245">
        <v>469000</v>
      </c>
      <c r="EJ13" s="249">
        <v>2009</v>
      </c>
      <c r="EK13" s="242">
        <v>4.8</v>
      </c>
      <c r="EO13" s="244"/>
      <c r="EP13" s="244"/>
      <c r="FZ13" s="249">
        <v>2009</v>
      </c>
      <c r="GA13" s="254">
        <v>5.2527554816775579</v>
      </c>
      <c r="GB13" s="249">
        <v>2009</v>
      </c>
      <c r="GC13" s="254">
        <v>21.086439882859526</v>
      </c>
      <c r="GD13" s="249">
        <v>2009</v>
      </c>
      <c r="GE13" s="254">
        <v>85.643767072790212</v>
      </c>
      <c r="GF13" s="249">
        <v>2009</v>
      </c>
      <c r="GG13" s="254">
        <v>149.73979675945981</v>
      </c>
      <c r="GH13" s="249">
        <v>2009</v>
      </c>
      <c r="GI13" s="254">
        <v>83.808762812736148</v>
      </c>
      <c r="GJ13" s="249">
        <v>2009</v>
      </c>
      <c r="GK13" s="254">
        <v>17.818344488448993</v>
      </c>
      <c r="GL13" s="249">
        <v>2009</v>
      </c>
      <c r="GM13" s="254">
        <v>0.68121091084520968</v>
      </c>
      <c r="GN13" s="249">
        <v>2009</v>
      </c>
      <c r="GO13" s="254">
        <v>60.932647484418951</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5">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2014</v>
      </c>
      <c r="EC14" s="245">
        <v>627000</v>
      </c>
      <c r="ED14" s="249">
        <v>2014</v>
      </c>
      <c r="EE14" s="245">
        <v>490000</v>
      </c>
      <c r="EJ14" s="249">
        <v>2010</v>
      </c>
      <c r="EK14" s="242">
        <v>2.9000000000000004</v>
      </c>
      <c r="EO14" s="244"/>
      <c r="EP14" s="244"/>
      <c r="FZ14" s="249">
        <v>2010</v>
      </c>
      <c r="GA14" s="254">
        <v>4.788909892879647</v>
      </c>
      <c r="GB14" s="249">
        <v>2010</v>
      </c>
      <c r="GC14" s="254">
        <v>17.765310892940626</v>
      </c>
      <c r="GD14" s="249">
        <v>2010</v>
      </c>
      <c r="GE14" s="254">
        <v>83.679899180844359</v>
      </c>
      <c r="GF14" s="249">
        <v>2010</v>
      </c>
      <c r="GG14" s="254">
        <v>147.40566037735849</v>
      </c>
      <c r="GH14" s="249">
        <v>2010</v>
      </c>
      <c r="GI14" s="254">
        <v>98.610794807560922</v>
      </c>
      <c r="GJ14" s="249">
        <v>2010</v>
      </c>
      <c r="GK14" s="254">
        <v>21.836111763324723</v>
      </c>
      <c r="GL14" s="249">
        <v>2010</v>
      </c>
      <c r="GM14" s="254">
        <v>0</v>
      </c>
      <c r="GN14" s="249">
        <v>2010</v>
      </c>
      <c r="GO14" s="254">
        <v>62.861012627972748</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5">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2015</v>
      </c>
      <c r="EC15" s="245">
        <v>718000</v>
      </c>
      <c r="ED15" s="249">
        <v>2015</v>
      </c>
      <c r="EE15" s="245">
        <v>552000</v>
      </c>
      <c r="EJ15" s="249">
        <v>2011</v>
      </c>
      <c r="EK15" s="242">
        <v>2.1999999999999997</v>
      </c>
      <c r="EO15" s="244"/>
      <c r="EP15" s="244"/>
      <c r="FZ15" s="249">
        <v>2011</v>
      </c>
      <c r="GA15" s="254">
        <v>5.6432319718701445</v>
      </c>
      <c r="GB15" s="249">
        <v>2011</v>
      </c>
      <c r="GC15" s="254">
        <v>20.44676699593526</v>
      </c>
      <c r="GD15" s="249">
        <v>2011</v>
      </c>
      <c r="GE15" s="254">
        <v>75.766111275831804</v>
      </c>
      <c r="GF15" s="249">
        <v>2011</v>
      </c>
      <c r="GG15" s="254">
        <v>152.94626205324278</v>
      </c>
      <c r="GH15" s="249">
        <v>2011</v>
      </c>
      <c r="GI15" s="254">
        <v>114.22004091028158</v>
      </c>
      <c r="GJ15" s="249">
        <v>2011</v>
      </c>
      <c r="GK15" s="254">
        <v>19.673767676171938</v>
      </c>
      <c r="GL15" s="249">
        <v>2011</v>
      </c>
      <c r="GM15" s="254">
        <v>1.6645470005732983</v>
      </c>
      <c r="GN15" s="249">
        <v>2011</v>
      </c>
      <c r="GO15" s="254">
        <v>66.057226748692344</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5">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2016</v>
      </c>
      <c r="EC16" s="245">
        <v>790250</v>
      </c>
      <c r="ED16" s="249">
        <v>2016</v>
      </c>
      <c r="EE16" s="245">
        <v>570000</v>
      </c>
      <c r="EJ16" s="249">
        <v>2012</v>
      </c>
      <c r="EK16" s="242">
        <v>3</v>
      </c>
      <c r="EO16" s="244"/>
      <c r="EP16" s="244"/>
      <c r="FZ16" s="249">
        <v>2012</v>
      </c>
      <c r="GA16" s="254">
        <v>3.0622997056271797</v>
      </c>
      <c r="GB16" s="249">
        <v>2012</v>
      </c>
      <c r="GC16" s="254">
        <v>19.001370625853312</v>
      </c>
      <c r="GD16" s="249">
        <v>2012</v>
      </c>
      <c r="GE16" s="254">
        <v>70.469650562788502</v>
      </c>
      <c r="GF16" s="249">
        <v>2012</v>
      </c>
      <c r="GG16" s="254">
        <v>156.88181993427727</v>
      </c>
      <c r="GH16" s="249">
        <v>2012</v>
      </c>
      <c r="GI16" s="254">
        <v>101.09647669946153</v>
      </c>
      <c r="GJ16" s="249">
        <v>2012</v>
      </c>
      <c r="GK16" s="254">
        <v>18.909734204535678</v>
      </c>
      <c r="GL16" s="249">
        <v>2012</v>
      </c>
      <c r="GM16" s="254">
        <v>0</v>
      </c>
      <c r="GN16" s="249">
        <v>2012</v>
      </c>
      <c r="GO16" s="254">
        <v>63.715655365846168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5">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2017</v>
      </c>
      <c r="EC17" s="245">
        <v>900000</v>
      </c>
      <c r="ED17" s="249">
        <v>2017</v>
      </c>
      <c r="EE17" s="245">
        <v>641500</v>
      </c>
      <c r="EJ17" s="249">
        <v>2013</v>
      </c>
      <c r="EK17" s="242">
        <v>3.1</v>
      </c>
      <c r="EO17" s="244"/>
      <c r="EP17" s="244"/>
      <c r="FZ17" s="249">
        <v>2013</v>
      </c>
      <c r="GA17" s="254">
        <v>5.2445827273416956</v>
      </c>
      <c r="GB17" s="249">
        <v>2013</v>
      </c>
      <c r="GC17" s="254">
        <v>20.058464999724212</v>
      </c>
      <c r="GD17" s="249">
        <v>2013</v>
      </c>
      <c r="GE17" s="254">
        <v>78.511279719392135</v>
      </c>
      <c r="GF17" s="249">
        <v>2013</v>
      </c>
      <c r="GG17" s="254">
        <v>159.80025865235547</v>
      </c>
      <c r="GH17" s="249">
        <v>2013</v>
      </c>
      <c r="GI17" s="254">
        <v>92.154116173102338</v>
      </c>
      <c r="GJ17" s="249">
        <v>2013</v>
      </c>
      <c r="GK17" s="254">
        <v>20.82314641000195</v>
      </c>
      <c r="GL17" s="249">
        <v>2013</v>
      </c>
      <c r="GM17" s="254">
        <v>0</v>
      </c>
      <c r="GN17" s="249">
        <v>2013</v>
      </c>
      <c r="GO17" s="254">
        <v>64.25719649266388</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5">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2018</v>
      </c>
      <c r="EC18" s="245">
        <v>880000</v>
      </c>
      <c r="ED18" s="249">
        <v>2018</v>
      </c>
      <c r="EE18" s="245">
        <v>632000</v>
      </c>
      <c r="EJ18" s="249">
        <v>2014</v>
      </c>
      <c r="EK18" s="242">
        <v>4.3999999999999995</v>
      </c>
      <c r="EO18" s="244"/>
      <c r="EP18" s="244"/>
      <c r="FZ18" s="249">
        <v>2014</v>
      </c>
      <c r="GA18" s="254">
        <v>4</v>
      </c>
      <c r="GB18" s="249">
        <v>2014</v>
      </c>
      <c r="GC18" s="254">
        <v>19</v>
      </c>
      <c r="GD18" s="249">
        <v>2014</v>
      </c>
      <c r="GE18" s="254">
        <v>64</v>
      </c>
      <c r="GF18" s="249">
        <v>2014</v>
      </c>
      <c r="GG18" s="254">
        <v>153</v>
      </c>
      <c r="GH18" s="249">
        <v>2014</v>
      </c>
      <c r="GI18" s="254">
        <v>93</v>
      </c>
      <c r="GJ18" s="249">
        <v>2014</v>
      </c>
      <c r="GK18" s="254">
        <v>22</v>
      </c>
      <c r="GL18" s="249">
        <v>2014</v>
      </c>
      <c r="GM18" s="254">
        <v>2</v>
      </c>
      <c r="GN18" s="249">
        <v>2014</v>
      </c>
      <c r="GO18" s="254">
        <v>62</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5">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2019</v>
      </c>
      <c r="EC19" s="245">
        <v>855000</v>
      </c>
      <c r="ED19" s="249">
        <v>2019</v>
      </c>
      <c r="EE19" s="245">
        <v>621000</v>
      </c>
      <c r="EJ19" s="249">
        <v>2015</v>
      </c>
      <c r="EK19" s="242">
        <v>5.2</v>
      </c>
      <c r="EO19" s="244"/>
      <c r="EP19" s="244"/>
      <c r="FZ19" s="249">
        <v>2015</v>
      </c>
      <c r="GA19" s="254">
        <v>3.8</v>
      </c>
      <c r="GB19" s="249">
        <v>2015</v>
      </c>
      <c r="GC19" s="254">
        <v>19.399999999999999</v>
      </c>
      <c r="GD19" s="249">
        <v>2015</v>
      </c>
      <c r="GE19" s="254">
        <v>67.400000000000006</v>
      </c>
      <c r="GF19" s="249">
        <v>2015</v>
      </c>
      <c r="GG19" s="254">
        <v>159.19999999999999</v>
      </c>
      <c r="GH19" s="249">
        <v>2015</v>
      </c>
      <c r="GI19" s="254">
        <v>99.4</v>
      </c>
      <c r="GJ19" s="249">
        <v>2015</v>
      </c>
      <c r="GK19" s="254">
        <v>29.1</v>
      </c>
      <c r="GL19" s="249">
        <v>2015</v>
      </c>
      <c r="GM19" s="254">
        <v>1.7</v>
      </c>
      <c r="GN19" s="249">
        <v>2015</v>
      </c>
      <c r="GO19" s="254">
        <v>55.6</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5">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2020</v>
      </c>
      <c r="EC20" s="245">
        <v>891000</v>
      </c>
      <c r="ED20" s="249">
        <v>2020</v>
      </c>
      <c r="EE20" s="245">
        <v>675000</v>
      </c>
      <c r="EJ20" s="249">
        <v>2016</v>
      </c>
      <c r="EK20" s="242">
        <v>3</v>
      </c>
      <c r="EO20" s="244"/>
      <c r="EP20" s="244"/>
      <c r="FZ20" s="249">
        <v>2016</v>
      </c>
      <c r="GA20" s="254">
        <v>3.1</v>
      </c>
      <c r="GB20" s="249">
        <v>2016</v>
      </c>
      <c r="GC20" s="254">
        <v>19.399999999999999</v>
      </c>
      <c r="GD20" s="249">
        <v>2016</v>
      </c>
      <c r="GE20" s="254">
        <v>70.7</v>
      </c>
      <c r="GF20" s="249">
        <v>2016</v>
      </c>
      <c r="GG20" s="254">
        <v>164.8</v>
      </c>
      <c r="GH20" s="249">
        <v>2016</v>
      </c>
      <c r="GI20" s="254">
        <v>106.1</v>
      </c>
      <c r="GJ20" s="249">
        <v>2016</v>
      </c>
      <c r="GK20" s="254">
        <v>22</v>
      </c>
      <c r="GL20" s="249">
        <v>2016</v>
      </c>
      <c r="GM20" s="254">
        <v>1.2</v>
      </c>
      <c r="GN20" s="249">
        <v>2016</v>
      </c>
      <c r="GO20" s="254">
        <v>58.1</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5">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9">
        <v>2024</v>
      </c>
      <c r="CO21" s="257">
        <v>3.2</v>
      </c>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2021</v>
      </c>
      <c r="EC21" s="245">
        <v>1085000</v>
      </c>
      <c r="ED21" s="249">
        <v>2021</v>
      </c>
      <c r="EE21" s="245">
        <v>740000</v>
      </c>
      <c r="EJ21" s="249">
        <v>2017</v>
      </c>
      <c r="EK21" s="242">
        <v>2.4</v>
      </c>
      <c r="EO21" s="244"/>
      <c r="EP21" s="244"/>
      <c r="FZ21" s="249">
        <v>2017</v>
      </c>
      <c r="GA21" s="254">
        <v>2.2000000000000002</v>
      </c>
      <c r="GB21" s="249">
        <v>2017</v>
      </c>
      <c r="GC21" s="254">
        <v>16.7</v>
      </c>
      <c r="GD21" s="249">
        <v>2017</v>
      </c>
      <c r="GE21" s="254">
        <v>62.7</v>
      </c>
      <c r="GF21" s="249">
        <v>2017</v>
      </c>
      <c r="GG21" s="254">
        <v>148.6</v>
      </c>
      <c r="GH21" s="249">
        <v>2017</v>
      </c>
      <c r="GI21" s="254">
        <v>100</v>
      </c>
      <c r="GJ21" s="249">
        <v>2017</v>
      </c>
      <c r="GK21" s="254">
        <v>23</v>
      </c>
      <c r="GL21" s="249">
        <v>2017</v>
      </c>
      <c r="GM21" s="254">
        <v>2.8</v>
      </c>
      <c r="GN21" s="249">
        <v>2017</v>
      </c>
      <c r="GO21" s="254">
        <v>53.7</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5">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2022</v>
      </c>
      <c r="EC22" s="245">
        <v>1080000</v>
      </c>
      <c r="ED22" s="249">
        <v>2022</v>
      </c>
      <c r="EE22" s="245">
        <v>720000</v>
      </c>
      <c r="EJ22" s="249">
        <v>2018</v>
      </c>
      <c r="EK22" s="242">
        <v>2.1999999999999997</v>
      </c>
      <c r="EO22" s="244"/>
      <c r="EP22" s="244"/>
      <c r="FZ22" s="249">
        <v>2018</v>
      </c>
      <c r="GA22" s="254">
        <v>2.5</v>
      </c>
      <c r="GB22" s="249">
        <v>2018</v>
      </c>
      <c r="GC22" s="254">
        <v>18.600000000000001</v>
      </c>
      <c r="GD22" s="249">
        <v>2018</v>
      </c>
      <c r="GE22" s="254">
        <v>59.4</v>
      </c>
      <c r="GF22" s="249">
        <v>2018</v>
      </c>
      <c r="GG22" s="254">
        <v>144.9</v>
      </c>
      <c r="GH22" s="249">
        <v>2018</v>
      </c>
      <c r="GI22" s="254">
        <v>98</v>
      </c>
      <c r="GJ22" s="249">
        <v>2018</v>
      </c>
      <c r="GK22" s="254">
        <v>25</v>
      </c>
      <c r="GL22" s="249">
        <v>2018</v>
      </c>
      <c r="GM22" s="254">
        <v>0.9</v>
      </c>
      <c r="GN22" s="249">
        <v>2018</v>
      </c>
      <c r="GO22" s="254">
        <v>52.1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5">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2023</v>
      </c>
      <c r="EC23" s="245">
        <v>1060000</v>
      </c>
      <c r="ED23" s="249">
        <v>2023</v>
      </c>
      <c r="EE23" s="245">
        <v>760000</v>
      </c>
      <c r="EJ23" s="249">
        <v>2019</v>
      </c>
      <c r="EK23" s="242">
        <v>2.5</v>
      </c>
      <c r="EO23" s="244"/>
      <c r="EP23" s="244"/>
      <c r="FZ23" s="249">
        <v>2019</v>
      </c>
      <c r="GA23" s="254">
        <v>0.8</v>
      </c>
      <c r="GB23" s="249">
        <v>2019</v>
      </c>
      <c r="GC23" s="254">
        <v>12.5</v>
      </c>
      <c r="GD23" s="249">
        <v>2019</v>
      </c>
      <c r="GE23" s="254">
        <v>51.7</v>
      </c>
      <c r="GF23" s="249">
        <v>2019</v>
      </c>
      <c r="GG23" s="254">
        <v>150.1</v>
      </c>
      <c r="GH23" s="249">
        <v>2019</v>
      </c>
      <c r="GI23" s="254">
        <v>98.6</v>
      </c>
      <c r="GJ23" s="249">
        <v>2019</v>
      </c>
      <c r="GK23" s="254">
        <v>17.8</v>
      </c>
      <c r="GL23" s="249">
        <v>2019</v>
      </c>
      <c r="GM23" s="254">
        <v>1.6</v>
      </c>
      <c r="GN23" s="249">
        <v>2019</v>
      </c>
      <c r="GO23" s="254">
        <v>50</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5">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2024</v>
      </c>
      <c r="EC24" s="245">
        <v>977500</v>
      </c>
      <c r="ED24" s="249">
        <v>2024</v>
      </c>
      <c r="EE24" s="245">
        <v>675000</v>
      </c>
      <c r="EJ24" s="249">
        <v>2020</v>
      </c>
      <c r="EK24" s="242">
        <v>1.9</v>
      </c>
      <c r="EO24" s="244"/>
      <c r="EP24" s="244"/>
      <c r="FZ24" s="249">
        <v>2020</v>
      </c>
      <c r="GA24" s="267">
        <v>1.0885060958068731</v>
      </c>
      <c r="GB24" s="249">
        <v>2020</v>
      </c>
      <c r="GC24" s="267">
        <v>9.2008428810697556</v>
      </c>
      <c r="GD24" s="249">
        <v>2020</v>
      </c>
      <c r="GE24" s="267">
        <v>48.532833554991136</v>
      </c>
      <c r="GF24" s="249">
        <v>2020</v>
      </c>
      <c r="GG24" s="267">
        <v>145.22995098036833</v>
      </c>
      <c r="GH24" s="249">
        <v>2020</v>
      </c>
      <c r="GI24" s="267">
        <v>96.362555507768377</v>
      </c>
      <c r="GJ24" s="249">
        <v>2020</v>
      </c>
      <c r="GK24" s="267">
        <v>17.74861637140145</v>
      </c>
      <c r="GL24" s="249">
        <v>2020</v>
      </c>
      <c r="GM24" s="267">
        <v>1.2249702774240669</v>
      </c>
      <c r="GN24" s="249">
        <v>2020</v>
      </c>
      <c r="GO24" s="267">
        <v>48.073874617541144</v>
      </c>
      <c r="GP24" s="254"/>
      <c r="GQ24" s="254"/>
      <c r="GR24" s="254"/>
      <c r="GS24" s="254"/>
      <c r="GT24" s="254"/>
      <c r="GU24" s="184"/>
      <c r="GV24" s="184"/>
      <c r="GW24" s="184"/>
      <c r="GX24" s="184"/>
      <c r="GY24" s="184"/>
      <c r="GZ24" s="184"/>
      <c r="HC24" s="184"/>
      <c r="HF24" s="194" t="s">
        <v>466</v>
      </c>
      <c r="HG24" s="184">
        <v>939.02871869261276</v>
      </c>
      <c r="HH24" s="194" t="s">
        <v>466</v>
      </c>
      <c r="HI24" s="184">
        <v>3867.9958642613542</v>
      </c>
      <c r="HJ24" s="194" t="s">
        <v>466</v>
      </c>
      <c r="HK24" s="184">
        <v>456.01148130430084</v>
      </c>
      <c r="HL24" s="194" t="s">
        <v>466</v>
      </c>
      <c r="HM24" s="184">
        <v>6889.5541735467041</v>
      </c>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5">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9">
        <v>2025</v>
      </c>
      <c r="EC25" s="245">
        <v>1035500</v>
      </c>
      <c r="ED25" s="249">
        <v>2025</v>
      </c>
      <c r="EE25" s="245">
        <v>717500</v>
      </c>
      <c r="EJ25" s="249">
        <v>2021</v>
      </c>
      <c r="EK25" s="242">
        <v>3.5000000000000004</v>
      </c>
      <c r="EO25" s="244"/>
      <c r="EP25" s="244"/>
      <c r="FZ25" s="249">
        <v>2021</v>
      </c>
      <c r="GA25" s="267">
        <v>1.4484356894553883</v>
      </c>
      <c r="GB25" s="249">
        <v>2021</v>
      </c>
      <c r="GC25" s="267">
        <v>6.6648153290752568</v>
      </c>
      <c r="GD25" s="249">
        <v>2021</v>
      </c>
      <c r="GE25" s="267">
        <v>49.222797927461144</v>
      </c>
      <c r="GF25" s="249">
        <v>2021</v>
      </c>
      <c r="GG25" s="267">
        <v>145.30104421239724</v>
      </c>
      <c r="GH25" s="249">
        <v>2021</v>
      </c>
      <c r="GI25" s="267">
        <v>96.424010217113661</v>
      </c>
      <c r="GJ25" s="249">
        <v>2021</v>
      </c>
      <c r="GK25" s="267">
        <v>18.018018018018019</v>
      </c>
      <c r="GL25" s="249">
        <v>2021</v>
      </c>
      <c r="GM25" s="267">
        <v>0.90867787369377551</v>
      </c>
      <c r="GN25" s="249">
        <v>2021</v>
      </c>
      <c r="GO25" s="267">
        <v>48.639238870025338</v>
      </c>
      <c r="GP25" s="254"/>
      <c r="GQ25" s="254"/>
      <c r="GR25" s="254"/>
      <c r="GS25" s="254"/>
      <c r="GT25" s="254"/>
      <c r="GU25" s="184"/>
      <c r="GV25" s="184"/>
      <c r="GW25" s="184"/>
      <c r="GX25" s="184"/>
      <c r="GY25" s="184"/>
      <c r="GZ25" s="184"/>
      <c r="HC25" s="184"/>
      <c r="HF25" s="194" t="s">
        <v>467</v>
      </c>
      <c r="HG25" s="184">
        <v>990</v>
      </c>
      <c r="HH25" s="194" t="s">
        <v>467</v>
      </c>
      <c r="HI25" s="184">
        <v>5070</v>
      </c>
      <c r="HJ25" s="194" t="s">
        <v>467</v>
      </c>
      <c r="HK25" s="184">
        <v>478</v>
      </c>
      <c r="HL25" s="194" t="s">
        <v>467</v>
      </c>
      <c r="HM25" s="184">
        <v>8492</v>
      </c>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5">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6"/>
      <c r="ED26" s="246"/>
      <c r="EJ26" s="249">
        <v>2022</v>
      </c>
      <c r="EK26" s="242">
        <v>2.8000000000000003</v>
      </c>
      <c r="EO26" s="244"/>
      <c r="EP26" s="244"/>
      <c r="FZ26" s="249">
        <v>2022</v>
      </c>
      <c r="GA26" s="254">
        <v>1</v>
      </c>
      <c r="GB26" s="249">
        <v>2022</v>
      </c>
      <c r="GC26" s="254">
        <v>7</v>
      </c>
      <c r="GD26" s="249">
        <v>2022</v>
      </c>
      <c r="GE26" s="254">
        <v>51</v>
      </c>
      <c r="GF26" s="249">
        <v>2022</v>
      </c>
      <c r="GG26" s="254">
        <v>135</v>
      </c>
      <c r="GH26" s="249">
        <v>2022</v>
      </c>
      <c r="GI26" s="254">
        <v>104</v>
      </c>
      <c r="GJ26" s="249">
        <v>2022</v>
      </c>
      <c r="GK26" s="254">
        <v>22</v>
      </c>
      <c r="GL26" s="249">
        <v>2022</v>
      </c>
      <c r="GM26" s="254">
        <v>1</v>
      </c>
      <c r="GN26" s="249">
        <v>2022</v>
      </c>
      <c r="GO26" s="254">
        <v>48</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5">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6"/>
      <c r="ED27" s="246"/>
      <c r="EJ27" s="249">
        <v>2023</v>
      </c>
      <c r="EK27" s="242">
        <v>2.1999999999999997</v>
      </c>
      <c r="EO27" s="244"/>
      <c r="EP27" s="244"/>
      <c r="FZ27" s="249">
        <v>2023</v>
      </c>
      <c r="GA27" s="254">
        <v>0.53358316381519932</v>
      </c>
      <c r="GB27" s="249">
        <v>2023</v>
      </c>
      <c r="GC27" s="254">
        <v>5.7627550046645242</v>
      </c>
      <c r="GD27" s="249">
        <v>2023</v>
      </c>
      <c r="GE27" s="254">
        <v>39.047069807164959</v>
      </c>
      <c r="GF27" s="249">
        <v>2023</v>
      </c>
      <c r="GG27" s="254">
        <v>104.04452778635702</v>
      </c>
      <c r="GH27" s="249">
        <v>2023</v>
      </c>
      <c r="GI27" s="254">
        <v>66.497310292449527</v>
      </c>
      <c r="GJ27" s="249">
        <v>2023</v>
      </c>
      <c r="GK27" s="254">
        <v>12.372390174150562</v>
      </c>
      <c r="GL27" s="249">
        <v>2023</v>
      </c>
      <c r="GM27" s="254">
        <v>2.0227503753407432</v>
      </c>
      <c r="GN27" s="249">
        <v>2023</v>
      </c>
      <c r="GO27" s="254">
        <v>34.207199831163848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3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6"/>
      <c r="ED28" s="246"/>
      <c r="EJ28" s="249">
        <v>2024</v>
      </c>
      <c r="EK28" s="242">
        <v>2.6</v>
      </c>
      <c r="EO28" s="244"/>
      <c r="EP28" s="244"/>
      <c r="FZ28"/>
      <c r="GA28"/>
      <c r="GB28"/>
      <c r="GC28"/>
      <c r="GD28"/>
      <c r="GE28"/>
      <c r="GF28"/>
      <c r="GG28"/>
      <c r="GH28"/>
      <c r="GI28"/>
      <c r="GJ28"/>
      <c r="GK28"/>
      <c r="GL28"/>
      <c r="GM28"/>
      <c r="GN28"/>
      <c r="GO28"/>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95" t="s">
        <v>466</v>
      </c>
      <c r="HW28" s="239">
        <v>59.1</v>
      </c>
      <c r="HX28" s="239"/>
      <c r="HY28" s="154"/>
      <c r="HZ28" s="154"/>
      <c r="IA28" s="184"/>
      <c r="IB28" s="184"/>
      <c r="ID28" s="184"/>
      <c r="IE28" s="185"/>
      <c r="IF28" s="185"/>
      <c r="IG28" s="184"/>
    </row>
    <row r="29" spans="1:241" ht="15" customHeight="1" x14ac:dyDescent="0.25">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6"/>
      <c r="EC29" s="244"/>
      <c r="ED29" s="246"/>
      <c r="EJ29" s="246"/>
      <c r="EK29" s="242"/>
      <c r="EO29" s="244"/>
      <c r="EP29" s="244"/>
      <c r="FZ29" s="246"/>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5">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9">
        <v>2005</v>
      </c>
      <c r="EC30" s="242">
        <v>710000</v>
      </c>
      <c r="ED30" s="242"/>
      <c r="EE30" s="242">
        <v>415000</v>
      </c>
      <c r="EF30" s="242"/>
      <c r="EG30" s="260">
        <v>6.0398144568998839</v>
      </c>
      <c r="EH30" s="242"/>
      <c r="EI30" s="260">
        <v>3.6359683030537302</v>
      </c>
      <c r="EJ30" s="242"/>
      <c r="EK30" s="242">
        <v>1.5</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4.0703052728954674</v>
      </c>
      <c r="GB30" s="254"/>
      <c r="GC30" s="254">
        <v>10.381403746332657</v>
      </c>
      <c r="GD30" s="254"/>
      <c r="GE30" s="254">
        <v>71.799503273876724</v>
      </c>
      <c r="GF30" s="254"/>
      <c r="GG30" s="254">
        <v>155.68654646324549</v>
      </c>
      <c r="GH30" s="254"/>
      <c r="GI30" s="254">
        <v>84.050780679994162</v>
      </c>
      <c r="GJ30" s="254"/>
      <c r="GK30" s="254">
        <v>13.913517937525576</v>
      </c>
      <c r="GL30" s="254"/>
      <c r="GM30" s="254">
        <v>0.87976539589442815</v>
      </c>
      <c r="GN30" s="254"/>
      <c r="GO30" s="254">
        <v>57.515270187333783</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5">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9">
        <v>2006</v>
      </c>
      <c r="EC31" s="242">
        <v>813750</v>
      </c>
      <c r="ED31" s="242"/>
      <c r="EE31" s="242">
        <v>446500</v>
      </c>
      <c r="EF31" s="242"/>
      <c r="EG31" s="260">
        <v>9.1858915924549471</v>
      </c>
      <c r="EH31" s="242"/>
      <c r="EI31" s="260">
        <v>5.6973564266180494</v>
      </c>
      <c r="EJ31" s="242"/>
      <c r="EK31" s="242">
        <v>3.2</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1.0916500493492363</v>
      </c>
      <c r="GB31" s="254"/>
      <c r="GC31" s="254">
        <v>10.983917648656659</v>
      </c>
      <c r="GD31" s="254"/>
      <c r="GE31" s="254">
        <v>64.639843479031484</v>
      </c>
      <c r="GF31" s="254"/>
      <c r="GG31" s="254">
        <v>171.87522217081076</v>
      </c>
      <c r="GH31" s="254"/>
      <c r="GI31" s="254">
        <v>89.020603836144716</v>
      </c>
      <c r="GJ31" s="254"/>
      <c r="GK31" s="254">
        <v>15.840846752363369</v>
      </c>
      <c r="GL31" s="254"/>
      <c r="GM31" s="254">
        <v>0</v>
      </c>
      <c r="GN31" s="254"/>
      <c r="GO31" s="254">
        <v>59.574565290381948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5">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9">
        <v>2007</v>
      </c>
      <c r="EC32" s="242">
        <v>980000</v>
      </c>
      <c r="ED32" s="242"/>
      <c r="EE32" s="242">
        <v>515000</v>
      </c>
      <c r="EF32" s="242"/>
      <c r="EG32" s="260">
        <v>10.873347251217815</v>
      </c>
      <c r="EH32" s="242"/>
      <c r="EI32" s="260">
        <v>5.9686312295915638</v>
      </c>
      <c r="EJ32" s="242"/>
      <c r="EK32" s="242">
        <v>4.5</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1.0738190190773369</v>
      </c>
      <c r="GB32" s="254"/>
      <c r="GC32" s="254">
        <v>12.411143299623292</v>
      </c>
      <c r="GD32" s="254"/>
      <c r="GE32" s="254">
        <v>62.845231955573013</v>
      </c>
      <c r="GF32" s="254"/>
      <c r="GG32" s="254">
        <v>170.69501783812285</v>
      </c>
      <c r="GH32" s="254"/>
      <c r="GI32" s="254">
        <v>102.45643715054379</v>
      </c>
      <c r="GJ32" s="254"/>
      <c r="GK32" s="254">
        <v>15.311670966332013</v>
      </c>
      <c r="GL32" s="254"/>
      <c r="GM32" s="254">
        <v>1.419919664717032</v>
      </c>
      <c r="GN32" s="254"/>
      <c r="GO32" s="254">
        <v>61.626738614414904</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5">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9">
        <v>2008</v>
      </c>
      <c r="EC33" s="242">
        <v>1035000</v>
      </c>
      <c r="ED33" s="242"/>
      <c r="EE33" s="242">
        <v>505000</v>
      </c>
      <c r="EF33" s="242"/>
      <c r="EG33" s="260">
        <v>12.355848434925864</v>
      </c>
      <c r="EH33" s="242"/>
      <c r="EI33" s="260">
        <v>6.5475436150889195</v>
      </c>
      <c r="EJ33" s="242"/>
      <c r="EK33" s="242">
        <v>3.5999999999999996</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1.0565611317754213</v>
      </c>
      <c r="GB33" s="254"/>
      <c r="GC33" s="254">
        <v>6.2573920312861055</v>
      </c>
      <c r="GD33" s="254"/>
      <c r="GE33" s="254">
        <v>48.700880622157996</v>
      </c>
      <c r="GF33" s="254"/>
      <c r="GG33" s="254">
        <v>191.52507371630588</v>
      </c>
      <c r="GH33" s="254"/>
      <c r="GI33" s="254">
        <v>94.876124117612662</v>
      </c>
      <c r="GJ33" s="254"/>
      <c r="GK33" s="254">
        <v>19.708417770955307</v>
      </c>
      <c r="GL33" s="254"/>
      <c r="GM33" s="254">
        <v>1.1182589712503426</v>
      </c>
      <c r="GN33" s="254"/>
      <c r="GO33" s="254">
        <v>61.17147218834296</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5">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9">
        <v>2009</v>
      </c>
      <c r="EC34" s="242">
        <v>1065000</v>
      </c>
      <c r="ED34" s="242"/>
      <c r="EE34" s="242">
        <v>552000</v>
      </c>
      <c r="EF34" s="242"/>
      <c r="EG34" s="242">
        <v>11.616884888161485</v>
      </c>
      <c r="EH34" s="242"/>
      <c r="EI34" s="242">
        <v>5.3191489361702127</v>
      </c>
      <c r="EJ34" s="242"/>
      <c r="EK34" s="242">
        <v>3.1</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1.3864655876347038</v>
      </c>
      <c r="GB34" s="254"/>
      <c r="GC34" s="254">
        <v>8.1376243129645296</v>
      </c>
      <c r="GD34" s="254"/>
      <c r="GE34" s="254">
        <v>49.957520439608921</v>
      </c>
      <c r="GF34" s="254"/>
      <c r="GG34" s="254">
        <v>168.9666580560237</v>
      </c>
      <c r="GH34" s="254"/>
      <c r="GI34" s="254">
        <v>107.43921753256852</v>
      </c>
      <c r="GJ34" s="254"/>
      <c r="GK34" s="254">
        <v>21.374654811447588</v>
      </c>
      <c r="GL34" s="254"/>
      <c r="GM34" s="254">
        <v>0</v>
      </c>
      <c r="GN34" s="254"/>
      <c r="GO34" s="254">
        <v>60.079251365613757</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5">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9">
        <v>2010</v>
      </c>
      <c r="EC35" s="245">
        <v>1250000</v>
      </c>
      <c r="ED35" s="244"/>
      <c r="EE35" s="245">
        <v>651000</v>
      </c>
      <c r="EG35" s="245">
        <v>17.8</v>
      </c>
      <c r="EI35" s="245">
        <v>7.6</v>
      </c>
      <c r="EK35" s="242">
        <v>3.9</v>
      </c>
      <c r="EO35" s="244">
        <v>0.7</v>
      </c>
      <c r="EP35" s="244"/>
      <c r="GA35" s="254">
        <v>1.7060961552210947</v>
      </c>
      <c r="GB35" s="254"/>
      <c r="GC35" s="254">
        <v>9.5303344418682645</v>
      </c>
      <c r="GD35" s="254"/>
      <c r="GE35" s="254">
        <v>55.648144754965358</v>
      </c>
      <c r="GF35" s="254"/>
      <c r="GG35" s="254">
        <v>180.70702243446433</v>
      </c>
      <c r="GH35" s="254"/>
      <c r="GI35" s="254">
        <v>132.55994627127214</v>
      </c>
      <c r="GJ35" s="254"/>
      <c r="GK35" s="254">
        <v>27.434073246229481</v>
      </c>
      <c r="GL35" s="254"/>
      <c r="GM35" s="254">
        <v>0</v>
      </c>
      <c r="GN35" s="254"/>
      <c r="GO35" s="254">
        <v>68.55216365968063</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5">
      <c r="A36" s="198">
        <v>33</v>
      </c>
      <c r="B36" s="197">
        <v>2021</v>
      </c>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9">
        <v>2011</v>
      </c>
      <c r="EC36" s="245">
        <v>1150000</v>
      </c>
      <c r="ED36" s="244"/>
      <c r="EE36" s="245">
        <v>606000</v>
      </c>
      <c r="EK36" s="242">
        <v>1.0999999999999999</v>
      </c>
      <c r="EO36" s="244">
        <v>0.25457830335879117</v>
      </c>
      <c r="EP36" s="244"/>
      <c r="GA36" s="254">
        <v>2.7109609513120043</v>
      </c>
      <c r="GB36" s="254"/>
      <c r="GC36" s="254">
        <v>8.1912664135836177</v>
      </c>
      <c r="GD36" s="254"/>
      <c r="GE36" s="254">
        <v>54.482636594573805</v>
      </c>
      <c r="GF36" s="254"/>
      <c r="GG36" s="254">
        <v>155.73215874946567</v>
      </c>
      <c r="GH36" s="254"/>
      <c r="GI36" s="254">
        <v>126.80901673929793</v>
      </c>
      <c r="GJ36" s="254"/>
      <c r="GK36" s="254">
        <v>16.980443671059696</v>
      </c>
      <c r="GL36" s="254"/>
      <c r="GM36" s="254">
        <v>0</v>
      </c>
      <c r="GN36" s="254"/>
      <c r="GO36" s="254">
        <v>60.632510702727657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5">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9">
        <v>2012</v>
      </c>
      <c r="EC37" s="245">
        <v>1100000</v>
      </c>
      <c r="ED37" s="244"/>
      <c r="EE37" s="245">
        <v>595000</v>
      </c>
      <c r="EK37" s="242">
        <v>0.6</v>
      </c>
      <c r="EO37" s="244"/>
      <c r="EP37" s="244"/>
      <c r="GA37" s="254">
        <v>1.3462125215767142</v>
      </c>
      <c r="GB37" s="254"/>
      <c r="GC37" s="254">
        <v>8.4319048835241741</v>
      </c>
      <c r="GD37" s="254"/>
      <c r="GE37" s="254">
        <v>54.764446388932242</v>
      </c>
      <c r="GF37" s="254"/>
      <c r="GG37" s="254">
        <v>147.6753633789541</v>
      </c>
      <c r="GH37" s="254"/>
      <c r="GI37" s="254">
        <v>139.05532551391792</v>
      </c>
      <c r="GJ37" s="254"/>
      <c r="GK37" s="254">
        <v>28.708792614438813</v>
      </c>
      <c r="GL37" s="254"/>
      <c r="GM37" s="254">
        <v>2.4432526665381502</v>
      </c>
      <c r="GN37" s="254"/>
      <c r="GO37" s="254">
        <v>64.097636425843362</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5">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9">
        <v>2013</v>
      </c>
      <c r="EC38" s="245">
        <v>1200000</v>
      </c>
      <c r="ED38" s="244"/>
      <c r="EE38" s="245">
        <v>663000</v>
      </c>
      <c r="EK38" s="242">
        <v>0.89999999999999991</v>
      </c>
      <c r="EO38" s="244"/>
      <c r="EP38" s="244"/>
      <c r="GA38" s="254">
        <v>0</v>
      </c>
      <c r="GB38" s="254"/>
      <c r="GC38" s="254">
        <v>6.9181855272315564</v>
      </c>
      <c r="GD38" s="254"/>
      <c r="GE38" s="254">
        <v>44.595136505697916</v>
      </c>
      <c r="GF38" s="254"/>
      <c r="GG38" s="254">
        <v>140.29546527169114</v>
      </c>
      <c r="GH38" s="254"/>
      <c r="GI38" s="254">
        <v>115.2056230063328</v>
      </c>
      <c r="GJ38" s="254"/>
      <c r="GK38" s="254">
        <v>24.676571499999486</v>
      </c>
      <c r="GL38" s="254"/>
      <c r="GM38" s="254">
        <v>3.0948720832434677</v>
      </c>
      <c r="GN38" s="254"/>
      <c r="GO38" s="254">
        <v>55.929027994603963</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5">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9">
        <v>2014</v>
      </c>
      <c r="EC39" s="245">
        <v>1282250</v>
      </c>
      <c r="ED39" s="244"/>
      <c r="EE39" s="245">
        <v>680000</v>
      </c>
      <c r="EK39" s="242">
        <v>0.4</v>
      </c>
      <c r="EO39" s="244"/>
      <c r="EP39" s="244"/>
      <c r="GA39" s="254">
        <v>2.3529411764705879</v>
      </c>
      <c r="GB39" s="254"/>
      <c r="GC39" s="254">
        <v>10.13299556681444</v>
      </c>
      <c r="GD39" s="254"/>
      <c r="GE39" s="254">
        <v>57.956015523932727</v>
      </c>
      <c r="GF39" s="254"/>
      <c r="GG39" s="254">
        <v>146.29258517034069</v>
      </c>
      <c r="GH39" s="254"/>
      <c r="GI39" s="254">
        <v>124.77980035231943</v>
      </c>
      <c r="GJ39" s="254"/>
      <c r="GK39" s="254">
        <v>22.09051724137931</v>
      </c>
      <c r="GL39" s="254"/>
      <c r="GM39" s="254">
        <v>1.0703773080010703</v>
      </c>
      <c r="GN39" s="254"/>
      <c r="GO39" s="254">
        <v>60.335129374148849</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5">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9">
        <v>2015</v>
      </c>
      <c r="EC40" s="245">
        <v>1525000</v>
      </c>
      <c r="ED40" s="244"/>
      <c r="EE40" s="245">
        <v>730000</v>
      </c>
      <c r="EK40" s="242">
        <v>1.3</v>
      </c>
      <c r="EO40" s="244"/>
      <c r="EP40" s="244"/>
      <c r="GA40" s="254">
        <v>0.9878309508857559</v>
      </c>
      <c r="GB40" s="254"/>
      <c r="GC40" s="254">
        <v>5.0181606042286342</v>
      </c>
      <c r="GD40" s="254"/>
      <c r="GE40" s="254">
        <v>47.746421634879027</v>
      </c>
      <c r="GF40" s="254"/>
      <c r="GG40" s="254">
        <v>133.48881831662871</v>
      </c>
      <c r="GH40" s="254"/>
      <c r="GI40" s="254">
        <v>111.45040271598933</v>
      </c>
      <c r="GJ40" s="254"/>
      <c r="GK40" s="254">
        <v>26.307791583362121</v>
      </c>
      <c r="GL40" s="254"/>
      <c r="GM40" s="254">
        <v>2.5734623506779783</v>
      </c>
      <c r="GN40" s="254"/>
      <c r="GO40" s="254">
        <v>52.935088752233831</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5">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9">
        <v>2016</v>
      </c>
      <c r="EC41" s="245">
        <v>1670000</v>
      </c>
      <c r="ED41" s="244"/>
      <c r="EE41" s="245">
        <v>790000</v>
      </c>
      <c r="EK41" s="242">
        <v>0.5</v>
      </c>
      <c r="EO41" s="244"/>
      <c r="EP41" s="244"/>
      <c r="GA41" s="254">
        <v>0.97152846031271456</v>
      </c>
      <c r="GC41" s="254">
        <v>8.3429815958075064</v>
      </c>
      <c r="GE41" s="254">
        <v>50.487974407921875</v>
      </c>
      <c r="GG41" s="254">
        <v>166.51016357513546</v>
      </c>
      <c r="GI41" s="254">
        <v>109.5899207238928</v>
      </c>
      <c r="GK41" s="254">
        <v>31.023142932002024</v>
      </c>
      <c r="GM41" s="254">
        <v>0</v>
      </c>
      <c r="GO41" s="254">
        <v>54.712717174169285</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5">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9">
        <v>2017</v>
      </c>
      <c r="EC42" s="245">
        <v>1850000</v>
      </c>
      <c r="ED42" s="244"/>
      <c r="EE42" s="245">
        <v>840000</v>
      </c>
      <c r="EK42" s="242">
        <v>0.5</v>
      </c>
      <c r="EO42" s="244"/>
      <c r="EP42" s="244"/>
      <c r="GA42" s="254">
        <v>0.98112675573223795</v>
      </c>
      <c r="GC42" s="254">
        <v>6.9181370765559835</v>
      </c>
      <c r="GE42" s="254">
        <v>49.497486002625905</v>
      </c>
      <c r="GG42" s="254">
        <v>172.08315820866588</v>
      </c>
      <c r="GI42" s="254">
        <v>108.06015082882189</v>
      </c>
      <c r="GK42" s="254">
        <v>28.37575621675694</v>
      </c>
      <c r="GM42" s="254">
        <v>0</v>
      </c>
      <c r="GO42" s="254">
        <v>54.373407626675558</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5">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9">
        <v>2018</v>
      </c>
      <c r="EC43" s="245">
        <v>1857500</v>
      </c>
      <c r="ED43" s="244"/>
      <c r="EE43" s="245">
        <v>840000</v>
      </c>
      <c r="EK43" s="242">
        <v>0.8</v>
      </c>
      <c r="EO43" s="244"/>
      <c r="EP43" s="244"/>
      <c r="GA43" s="267">
        <v>2.2069095974951578</v>
      </c>
      <c r="GB43" s="267"/>
      <c r="GC43" s="267">
        <v>7.4022932451373018</v>
      </c>
      <c r="GD43" s="267"/>
      <c r="GE43" s="267">
        <v>46.192937103432833</v>
      </c>
      <c r="GF43" s="267"/>
      <c r="GG43" s="267">
        <v>180.52485963568182</v>
      </c>
      <c r="GH43" s="267"/>
      <c r="GI43" s="267">
        <v>120.87163725063323</v>
      </c>
      <c r="GJ43" s="267"/>
      <c r="GK43" s="267">
        <v>26.257908824564542</v>
      </c>
      <c r="GL43" s="267"/>
      <c r="GM43" s="267">
        <v>1.4900394694788317</v>
      </c>
      <c r="GN43" s="267"/>
      <c r="GO43" s="267">
        <v>56.966077540924175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5">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9">
        <v>2019</v>
      </c>
      <c r="EC44" s="245">
        <v>1727500</v>
      </c>
      <c r="ED44" s="244"/>
      <c r="EE44" s="245">
        <v>830000</v>
      </c>
      <c r="EK44" s="242">
        <v>0.5</v>
      </c>
      <c r="EO44" s="244"/>
      <c r="EP44" s="244"/>
      <c r="GA44" s="254">
        <v>1.5528070870115451</v>
      </c>
      <c r="GB44" s="254"/>
      <c r="GC44" s="254">
        <v>5.0511884651171801</v>
      </c>
      <c r="GD44" s="254"/>
      <c r="GE44" s="254">
        <v>42.100578008748585</v>
      </c>
      <c r="GF44" s="254"/>
      <c r="GG44" s="254">
        <v>187.24617372339941</v>
      </c>
      <c r="GH44" s="254"/>
      <c r="GI44" s="254">
        <v>119.57580363512245</v>
      </c>
      <c r="GJ44" s="254"/>
      <c r="GK44" s="254">
        <v>25.064869867425113</v>
      </c>
      <c r="GL44" s="254"/>
      <c r="GM44" s="254">
        <v>1.952734725784717</v>
      </c>
      <c r="GN44" s="254"/>
      <c r="GO44" s="254">
        <v>45.33883258122431</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5">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9">
        <v>2020</v>
      </c>
      <c r="EC45" s="245">
        <v>1875000</v>
      </c>
      <c r="ED45" s="244"/>
      <c r="EE45" s="245">
        <v>884500</v>
      </c>
      <c r="EK45" s="242">
        <v>0.4</v>
      </c>
      <c r="EO45" s="244"/>
      <c r="EP45" s="244"/>
      <c r="GA45" s="254">
        <v>0.91796632211055762</v>
      </c>
      <c r="GB45" s="254"/>
      <c r="GC45" s="254">
        <v>2.7545700942619908</v>
      </c>
      <c r="GD45" s="254"/>
      <c r="GE45" s="254">
        <v>38.335202732117686</v>
      </c>
      <c r="GF45" s="254"/>
      <c r="GG45" s="254">
        <v>193.79308909536763</v>
      </c>
      <c r="GH45" s="254"/>
      <c r="GI45" s="254">
        <v>118.22510655739285</v>
      </c>
      <c r="GJ45" s="254"/>
      <c r="GK45" s="254">
        <v>23.848849666733571</v>
      </c>
      <c r="GL45" s="254"/>
      <c r="GM45" s="254">
        <v>2.3998665953063756</v>
      </c>
      <c r="GN45" s="254"/>
      <c r="GO45" s="254">
        <v>44.565466829071468</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5">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v>2.1</v>
      </c>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9">
        <v>2021</v>
      </c>
      <c r="EC46" s="245">
        <v>2319000</v>
      </c>
      <c r="ED46" s="244"/>
      <c r="EE46" s="245">
        <v>999990</v>
      </c>
      <c r="EK46" s="242">
        <v>0.4</v>
      </c>
      <c r="EO46" s="244"/>
      <c r="EP46" s="244"/>
      <c r="GA46" s="254">
        <v>1.4856922930950072</v>
      </c>
      <c r="GB46" s="254"/>
      <c r="GC46" s="254">
        <v>5.4515636032361101</v>
      </c>
      <c r="GD46" s="254"/>
      <c r="GE46" s="254">
        <v>49.128606856503943</v>
      </c>
      <c r="GF46" s="254"/>
      <c r="GG46" s="254">
        <v>167.26633177292055</v>
      </c>
      <c r="GH46" s="254"/>
      <c r="GI46" s="254">
        <v>112.2197556277094</v>
      </c>
      <c r="GJ46" s="254"/>
      <c r="GK46" s="254">
        <v>28.819065644678496</v>
      </c>
      <c r="GL46" s="254"/>
      <c r="GM46" s="254">
        <v>1.9396789789853766</v>
      </c>
      <c r="GN46" s="254"/>
      <c r="GO46" s="254">
        <v>44.031457651021228</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3">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9">
        <v>2022</v>
      </c>
      <c r="EC47" s="245">
        <v>2300000</v>
      </c>
      <c r="ED47" s="244"/>
      <c r="EE47" s="245">
        <v>1050000</v>
      </c>
      <c r="EK47" s="242">
        <v>0.5</v>
      </c>
      <c r="EO47" s="244"/>
      <c r="EP47" s="244"/>
      <c r="GA47" s="254">
        <v>0</v>
      </c>
      <c r="GB47" s="254"/>
      <c r="GC47" s="254">
        <v>3.4625377256841681</v>
      </c>
      <c r="GD47" s="254"/>
      <c r="GE47" s="254">
        <v>43.643470332597559</v>
      </c>
      <c r="GF47" s="254"/>
      <c r="GG47" s="254">
        <v>135.21773192069165</v>
      </c>
      <c r="GH47" s="254"/>
      <c r="GI47" s="254">
        <v>113.51332095294441</v>
      </c>
      <c r="GJ47" s="254"/>
      <c r="GK47" s="254">
        <v>23.977753479724608</v>
      </c>
      <c r="GL47" s="254"/>
      <c r="GM47" s="254">
        <v>1.6698004106589677</v>
      </c>
      <c r="GN47" s="254"/>
      <c r="GO47" s="254">
        <v>40.486251047826045</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5">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9">
        <v>2023</v>
      </c>
      <c r="EC48" s="245">
        <v>2225000</v>
      </c>
      <c r="ED48" s="244"/>
      <c r="EE48" s="245">
        <v>1025000</v>
      </c>
      <c r="EK48" s="242">
        <v>0.1</v>
      </c>
      <c r="EO48" s="244"/>
      <c r="EP48" s="244"/>
      <c r="GA48" s="254">
        <v>0</v>
      </c>
      <c r="GB48" s="254"/>
      <c r="GC48" s="254">
        <v>2.7166228584148526</v>
      </c>
      <c r="GD48" s="254"/>
      <c r="GE48" s="254">
        <v>35.165879522076352</v>
      </c>
      <c r="GF48" s="254"/>
      <c r="GG48" s="254">
        <v>123.39750923015511</v>
      </c>
      <c r="GH48" s="254"/>
      <c r="GI48" s="254">
        <v>112.74049594806024</v>
      </c>
      <c r="GJ48" s="254"/>
      <c r="GK48" s="254">
        <v>20.827206525243291</v>
      </c>
      <c r="GL48" s="254"/>
      <c r="GM48" s="254">
        <v>1.9312351481284338</v>
      </c>
      <c r="GN48" s="254"/>
      <c r="GO48" s="254">
        <v>37.982723350812783</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5">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9">
        <v>2024</v>
      </c>
      <c r="EC49" s="245">
        <v>2065000</v>
      </c>
      <c r="ED49" s="244"/>
      <c r="EE49" s="245">
        <v>822500</v>
      </c>
      <c r="EK49" s="242">
        <v>1</v>
      </c>
      <c r="EO49" s="244"/>
      <c r="EP49" s="244"/>
      <c r="GA49" s="267">
        <v>0.55343963119247785</v>
      </c>
      <c r="GB49" s="267"/>
      <c r="GC49" s="267">
        <v>2.4986587603203878</v>
      </c>
      <c r="GD49" s="267"/>
      <c r="GE49" s="267">
        <v>35.242453293589527</v>
      </c>
      <c r="GF49" s="267"/>
      <c r="GG49" s="267">
        <v>128.338988026294</v>
      </c>
      <c r="GH49" s="267"/>
      <c r="GI49" s="267">
        <v>106.47095493061174</v>
      </c>
      <c r="GJ49" s="267"/>
      <c r="GK49" s="267">
        <v>18.115282875195181</v>
      </c>
      <c r="GL49" s="267"/>
      <c r="GM49" s="267">
        <v>1.8325151648235543</v>
      </c>
      <c r="GN49" s="267"/>
      <c r="GO49" s="267">
        <v>37.689377103017399</v>
      </c>
      <c r="GP49" s="254"/>
      <c r="GQ49" s="254"/>
      <c r="GR49" s="254"/>
      <c r="GS49" s="254"/>
      <c r="GT49" s="254"/>
      <c r="GU49" s="184"/>
      <c r="GV49" s="184"/>
      <c r="GW49" s="184"/>
      <c r="GX49" s="184"/>
      <c r="GY49" s="184"/>
      <c r="GZ49" s="184"/>
      <c r="HC49" s="184"/>
      <c r="HG49" s="285">
        <v>609.94322541046495</v>
      </c>
      <c r="HH49" s="285"/>
      <c r="HI49" s="285">
        <v>3534.026392511892</v>
      </c>
      <c r="HJ49" s="285"/>
      <c r="HK49" s="285">
        <v>201.39634801288938</v>
      </c>
      <c r="HL49" s="285"/>
      <c r="HM49" s="285">
        <v>5102.0408163265311</v>
      </c>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5">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9">
        <v>2025</v>
      </c>
      <c r="EC50" s="245">
        <v>2087500</v>
      </c>
      <c r="ED50" s="244"/>
      <c r="EE50" s="245">
        <v>845000</v>
      </c>
      <c r="EK50" s="242">
        <v>0</v>
      </c>
      <c r="EO50" s="244"/>
      <c r="EP50" s="244"/>
      <c r="GA50" s="254">
        <v>1</v>
      </c>
      <c r="GB50" s="254"/>
      <c r="GC50" s="254">
        <v>3</v>
      </c>
      <c r="GD50" s="254"/>
      <c r="GE50" s="254">
        <v>47</v>
      </c>
      <c r="GF50" s="254"/>
      <c r="GG50" s="254">
        <v>168</v>
      </c>
      <c r="GH50" s="254"/>
      <c r="GI50" s="254">
        <v>118</v>
      </c>
      <c r="GJ50" s="254"/>
      <c r="GK50" s="254">
        <v>16</v>
      </c>
      <c r="GL50" s="254"/>
      <c r="GM50" s="254">
        <v>2</v>
      </c>
      <c r="GN50" s="254"/>
      <c r="GO50" s="254">
        <v>42</v>
      </c>
      <c r="GP50" s="254"/>
      <c r="GQ50" s="254"/>
      <c r="GR50" s="254"/>
      <c r="GS50" s="254"/>
      <c r="GT50" s="254"/>
      <c r="GU50" s="184"/>
      <c r="GV50" s="184"/>
      <c r="GW50" s="184"/>
      <c r="GX50" s="184"/>
      <c r="GY50" s="184"/>
      <c r="GZ50" s="184"/>
      <c r="HC50" s="184"/>
      <c r="HG50" s="285">
        <v>628.54558133398666</v>
      </c>
      <c r="HH50" s="285"/>
      <c r="HI50" s="285">
        <v>4027.5919259692041</v>
      </c>
      <c r="HJ50" s="285"/>
      <c r="HK50" s="285">
        <v>258.2031323620875</v>
      </c>
      <c r="HL50" s="285"/>
      <c r="HM50" s="285">
        <v>5755.856687838067</v>
      </c>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5">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D51" s="244"/>
      <c r="EK51" s="242">
        <v>0.3</v>
      </c>
      <c r="EO51" s="244"/>
      <c r="EP51" s="244"/>
      <c r="GA51" s="267">
        <v>1.1091716649864172</v>
      </c>
      <c r="GB51" s="267"/>
      <c r="GC51" s="267">
        <v>0.36360521372326982</v>
      </c>
      <c r="GD51" s="267"/>
      <c r="GE51" s="267">
        <v>33.871383205858358</v>
      </c>
      <c r="GF51" s="267"/>
      <c r="GG51" s="267">
        <v>136.30147248399106</v>
      </c>
      <c r="GH51" s="267"/>
      <c r="GI51" s="267">
        <v>100.24364241356987</v>
      </c>
      <c r="GJ51" s="267"/>
      <c r="GK51" s="267">
        <v>24.600571097374957</v>
      </c>
      <c r="GL51" s="267"/>
      <c r="GM51" s="267">
        <v>1.0314765417566547</v>
      </c>
      <c r="GN51" s="267"/>
      <c r="GO51" s="267">
        <v>36.107498463398201</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t="s">
        <v>464</v>
      </c>
      <c r="HW51">
        <v>10.161035</v>
      </c>
      <c r="HX51" s="239"/>
      <c r="HY51" s="154"/>
      <c r="HZ51" s="154"/>
      <c r="IA51" s="184"/>
      <c r="IB51" s="184"/>
      <c r="ID51" s="184"/>
      <c r="IE51" s="185"/>
      <c r="IF51" s="185"/>
      <c r="IG51" s="184"/>
    </row>
    <row r="52" spans="1:241" ht="15" customHeight="1" x14ac:dyDescent="0.35">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D52" s="244"/>
      <c r="EK52" s="242">
        <v>0.5</v>
      </c>
      <c r="EO52" s="244"/>
      <c r="EP52" s="244"/>
      <c r="GA52" s="254">
        <v>0</v>
      </c>
      <c r="GB52" s="254"/>
      <c r="GC52" s="254">
        <v>1.0506146999740498</v>
      </c>
      <c r="GD52" s="254"/>
      <c r="GE52" s="254">
        <v>20.454622807090793</v>
      </c>
      <c r="GF52" s="254"/>
      <c r="GG52" s="254">
        <v>108.94494648146846</v>
      </c>
      <c r="GH52" s="254"/>
      <c r="GI52" s="254">
        <v>69.926615581640192</v>
      </c>
      <c r="GJ52" s="254"/>
      <c r="GK52" s="254">
        <v>19.243021972010535</v>
      </c>
      <c r="GL52" s="254"/>
      <c r="GM52" s="254">
        <v>1.3186099206152224</v>
      </c>
      <c r="GN52" s="254"/>
      <c r="GO52" s="254">
        <v>26.938879042586489</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t="s">
        <v>465</v>
      </c>
      <c r="HW52">
        <v>13.88635315</v>
      </c>
      <c r="HX52" s="239"/>
      <c r="HY52" s="154"/>
      <c r="HZ52" s="154"/>
      <c r="IA52" s="184"/>
      <c r="IB52" s="184"/>
      <c r="ID52" s="184"/>
      <c r="IE52" s="185"/>
      <c r="IF52" s="185"/>
      <c r="IG52" s="184"/>
    </row>
    <row r="53" spans="1:241" ht="15" customHeight="1" x14ac:dyDescent="0.35">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c r="ED53" s="244"/>
      <c r="EE53"/>
      <c r="EK53" s="242">
        <v>2.9</v>
      </c>
      <c r="EO53" s="244"/>
      <c r="EP53" s="244"/>
      <c r="GA53" s="267"/>
      <c r="GB53" s="267"/>
      <c r="GC53" s="267"/>
      <c r="GD53" s="267"/>
      <c r="GE53" s="267"/>
      <c r="GF53" s="267"/>
      <c r="GG53" s="267"/>
      <c r="GH53" s="267"/>
      <c r="GI53" s="267"/>
      <c r="GJ53" s="267"/>
      <c r="GK53" s="267"/>
      <c r="GL53" s="267"/>
      <c r="GM53" s="267"/>
      <c r="GN53" s="267"/>
      <c r="GO53" s="267"/>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95" t="s">
        <v>466</v>
      </c>
      <c r="HW53" s="239">
        <v>12.5</v>
      </c>
      <c r="HX53" s="239"/>
      <c r="HY53" s="154"/>
      <c r="HZ53" s="154"/>
      <c r="IA53" s="184"/>
      <c r="IB53" s="184"/>
      <c r="ID53" s="184"/>
      <c r="IE53" s="185"/>
      <c r="IF53" s="185"/>
      <c r="IG53" s="184"/>
    </row>
    <row r="54" spans="1:241" ht="15" customHeight="1" x14ac:dyDescent="0.35">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c r="ED54" s="244"/>
      <c r="EE54"/>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5">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9">
        <v>2005</v>
      </c>
      <c r="EC55" s="242">
        <v>697500</v>
      </c>
      <c r="ED55" s="242"/>
      <c r="EE55" s="242">
        <v>340000</v>
      </c>
      <c r="EF55" s="242"/>
      <c r="EG55" s="260">
        <v>5.6494621712013018</v>
      </c>
      <c r="EH55" s="242"/>
      <c r="EI55" s="260">
        <v>3.0563590346199043</v>
      </c>
      <c r="EJ55" s="242"/>
      <c r="EK55" s="242">
        <v>1.4000000000000001</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2.3312113332735587</v>
      </c>
      <c r="GB55" s="254"/>
      <c r="GC55" s="254">
        <v>6.3826392213180148</v>
      </c>
      <c r="GD55" s="254"/>
      <c r="GE55" s="254">
        <v>40.124019697246034</v>
      </c>
      <c r="GF55" s="254"/>
      <c r="GG55" s="254">
        <v>126.15126988557074</v>
      </c>
      <c r="GH55" s="254"/>
      <c r="GI55" s="254">
        <v>81.083442551332453</v>
      </c>
      <c r="GJ55" s="254"/>
      <c r="GK55" s="254">
        <v>13.033670314980366</v>
      </c>
      <c r="GL55" s="254"/>
      <c r="GM55" s="254">
        <v>0.51150895140664954</v>
      </c>
      <c r="GN55" s="254"/>
      <c r="GO55" s="254">
        <v>43.478260869565219</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5">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9">
        <v>2006</v>
      </c>
      <c r="EC56" s="242">
        <v>787000</v>
      </c>
      <c r="ED56" s="242"/>
      <c r="EE56" s="242">
        <v>360750</v>
      </c>
      <c r="EF56" s="242"/>
      <c r="EG56" s="260">
        <v>8.3106176451033846</v>
      </c>
      <c r="EH56" s="242"/>
      <c r="EI56" s="260">
        <v>4.5500631606941031</v>
      </c>
      <c r="EJ56" s="242"/>
      <c r="EK56" s="242">
        <v>2</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1.4301052740871081</v>
      </c>
      <c r="GB56" s="254"/>
      <c r="GC56" s="254">
        <v>5.1801356452979377</v>
      </c>
      <c r="GD56" s="254"/>
      <c r="GE56" s="254">
        <v>38.056994432892544</v>
      </c>
      <c r="GF56" s="254"/>
      <c r="GG56" s="254">
        <v>137.76596382659497</v>
      </c>
      <c r="GH56" s="254"/>
      <c r="GI56" s="254">
        <v>95.599318932026875</v>
      </c>
      <c r="GJ56" s="254"/>
      <c r="GK56" s="254">
        <v>15.434514754526061</v>
      </c>
      <c r="GL56" s="254"/>
      <c r="GM56" s="254">
        <v>0.5087751973085014</v>
      </c>
      <c r="GN56" s="254"/>
      <c r="GO56" s="254">
        <v>47.126654199926044</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5">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9">
        <v>2007</v>
      </c>
      <c r="EC57" s="242">
        <v>1040000</v>
      </c>
      <c r="ED57" s="242"/>
      <c r="EE57" s="242">
        <v>460000</v>
      </c>
      <c r="EF57" s="242"/>
      <c r="EG57" s="260">
        <v>10.009666259666259</v>
      </c>
      <c r="EH57" s="242"/>
      <c r="EI57" s="260">
        <v>4.5882936507936511</v>
      </c>
      <c r="EJ57" s="242"/>
      <c r="EK57" s="242">
        <v>1.6</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1.4256469305845079</v>
      </c>
      <c r="GB57" s="254"/>
      <c r="GC57" s="254">
        <v>5.2517932891989219</v>
      </c>
      <c r="GD57" s="254"/>
      <c r="GE57" s="254">
        <v>37.99693774725619</v>
      </c>
      <c r="GF57" s="254"/>
      <c r="GG57" s="254">
        <v>141.66522714661536</v>
      </c>
      <c r="GH57" s="254"/>
      <c r="GI57" s="254">
        <v>82.549392443888507</v>
      </c>
      <c r="GJ57" s="254"/>
      <c r="GK57" s="254">
        <v>19.033715074914699</v>
      </c>
      <c r="GL57" s="254"/>
      <c r="GM57" s="254">
        <v>0.50607050890788907</v>
      </c>
      <c r="GN57" s="254"/>
      <c r="GO57" s="254">
        <v>45.868776586302431</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5">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9">
        <v>2008</v>
      </c>
      <c r="EC58" s="242">
        <v>1025000</v>
      </c>
      <c r="ED58" s="242"/>
      <c r="EE58" s="242">
        <v>445500</v>
      </c>
      <c r="EF58" s="242"/>
      <c r="EG58" s="260">
        <v>12.840895193836371</v>
      </c>
      <c r="EH58" s="242"/>
      <c r="EI58" s="260">
        <v>5.8599323305205662</v>
      </c>
      <c r="EJ58" s="242"/>
      <c r="EK58" s="242">
        <v>2.5</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1.243564261102954</v>
      </c>
      <c r="GB58" s="254"/>
      <c r="GC58" s="254">
        <v>5.9293327055391014</v>
      </c>
      <c r="GD58" s="254"/>
      <c r="GE58" s="254">
        <v>33.463856596361303</v>
      </c>
      <c r="GF58" s="254"/>
      <c r="GG58" s="254">
        <v>144.1200818882435</v>
      </c>
      <c r="GH58" s="254"/>
      <c r="GI58" s="254">
        <v>95.6226517591343</v>
      </c>
      <c r="GJ58" s="254"/>
      <c r="GK58" s="254">
        <v>19.279552013672998</v>
      </c>
      <c r="GL58" s="254"/>
      <c r="GM58" s="254">
        <v>1.3423851336254009</v>
      </c>
      <c r="GN58" s="254"/>
      <c r="GO58" s="254">
        <v>47.648414019703395</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5">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9">
        <v>2009</v>
      </c>
      <c r="EC59" s="242">
        <v>1113800</v>
      </c>
      <c r="ED59" s="242"/>
      <c r="EE59" s="242">
        <v>484500</v>
      </c>
      <c r="EF59" s="242"/>
      <c r="EG59" s="242">
        <v>14.166981488477521</v>
      </c>
      <c r="EH59" s="242"/>
      <c r="EI59" s="242">
        <v>4.8313039435064367</v>
      </c>
      <c r="EJ59" s="242"/>
      <c r="EK59" s="242">
        <v>1.7000000000000002</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0.26565245999625908</v>
      </c>
      <c r="GB59" s="254"/>
      <c r="GC59" s="254">
        <v>0.22451869243821626</v>
      </c>
      <c r="GD59" s="254"/>
      <c r="GE59" s="254">
        <v>33.077497537192713</v>
      </c>
      <c r="GF59" s="254"/>
      <c r="GG59" s="254">
        <v>149.58142994501389</v>
      </c>
      <c r="GH59" s="254"/>
      <c r="GI59" s="254">
        <v>104.13893890438462</v>
      </c>
      <c r="GJ59" s="254"/>
      <c r="GK59" s="254">
        <v>18.848165559802904</v>
      </c>
      <c r="GL59" s="254"/>
      <c r="GM59" s="254">
        <v>0</v>
      </c>
      <c r="GN59" s="254"/>
      <c r="GO59" s="254">
        <v>47.92204350507577</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5">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9">
        <v>2010</v>
      </c>
      <c r="EC60" s="245">
        <v>1315000</v>
      </c>
      <c r="ED60" s="244"/>
      <c r="EE60" s="245">
        <v>600000</v>
      </c>
      <c r="EG60" s="245">
        <v>20.2</v>
      </c>
      <c r="EI60" s="245">
        <v>6.1</v>
      </c>
      <c r="EK60" s="242">
        <v>3.1</v>
      </c>
      <c r="EO60" s="244">
        <v>1.2</v>
      </c>
      <c r="EP60" s="244"/>
      <c r="GA60" s="254">
        <v>0.70621857046645575</v>
      </c>
      <c r="GB60" s="254"/>
      <c r="GC60" s="254">
        <v>5.0114616890407886</v>
      </c>
      <c r="GD60" s="254"/>
      <c r="GE60" s="254">
        <v>36.407352867777071</v>
      </c>
      <c r="GF60" s="254"/>
      <c r="GG60" s="254">
        <v>146.44806700595578</v>
      </c>
      <c r="GH60" s="254"/>
      <c r="GI60" s="254">
        <v>99.977612409652096</v>
      </c>
      <c r="GJ60" s="254"/>
      <c r="GK60" s="254">
        <v>21.823138746579339</v>
      </c>
      <c r="GL60" s="254"/>
      <c r="GM60" s="254">
        <v>0</v>
      </c>
      <c r="GN60" s="254"/>
      <c r="GO60" s="254">
        <v>48.482072351898076</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5">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9">
        <v>2011</v>
      </c>
      <c r="EC61" s="245">
        <v>1250000</v>
      </c>
      <c r="ED61" s="244"/>
      <c r="EE61" s="245">
        <v>574900</v>
      </c>
      <c r="EK61" s="242">
        <v>1.7000000000000002</v>
      </c>
      <c r="EO61" s="244">
        <v>0.41226912928759896</v>
      </c>
      <c r="EP61" s="244"/>
      <c r="GA61" s="254">
        <v>0</v>
      </c>
      <c r="GB61" s="254"/>
      <c r="GC61" s="254">
        <v>4.5733977454999719</v>
      </c>
      <c r="GD61" s="254"/>
      <c r="GE61" s="254">
        <v>33.826352749343734</v>
      </c>
      <c r="GF61" s="254"/>
      <c r="GG61" s="254">
        <v>136.32489742453654</v>
      </c>
      <c r="GH61" s="254"/>
      <c r="GI61" s="254">
        <v>117.58636623098879</v>
      </c>
      <c r="GJ61" s="254"/>
      <c r="GK61" s="254">
        <v>24.289665087925659</v>
      </c>
      <c r="GL61" s="254"/>
      <c r="GM61" s="254">
        <v>0</v>
      </c>
      <c r="GN61" s="254"/>
      <c r="GO61" s="254">
        <v>49.65849218625975</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5">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9">
        <v>2012</v>
      </c>
      <c r="EC62" s="245">
        <v>1225000</v>
      </c>
      <c r="ED62" s="244"/>
      <c r="EE62" s="245">
        <v>550000</v>
      </c>
      <c r="EK62" s="242">
        <v>1.7000000000000002</v>
      </c>
      <c r="EO62" s="244"/>
      <c r="EP62" s="244"/>
      <c r="GA62" s="254">
        <v>1.0501962057393082</v>
      </c>
      <c r="GB62" s="254"/>
      <c r="GC62" s="254">
        <v>5.6111646400704913</v>
      </c>
      <c r="GD62" s="254"/>
      <c r="GE62" s="254">
        <v>31.679662367691126</v>
      </c>
      <c r="GF62" s="254"/>
      <c r="GG62" s="254">
        <v>123.05368309555786</v>
      </c>
      <c r="GH62" s="254"/>
      <c r="GI62" s="254">
        <v>110.29645109205079</v>
      </c>
      <c r="GJ62" s="254"/>
      <c r="GK62" s="254">
        <v>21.322607511767021</v>
      </c>
      <c r="GL62" s="254"/>
      <c r="GM62" s="254">
        <v>0.66953989622082566</v>
      </c>
      <c r="GN62" s="254"/>
      <c r="GO62" s="254">
        <v>46.090761275613033</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5">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9">
        <v>2013</v>
      </c>
      <c r="EC63" s="245">
        <v>1402500</v>
      </c>
      <c r="ED63" s="244"/>
      <c r="EE63" s="245">
        <v>570000</v>
      </c>
      <c r="EK63" s="242">
        <v>0.2</v>
      </c>
      <c r="EO63" s="244"/>
      <c r="EP63" s="244"/>
      <c r="GA63" s="254">
        <v>1.1692109359829586</v>
      </c>
      <c r="GB63" s="254"/>
      <c r="GC63" s="254">
        <v>4.650064632225436</v>
      </c>
      <c r="GD63" s="254"/>
      <c r="GE63" s="254">
        <v>34.782196778980257</v>
      </c>
      <c r="GF63" s="254"/>
      <c r="GG63" s="254">
        <v>112.208612732368</v>
      </c>
      <c r="GH63" s="254"/>
      <c r="GI63" s="254">
        <v>103.7404204617922</v>
      </c>
      <c r="GJ63" s="254"/>
      <c r="GK63" s="254">
        <v>21.962628241522346</v>
      </c>
      <c r="GL63" s="254"/>
      <c r="GM63" s="254">
        <v>1.7570527044091961</v>
      </c>
      <c r="GN63" s="254"/>
      <c r="GO63" s="254">
        <v>44.092342651099848</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5">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9">
        <v>2014</v>
      </c>
      <c r="EC64" s="245">
        <v>1600000</v>
      </c>
      <c r="ED64" s="244"/>
      <c r="EE64" s="245">
        <v>615000</v>
      </c>
      <c r="EK64" s="242">
        <v>0.70000000000000007</v>
      </c>
      <c r="EO64" s="244"/>
      <c r="EP64" s="244"/>
      <c r="GA64" s="254">
        <v>1.0222335803731153</v>
      </c>
      <c r="GB64" s="254"/>
      <c r="GC64" s="254">
        <v>6.2504542481284977</v>
      </c>
      <c r="GD64" s="254"/>
      <c r="GE64" s="254">
        <v>31.860970311368572</v>
      </c>
      <c r="GF64" s="254"/>
      <c r="GG64" s="254">
        <v>123.36190757710119</v>
      </c>
      <c r="GH64" s="254"/>
      <c r="GI64" s="254">
        <v>109.78008224566423</v>
      </c>
      <c r="GJ64" s="254"/>
      <c r="GK64" s="254">
        <v>21.894806156885341</v>
      </c>
      <c r="GL64" s="254"/>
      <c r="GM64" s="254">
        <v>0.99198148301231703</v>
      </c>
      <c r="GN64" s="254"/>
      <c r="GO64" s="254">
        <v>45.808939026131661</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5">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9">
        <v>2015</v>
      </c>
      <c r="EC65" s="245">
        <v>1900000</v>
      </c>
      <c r="ED65" s="244"/>
      <c r="EE65" s="245">
        <v>655000</v>
      </c>
      <c r="EK65" s="242">
        <v>1.2</v>
      </c>
      <c r="EO65" s="244"/>
      <c r="EP65" s="244"/>
      <c r="GA65" s="254">
        <v>1.0313494324352255</v>
      </c>
      <c r="GB65" s="254"/>
      <c r="GC65" s="254">
        <v>5.2829118576247343</v>
      </c>
      <c r="GD65" s="254"/>
      <c r="GE65" s="254">
        <v>34.521819941496659</v>
      </c>
      <c r="GF65" s="254"/>
      <c r="GG65" s="254">
        <v>115.10010878011082</v>
      </c>
      <c r="GH65" s="254"/>
      <c r="GI65" s="254">
        <v>100.07057880894588</v>
      </c>
      <c r="GJ65" s="254"/>
      <c r="GK65" s="254">
        <v>23.301474716395933</v>
      </c>
      <c r="GL65" s="254"/>
      <c r="GM65" s="254">
        <v>1.8017913979572386</v>
      </c>
      <c r="GN65" s="254"/>
      <c r="GO65" s="254">
        <v>42.238125119576729</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5">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9">
        <v>2016</v>
      </c>
      <c r="EC66" s="245">
        <v>1963000</v>
      </c>
      <c r="ED66" s="244"/>
      <c r="EE66" s="245">
        <v>675000</v>
      </c>
      <c r="EK66" s="242">
        <v>0.70000000000000007</v>
      </c>
      <c r="EO66" s="244"/>
      <c r="EP66" s="244"/>
      <c r="GA66" s="254">
        <v>0.4952385838401811</v>
      </c>
      <c r="GC66" s="254">
        <v>5.0535989304428268</v>
      </c>
      <c r="GE66" s="254">
        <v>33.376200596723855</v>
      </c>
      <c r="GG66" s="254">
        <v>111.42568789588206</v>
      </c>
      <c r="GI66" s="254">
        <v>100.77976075851504</v>
      </c>
      <c r="GK66" s="254">
        <v>21.798865452805359</v>
      </c>
      <c r="GM66" s="254">
        <v>0</v>
      </c>
      <c r="GO66" s="254">
        <v>41.387808721754546</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5">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9">
        <v>2017</v>
      </c>
      <c r="EC67" s="245">
        <v>2200000</v>
      </c>
      <c r="ED67" s="244"/>
      <c r="EE67" s="245">
        <v>711250</v>
      </c>
      <c r="EK67" s="242">
        <v>0.2</v>
      </c>
      <c r="EO67" s="244"/>
      <c r="EP67" s="244"/>
      <c r="GA67" s="254">
        <v>0.8282131586936835</v>
      </c>
      <c r="GC67" s="254">
        <v>4.7997756690784819</v>
      </c>
      <c r="GE67" s="254">
        <v>36.79162858147518</v>
      </c>
      <c r="GG67" s="254">
        <v>118.20670986370671</v>
      </c>
      <c r="GI67" s="254">
        <v>107.08436432892624</v>
      </c>
      <c r="GK67" s="254">
        <v>21.86998310997091</v>
      </c>
      <c r="GM67" s="254">
        <v>0</v>
      </c>
      <c r="GO67" s="254">
        <v>43.405247170033633</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5">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9">
        <v>2018</v>
      </c>
      <c r="EC68" s="245">
        <v>2090000</v>
      </c>
      <c r="ED68" s="244"/>
      <c r="EE68" s="245">
        <v>720000</v>
      </c>
      <c r="EK68" s="242">
        <v>1.0999999999999999</v>
      </c>
      <c r="EO68" s="244"/>
      <c r="EP68" s="244"/>
      <c r="GA68" s="254">
        <v>0</v>
      </c>
      <c r="GB68" s="254"/>
      <c r="GC68" s="254">
        <v>5.2452332268146042</v>
      </c>
      <c r="GD68" s="254"/>
      <c r="GE68" s="254">
        <v>34.520656800268362</v>
      </c>
      <c r="GF68" s="254"/>
      <c r="GG68" s="254">
        <v>104.75133411836099</v>
      </c>
      <c r="GH68" s="254"/>
      <c r="GI68" s="254">
        <v>90.691312672718396</v>
      </c>
      <c r="GJ68" s="254"/>
      <c r="GK68" s="254">
        <v>19.330183605484269</v>
      </c>
      <c r="GL68" s="254"/>
      <c r="GM68" s="254">
        <v>1.9294518168262569</v>
      </c>
      <c r="GN68" s="254"/>
      <c r="GO68" s="254">
        <v>39.393772671724548</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5">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9">
        <v>2019</v>
      </c>
      <c r="EC69" s="245">
        <v>2005000</v>
      </c>
      <c r="ED69" s="244"/>
      <c r="EE69" s="245">
        <v>745000</v>
      </c>
      <c r="EK69" s="242">
        <v>0.6</v>
      </c>
      <c r="EO69" s="244"/>
      <c r="EP69" s="244"/>
      <c r="GA69" s="254">
        <v>8.1743389320204224E-2</v>
      </c>
      <c r="GB69" s="254"/>
      <c r="GC69" s="254">
        <v>4.9379883156047271</v>
      </c>
      <c r="GD69" s="254"/>
      <c r="GE69" s="254">
        <v>36.183475591658549</v>
      </c>
      <c r="GF69" s="254"/>
      <c r="GG69" s="254">
        <v>109.95995082115142</v>
      </c>
      <c r="GH69" s="254"/>
      <c r="GI69" s="254">
        <v>94.243823475478848</v>
      </c>
      <c r="GJ69" s="254"/>
      <c r="GK69" s="254">
        <v>19.528991429772997</v>
      </c>
      <c r="GL69" s="254"/>
      <c r="GM69" s="254">
        <v>1.7639482001240692</v>
      </c>
      <c r="GN69" s="254"/>
      <c r="GO69" s="254">
        <v>35.43240160713006</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5">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9">
        <v>2020</v>
      </c>
      <c r="EC70" s="245">
        <v>2100000</v>
      </c>
      <c r="ED70" s="244"/>
      <c r="EE70" s="245">
        <v>749500</v>
      </c>
      <c r="EK70" s="242">
        <v>0.6</v>
      </c>
      <c r="EO70" s="244"/>
      <c r="EP70" s="244"/>
      <c r="GA70" s="254">
        <v>0.16281995779446126</v>
      </c>
      <c r="GB70" s="254"/>
      <c r="GC70" s="254">
        <v>4.6354317062297987</v>
      </c>
      <c r="GD70" s="254"/>
      <c r="GE70" s="254">
        <v>37.790028710892052</v>
      </c>
      <c r="GF70" s="254"/>
      <c r="GG70" s="254">
        <v>114.74579924738028</v>
      </c>
      <c r="GH70" s="254"/>
      <c r="GI70" s="254">
        <v>97.771518232652056</v>
      </c>
      <c r="GJ70" s="254"/>
      <c r="GK70" s="254">
        <v>19.731931162968902</v>
      </c>
      <c r="GL70" s="254"/>
      <c r="GM70" s="254">
        <v>1.5993248338542276</v>
      </c>
      <c r="GN70" s="254"/>
      <c r="GO70" s="254">
        <v>37.128408556406406</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5">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v>3.1</v>
      </c>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9">
        <v>2021</v>
      </c>
      <c r="EC71" s="245">
        <v>2518000</v>
      </c>
      <c r="ED71" s="244"/>
      <c r="EE71" s="245">
        <v>779114</v>
      </c>
      <c r="EK71" s="242">
        <v>0.4</v>
      </c>
      <c r="EO71" s="244"/>
      <c r="EP71" s="244"/>
      <c r="GA71" s="254">
        <v>0.48019644559913771</v>
      </c>
      <c r="GB71" s="254"/>
      <c r="GC71" s="254">
        <v>3.3239863671203089</v>
      </c>
      <c r="GD71" s="254"/>
      <c r="GE71" s="254">
        <v>32.959564840873291</v>
      </c>
      <c r="GF71" s="254"/>
      <c r="GG71" s="254">
        <v>95.283400862717912</v>
      </c>
      <c r="GH71" s="254"/>
      <c r="GI71" s="254">
        <v>96.984375506360294</v>
      </c>
      <c r="GJ71" s="254"/>
      <c r="GK71" s="254">
        <v>23.200565202460336</v>
      </c>
      <c r="GL71" s="254"/>
      <c r="GM71" s="254">
        <v>1.2931721221080095</v>
      </c>
      <c r="GN71" s="254"/>
      <c r="GO71" s="254">
        <v>34.265560421623753</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3">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9">
        <v>2022</v>
      </c>
      <c r="EC72" s="245">
        <v>2520000</v>
      </c>
      <c r="ED72" s="244"/>
      <c r="EE72" s="245">
        <v>770000</v>
      </c>
      <c r="EK72" s="242">
        <v>0.8</v>
      </c>
      <c r="EO72" s="244"/>
      <c r="EP72" s="244"/>
      <c r="GA72" s="254">
        <v>0.46091988771143066</v>
      </c>
      <c r="GB72" s="254"/>
      <c r="GC72" s="254">
        <v>2.9668423057483073</v>
      </c>
      <c r="GD72" s="254"/>
      <c r="GE72" s="254">
        <v>23.140421341007219</v>
      </c>
      <c r="GF72" s="254"/>
      <c r="GG72" s="254">
        <v>101.62756650098423</v>
      </c>
      <c r="GH72" s="254"/>
      <c r="GI72" s="254">
        <v>86.297377626982083</v>
      </c>
      <c r="GJ72" s="254"/>
      <c r="GK72" s="254">
        <v>19.696788271385646</v>
      </c>
      <c r="GL72" s="254"/>
      <c r="GM72" s="254">
        <v>1.9196417487332929</v>
      </c>
      <c r="GN72" s="254"/>
      <c r="GO72" s="254">
        <v>31.301907525518779</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5">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9">
        <v>2023</v>
      </c>
      <c r="EC73" s="245">
        <v>2610000</v>
      </c>
      <c r="ED73" s="244"/>
      <c r="EE73" s="245">
        <v>745000</v>
      </c>
      <c r="EK73" s="242">
        <v>0.8</v>
      </c>
      <c r="EO73" s="244"/>
      <c r="EP73" s="244"/>
      <c r="GA73" s="254">
        <v>0</v>
      </c>
      <c r="GB73" s="254"/>
      <c r="GC73" s="254">
        <v>2.0115497875085682</v>
      </c>
      <c r="GD73" s="254"/>
      <c r="GE73" s="254">
        <v>22.987130237767818</v>
      </c>
      <c r="GF73" s="254"/>
      <c r="GG73" s="254">
        <v>100.30015716851106</v>
      </c>
      <c r="GH73" s="254"/>
      <c r="GI73" s="254">
        <v>87.794804463317988</v>
      </c>
      <c r="GJ73" s="254"/>
      <c r="GK73" s="254">
        <v>20.901282558986921</v>
      </c>
      <c r="GL73" s="254"/>
      <c r="GM73" s="254">
        <v>1.452315730290008</v>
      </c>
      <c r="GN73" s="254"/>
      <c r="GO73" s="254">
        <v>31.483253124382443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5">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9">
        <v>2024</v>
      </c>
      <c r="EC74" s="245">
        <v>2367000</v>
      </c>
      <c r="ED74" s="244"/>
      <c r="EE74" s="245">
        <v>612500</v>
      </c>
      <c r="EK74" s="242">
        <v>0.89999999999999991</v>
      </c>
      <c r="EO74" s="244"/>
      <c r="EP74" s="244"/>
      <c r="GA74" s="267">
        <v>0</v>
      </c>
      <c r="GB74" s="267"/>
      <c r="GC74" s="267">
        <v>1.4002646235765683</v>
      </c>
      <c r="GD74" s="267"/>
      <c r="GE74" s="267">
        <v>19.792654601230748</v>
      </c>
      <c r="GF74" s="267"/>
      <c r="GG74" s="267">
        <v>93.1256915661303</v>
      </c>
      <c r="GH74" s="267"/>
      <c r="GI74" s="267">
        <v>81.019348244671065</v>
      </c>
      <c r="GJ74" s="267"/>
      <c r="GK74" s="267">
        <v>19.25570654857064</v>
      </c>
      <c r="GL74" s="267"/>
      <c r="GM74" s="267">
        <v>1.0581437280353778</v>
      </c>
      <c r="GN74" s="267"/>
      <c r="GO74" s="267">
        <v>29.053347516863152</v>
      </c>
      <c r="GP74" s="254"/>
      <c r="GQ74" s="254"/>
      <c r="GR74" s="254"/>
      <c r="GS74" s="254"/>
      <c r="GT74" s="254"/>
      <c r="GU74" s="184"/>
      <c r="GV74" s="184"/>
      <c r="GW74" s="184"/>
      <c r="GX74" s="184"/>
      <c r="GY74" s="184"/>
      <c r="GZ74" s="184"/>
      <c r="HC74" s="184"/>
      <c r="HG74" s="285">
        <v>539.14069796089086</v>
      </c>
      <c r="HH74" s="285"/>
      <c r="HI74" s="285">
        <v>3255.4701868371749</v>
      </c>
      <c r="HJ74" s="285"/>
      <c r="HK74" s="285">
        <v>191.93638025175179</v>
      </c>
      <c r="HL74" s="285"/>
      <c r="HM74" s="285">
        <v>4443.7569111420498</v>
      </c>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5">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9">
        <v>2025</v>
      </c>
      <c r="EC75" s="245">
        <v>2227500</v>
      </c>
      <c r="ED75" s="244"/>
      <c r="EE75" s="245">
        <v>647125</v>
      </c>
      <c r="EK75" s="242">
        <v>1.7000000000000002</v>
      </c>
      <c r="EO75" s="244"/>
      <c r="EP75" s="244"/>
      <c r="GA75" s="267">
        <v>0</v>
      </c>
      <c r="GB75" s="267"/>
      <c r="GC75" s="267">
        <v>0.95072096339724288</v>
      </c>
      <c r="GD75" s="267"/>
      <c r="GE75" s="267">
        <v>21.456208230742174</v>
      </c>
      <c r="GF75" s="267"/>
      <c r="GG75" s="267">
        <v>107.12530712530713</v>
      </c>
      <c r="GH75" s="267"/>
      <c r="GI75" s="267">
        <v>89.020771513353125</v>
      </c>
      <c r="GJ75" s="267"/>
      <c r="GK75" s="267">
        <v>19.296254256526673</v>
      </c>
      <c r="GL75" s="267"/>
      <c r="GM75" s="267">
        <v>0.67940552016985145</v>
      </c>
      <c r="GN75" s="267"/>
      <c r="GO75" s="267">
        <v>31.132949885092497</v>
      </c>
      <c r="GP75" s="254"/>
      <c r="GQ75" s="254"/>
      <c r="GR75" s="254"/>
      <c r="GS75" s="254"/>
      <c r="GT75" s="254"/>
      <c r="GU75" s="184"/>
      <c r="GV75" s="184"/>
      <c r="GW75" s="184"/>
      <c r="GX75" s="184"/>
      <c r="GY75" s="184"/>
      <c r="GZ75" s="184"/>
      <c r="HC75" s="184"/>
      <c r="HG75" s="285">
        <v>639.29711024223627</v>
      </c>
      <c r="HH75" s="285"/>
      <c r="HI75" s="285">
        <v>4180.7109792818301</v>
      </c>
      <c r="HJ75" s="285"/>
      <c r="HK75" s="285">
        <v>141.56667116084671</v>
      </c>
      <c r="HL75" s="285"/>
      <c r="HM75" s="285">
        <v>5527.2796728236935</v>
      </c>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5">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D76" s="244"/>
      <c r="EK76" s="242">
        <v>1.6</v>
      </c>
      <c r="EO76" s="244"/>
      <c r="EP76" s="244"/>
      <c r="GA76" s="267">
        <v>0.15894871186383039</v>
      </c>
      <c r="GB76" s="267"/>
      <c r="GC76" s="267">
        <v>1.5156155269410736</v>
      </c>
      <c r="GD76" s="267"/>
      <c r="GE76" s="267">
        <v>15.464922741353035</v>
      </c>
      <c r="GF76" s="267"/>
      <c r="GG76" s="267">
        <v>102.49967633996486</v>
      </c>
      <c r="GH76" s="267"/>
      <c r="GI76" s="267">
        <v>72.962272778192627</v>
      </c>
      <c r="GJ76" s="267"/>
      <c r="GK76" s="267">
        <v>20.092233336784872</v>
      </c>
      <c r="GL76" s="267"/>
      <c r="GM76" s="267">
        <v>1.5365787461205775</v>
      </c>
      <c r="GN76" s="267"/>
      <c r="GO76" s="267">
        <v>27.73634792151277</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5">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D77" s="244"/>
      <c r="EK77" s="242">
        <v>0.89999999999999991</v>
      </c>
      <c r="EO77" s="244"/>
      <c r="EP77" s="244"/>
      <c r="GA77" s="267">
        <v>0.15346426141655675</v>
      </c>
      <c r="GB77" s="267"/>
      <c r="GC77" s="267">
        <v>1.0167090663846676</v>
      </c>
      <c r="GD77" s="267"/>
      <c r="GE77" s="267">
        <v>12.262223304930853</v>
      </c>
      <c r="GF77" s="267"/>
      <c r="GG77" s="267">
        <v>77.977534357879605</v>
      </c>
      <c r="GH77" s="267"/>
      <c r="GI77" s="267">
        <v>63.549365441096292</v>
      </c>
      <c r="GJ77" s="267"/>
      <c r="GK77" s="267">
        <v>15.921169692026934</v>
      </c>
      <c r="GL77" s="267"/>
      <c r="GM77" s="267">
        <v>1.5445774895793669</v>
      </c>
      <c r="GN77" s="267"/>
      <c r="GO77" s="267">
        <v>22.101035878495676</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5">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c r="EE78"/>
      <c r="EK78" s="242">
        <v>0.7</v>
      </c>
      <c r="EO78" s="244"/>
      <c r="EP78" s="244"/>
      <c r="GA78" s="267"/>
      <c r="GB78" s="267"/>
      <c r="GC78" s="267"/>
      <c r="GD78" s="267"/>
      <c r="GE78" s="267"/>
      <c r="GF78" s="267"/>
      <c r="GG78" s="267"/>
      <c r="GH78" s="267"/>
      <c r="GI78" s="267"/>
      <c r="GJ78" s="267"/>
      <c r="GK78" s="267"/>
      <c r="GL78" s="267"/>
      <c r="GM78" s="267"/>
      <c r="GN78" s="267"/>
      <c r="GO78" s="267"/>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v>19.3</v>
      </c>
      <c r="HX78" s="239"/>
      <c r="HY78" s="154"/>
      <c r="HZ78" s="154"/>
      <c r="IA78" s="184"/>
      <c r="IB78" s="184"/>
      <c r="ID78" s="184"/>
      <c r="IE78" s="185"/>
      <c r="IF78" s="185"/>
      <c r="IG78" s="184"/>
    </row>
    <row r="79" spans="1:241" ht="15" customHeight="1" x14ac:dyDescent="0.35">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c r="ED79" s="244"/>
      <c r="EE79"/>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5">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9">
        <v>2005</v>
      </c>
      <c r="EC80" s="242">
        <v>240000</v>
      </c>
      <c r="ED80" s="242"/>
      <c r="EE80" s="242">
        <v>206000</v>
      </c>
      <c r="EF80" s="242"/>
      <c r="EG80" s="260">
        <v>3.007518796992481</v>
      </c>
      <c r="EH80" s="242"/>
      <c r="EI80" s="260">
        <v>2.313475997686524</v>
      </c>
      <c r="EJ80" s="242"/>
      <c r="EK80" s="242">
        <v>63.4</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9.8707403055229133</v>
      </c>
      <c r="GB80" s="254"/>
      <c r="GC80" s="254">
        <v>54.817401867739726</v>
      </c>
      <c r="GD80" s="254"/>
      <c r="GE80" s="254">
        <v>112.12166393320412</v>
      </c>
      <c r="GF80" s="254"/>
      <c r="GG80" s="254">
        <v>118.93583724569639</v>
      </c>
      <c r="GH80" s="254"/>
      <c r="GI80" s="254">
        <v>47.118801174107837</v>
      </c>
      <c r="GJ80" s="254"/>
      <c r="GK80" s="254">
        <v>8.3078611176424495</v>
      </c>
      <c r="GL80" s="254"/>
      <c r="GM80" s="254">
        <v>0.4918435937371915</v>
      </c>
      <c r="GN80" s="254"/>
      <c r="GO80" s="254">
        <v>59.510156230088953</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5">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9">
        <v>2006</v>
      </c>
      <c r="EC81" s="242">
        <v>240000</v>
      </c>
      <c r="ED81" s="242"/>
      <c r="EE81" s="242">
        <v>205000</v>
      </c>
      <c r="EF81" s="242"/>
      <c r="EG81" s="260">
        <v>4.0064102564102564</v>
      </c>
      <c r="EH81" s="242"/>
      <c r="EI81" s="260">
        <v>3.8270187523918868</v>
      </c>
      <c r="EJ81" s="242"/>
      <c r="EK81" s="242">
        <v>73.7</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10.416525704592793</v>
      </c>
      <c r="GB81" s="254"/>
      <c r="GC81" s="254">
        <v>52.731086807968943</v>
      </c>
      <c r="GD81" s="254"/>
      <c r="GE81" s="254">
        <v>117.09678914963364</v>
      </c>
      <c r="GF81" s="254"/>
      <c r="GG81" s="254">
        <v>118.7418626249687</v>
      </c>
      <c r="GH81" s="254"/>
      <c r="GI81" s="254">
        <v>54.823127455572362</v>
      </c>
      <c r="GJ81" s="254"/>
      <c r="GK81" s="254">
        <v>9.7169180821777807</v>
      </c>
      <c r="GL81" s="254"/>
      <c r="GM81" s="254">
        <v>0.49023159880406625</v>
      </c>
      <c r="GN81" s="254"/>
      <c r="GO81" s="254">
        <v>61.467312983870045</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5">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9">
        <v>2007</v>
      </c>
      <c r="EC82" s="242">
        <v>261550</v>
      </c>
      <c r="ED82" s="242"/>
      <c r="EE82" s="242">
        <v>215000</v>
      </c>
      <c r="EF82" s="242"/>
      <c r="EG82" s="260">
        <v>5.0248179459278477</v>
      </c>
      <c r="EH82" s="242"/>
      <c r="EI82" s="260">
        <v>4.2897798610529838</v>
      </c>
      <c r="EJ82" s="242"/>
      <c r="EK82" s="242">
        <v>73</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10.652384654181622</v>
      </c>
      <c r="GB82" s="254"/>
      <c r="GC82" s="254">
        <v>52.615297477509188</v>
      </c>
      <c r="GD82" s="254"/>
      <c r="GE82" s="254">
        <v>117.77280891498378</v>
      </c>
      <c r="GF82" s="254"/>
      <c r="GG82" s="254">
        <v>113.78228455572989</v>
      </c>
      <c r="GH82" s="254"/>
      <c r="GI82" s="254">
        <v>48.579198180675817</v>
      </c>
      <c r="GJ82" s="254"/>
      <c r="GK82" s="254">
        <v>11.75226626693455</v>
      </c>
      <c r="GL82" s="254"/>
      <c r="GM82" s="254">
        <v>0.97726027166515372</v>
      </c>
      <c r="GN82" s="254"/>
      <c r="GO82" s="254">
        <v>59.993692715080883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5">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9">
        <v>2008</v>
      </c>
      <c r="EC83" s="242">
        <v>300000</v>
      </c>
      <c r="ED83" s="242"/>
      <c r="EE83" s="242">
        <v>237000</v>
      </c>
      <c r="EF83" s="242"/>
      <c r="EG83" s="260">
        <v>6.9520624303233003</v>
      </c>
      <c r="EH83" s="242"/>
      <c r="EI83" s="260">
        <v>5.4870401337792645</v>
      </c>
      <c r="EJ83" s="242"/>
      <c r="EK83" s="242">
        <v>77.5</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10.571404894098716</v>
      </c>
      <c r="GB83" s="254"/>
      <c r="GC83" s="254">
        <v>53.450302682549967</v>
      </c>
      <c r="GD83" s="254"/>
      <c r="GE83" s="254">
        <v>115.16211757917864</v>
      </c>
      <c r="GF83" s="254"/>
      <c r="GG83" s="254">
        <v>115.52575868016521</v>
      </c>
      <c r="GH83" s="254"/>
      <c r="GI83" s="254">
        <v>56.28908301420929</v>
      </c>
      <c r="GJ83" s="254"/>
      <c r="GK83" s="254">
        <v>12.220204748098498</v>
      </c>
      <c r="GL83" s="254"/>
      <c r="GM83" s="254">
        <v>0.48703910194301925</v>
      </c>
      <c r="GN83" s="254"/>
      <c r="GO83" s="254">
        <v>61.197606329855269</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5">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9">
        <v>2009</v>
      </c>
      <c r="EC84" s="242">
        <v>335000</v>
      </c>
      <c r="ED84" s="242"/>
      <c r="EE84" s="242">
        <v>270000</v>
      </c>
      <c r="EF84" s="242"/>
      <c r="EG84" s="242">
        <v>6.5166026483372077</v>
      </c>
      <c r="EH84" s="242"/>
      <c r="EI84" s="242">
        <v>4.4475892044880219</v>
      </c>
      <c r="EJ84" s="242"/>
      <c r="EK84" s="242">
        <v>76.099999999999994</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9.8437220868136102</v>
      </c>
      <c r="GB84" s="254"/>
      <c r="GC84" s="254">
        <v>51.564297722319019</v>
      </c>
      <c r="GD84" s="254"/>
      <c r="GE84" s="254">
        <v>106.97876850998509</v>
      </c>
      <c r="GF84" s="254"/>
      <c r="GG84" s="254">
        <v>120.98834411460793</v>
      </c>
      <c r="GH84" s="254"/>
      <c r="GI84" s="254">
        <v>55.660317129681474</v>
      </c>
      <c r="GJ84" s="254"/>
      <c r="GK84" s="254">
        <v>7.9887271814790273</v>
      </c>
      <c r="GL84" s="254"/>
      <c r="GM84" s="254">
        <v>0</v>
      </c>
      <c r="GN84" s="254"/>
      <c r="GO84" s="254">
        <v>59.42012759279099</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5">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9">
        <v>2010</v>
      </c>
      <c r="EC85" s="245">
        <v>399900</v>
      </c>
      <c r="ED85" s="244"/>
      <c r="EE85" s="245">
        <v>307500</v>
      </c>
      <c r="EG85" s="245">
        <v>9.1</v>
      </c>
      <c r="EI85" s="245">
        <v>6.4</v>
      </c>
      <c r="EK85" s="242">
        <v>79.3</v>
      </c>
      <c r="EO85" s="244">
        <v>5.5</v>
      </c>
      <c r="EP85" s="244"/>
      <c r="GA85" s="254">
        <v>7.8043340157150505</v>
      </c>
      <c r="GB85" s="254"/>
      <c r="GC85" s="254">
        <v>51.587983944696809</v>
      </c>
      <c r="GD85" s="254"/>
      <c r="GE85" s="254">
        <v>115.86147919612509</v>
      </c>
      <c r="GF85" s="254"/>
      <c r="GG85" s="254">
        <v>116.62858087451787</v>
      </c>
      <c r="GH85" s="254"/>
      <c r="GI85" s="254">
        <v>54.006434179703504</v>
      </c>
      <c r="GJ85" s="254"/>
      <c r="GK85" s="254">
        <v>10.649761312561058</v>
      </c>
      <c r="GL85" s="254"/>
      <c r="GM85" s="254">
        <v>0</v>
      </c>
      <c r="GN85" s="254"/>
      <c r="GO85" s="254">
        <v>59.822440352708846</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5">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9">
        <v>2011</v>
      </c>
      <c r="EC86" s="245">
        <v>399000</v>
      </c>
      <c r="ED86" s="244"/>
      <c r="EE86" s="245">
        <v>315000</v>
      </c>
      <c r="EK86" s="242">
        <v>71.899999999999991</v>
      </c>
      <c r="EO86" s="274">
        <v>2.9954762195867466</v>
      </c>
      <c r="EP86" s="244"/>
      <c r="GA86" s="254">
        <v>9.7514560345153303</v>
      </c>
      <c r="GB86" s="254"/>
      <c r="GC86" s="254">
        <v>65.788625138816172</v>
      </c>
      <c r="GD86" s="254"/>
      <c r="GE86" s="254">
        <v>123.60644156266596</v>
      </c>
      <c r="GF86" s="254"/>
      <c r="GG86" s="254">
        <v>126.64349441506958</v>
      </c>
      <c r="GH86" s="254"/>
      <c r="GI86" s="254">
        <v>64.079963293976348</v>
      </c>
      <c r="GJ86" s="254"/>
      <c r="GK86" s="254">
        <v>14.287668490359717</v>
      </c>
      <c r="GL86" s="254"/>
      <c r="GM86" s="254">
        <v>0</v>
      </c>
      <c r="GN86" s="254"/>
      <c r="GO86" s="254">
        <v>67.378015068215277</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5">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9">
        <v>2012</v>
      </c>
      <c r="EC87" s="245">
        <v>377500</v>
      </c>
      <c r="ED87" s="244"/>
      <c r="EE87" s="245">
        <v>310000</v>
      </c>
      <c r="EK87" s="242">
        <v>47.8</v>
      </c>
      <c r="EO87" s="244"/>
      <c r="EP87" s="244"/>
      <c r="GA87" s="254">
        <v>9.7474977654448391</v>
      </c>
      <c r="GB87" s="254"/>
      <c r="GC87" s="254">
        <v>62.518106186344511</v>
      </c>
      <c r="GD87" s="254"/>
      <c r="GE87" s="254">
        <v>139.58182758396694</v>
      </c>
      <c r="GF87" s="254"/>
      <c r="GG87" s="254">
        <v>135.64352671526842</v>
      </c>
      <c r="GH87" s="254"/>
      <c r="GI87" s="254">
        <v>70.012765550386618</v>
      </c>
      <c r="GJ87" s="254"/>
      <c r="GK87" s="254">
        <v>14.938892150931029</v>
      </c>
      <c r="GL87" s="254"/>
      <c r="GM87" s="254">
        <v>0.48434760437193242</v>
      </c>
      <c r="GN87" s="254"/>
      <c r="GO87" s="254">
        <v>71.736645720829088</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5">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9">
        <v>2013</v>
      </c>
      <c r="EC88" s="245">
        <v>385000</v>
      </c>
      <c r="ED88" s="244"/>
      <c r="EE88" s="245">
        <v>307750</v>
      </c>
      <c r="EK88" s="242">
        <v>37</v>
      </c>
      <c r="EO88" s="244"/>
      <c r="EP88" s="244"/>
      <c r="GA88" s="254">
        <v>11.802945827864255</v>
      </c>
      <c r="GB88" s="254"/>
      <c r="GC88" s="254">
        <v>53.9408905668801</v>
      </c>
      <c r="GD88" s="254"/>
      <c r="GE88" s="254">
        <v>124.49916448746876</v>
      </c>
      <c r="GF88" s="254"/>
      <c r="GG88" s="254">
        <v>118.6658081553816</v>
      </c>
      <c r="GH88" s="254"/>
      <c r="GI88" s="254">
        <v>62.847267602013659</v>
      </c>
      <c r="GJ88" s="254"/>
      <c r="GK88" s="254">
        <v>12.351604531411772</v>
      </c>
      <c r="GL88" s="254"/>
      <c r="GM88" s="254">
        <v>1.2186631610307457</v>
      </c>
      <c r="GN88" s="254"/>
      <c r="GO88" s="254">
        <v>63.838218687899889</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5">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9">
        <v>2014</v>
      </c>
      <c r="EC89" s="245">
        <v>405000</v>
      </c>
      <c r="ED89" s="244"/>
      <c r="EE89" s="245">
        <v>319500</v>
      </c>
      <c r="EK89" s="242">
        <v>28.000000000000004</v>
      </c>
      <c r="EO89" s="244"/>
      <c r="EP89" s="244"/>
      <c r="GA89" s="254">
        <v>7.9488778054862834</v>
      </c>
      <c r="GB89" s="254"/>
      <c r="GC89" s="254">
        <v>54.198198198198199</v>
      </c>
      <c r="GD89" s="254"/>
      <c r="GE89" s="254">
        <v>132.2376930685536</v>
      </c>
      <c r="GF89" s="254"/>
      <c r="GG89" s="254">
        <v>126.72512390392679</v>
      </c>
      <c r="GH89" s="254"/>
      <c r="GI89" s="254">
        <v>69.802963189246995</v>
      </c>
      <c r="GJ89" s="254"/>
      <c r="GK89" s="254">
        <v>17.889368379756768</v>
      </c>
      <c r="GL89" s="254"/>
      <c r="GM89" s="254">
        <v>1.2831822920843692</v>
      </c>
      <c r="GN89" s="254"/>
      <c r="GO89" s="254">
        <v>68.676716917922946</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5">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9">
        <v>2015</v>
      </c>
      <c r="EC90" s="245">
        <v>442500</v>
      </c>
      <c r="ED90" s="244"/>
      <c r="EE90" s="245">
        <v>330500</v>
      </c>
      <c r="EK90" s="242">
        <v>29.299999999999997</v>
      </c>
      <c r="EO90" s="244"/>
      <c r="EP90" s="244"/>
      <c r="GA90" s="254">
        <v>8.6008098579031262</v>
      </c>
      <c r="GB90" s="254"/>
      <c r="GC90" s="254">
        <v>48.502649257306359</v>
      </c>
      <c r="GD90" s="254"/>
      <c r="GE90" s="254">
        <v>119.67194913879143</v>
      </c>
      <c r="GF90" s="254"/>
      <c r="GG90" s="254">
        <v>124.43765464163405</v>
      </c>
      <c r="GH90" s="254"/>
      <c r="GI90" s="254">
        <v>66.66718698937666</v>
      </c>
      <c r="GJ90" s="254"/>
      <c r="GK90" s="254">
        <v>11.331505274513331</v>
      </c>
      <c r="GL90" s="254"/>
      <c r="GM90" s="254">
        <v>1.2494533351843158</v>
      </c>
      <c r="GN90" s="254"/>
      <c r="GO90" s="254">
        <v>65.178246458823438</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5">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9">
        <v>2016</v>
      </c>
      <c r="EC91" s="245">
        <v>515000</v>
      </c>
      <c r="ED91" s="244"/>
      <c r="EE91" s="245">
        <v>365000</v>
      </c>
      <c r="EK91" s="242">
        <v>26.900000000000002</v>
      </c>
      <c r="EO91" s="244"/>
      <c r="EP91" s="244"/>
      <c r="GA91" s="254">
        <v>10.249306470421727</v>
      </c>
      <c r="GC91" s="254">
        <v>49.146453666816882</v>
      </c>
      <c r="GE91" s="254">
        <v>100.99983320033988</v>
      </c>
      <c r="GG91" s="254">
        <v>123.42427606998081</v>
      </c>
      <c r="GI91" s="254">
        <v>63.739086954265289</v>
      </c>
      <c r="GK91" s="254">
        <v>17.12752203560035</v>
      </c>
      <c r="GM91" s="254">
        <v>0</v>
      </c>
      <c r="GO91" s="254">
        <v>64.088317442158541</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5">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9">
        <v>2017</v>
      </c>
      <c r="EC92" s="245">
        <v>620000</v>
      </c>
      <c r="ED92" s="244"/>
      <c r="EE92" s="245">
        <v>405000</v>
      </c>
      <c r="EK92" s="242">
        <v>31</v>
      </c>
      <c r="EO92" s="244"/>
      <c r="EP92" s="244"/>
      <c r="GA92" s="254">
        <v>10.389294206996608</v>
      </c>
      <c r="GC92" s="254">
        <v>49.4720782209383</v>
      </c>
      <c r="GE92" s="254">
        <v>111.24485809723308</v>
      </c>
      <c r="GG92" s="254">
        <v>134.66938455306251</v>
      </c>
      <c r="GI92" s="254">
        <v>72.812029246179591</v>
      </c>
      <c r="GK92" s="254">
        <v>17.859349188507878</v>
      </c>
      <c r="GM92" s="254">
        <v>0</v>
      </c>
      <c r="GO92" s="254">
        <v>69.071224658697417</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5">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9">
        <v>2018</v>
      </c>
      <c r="EC93" s="245">
        <v>635000</v>
      </c>
      <c r="ED93" s="244"/>
      <c r="EE93" s="245">
        <v>440000</v>
      </c>
      <c r="EK93" s="242">
        <v>26.400000000000002</v>
      </c>
      <c r="EO93" s="244"/>
      <c r="EP93" s="244"/>
      <c r="GA93" s="254">
        <v>7.3949417059016005</v>
      </c>
      <c r="GB93" s="254"/>
      <c r="GC93" s="254">
        <v>43.989876369920225</v>
      </c>
      <c r="GD93" s="254"/>
      <c r="GE93" s="254">
        <v>99.334223337298866</v>
      </c>
      <c r="GF93" s="254"/>
      <c r="GG93" s="254">
        <v>118.00923775837785</v>
      </c>
      <c r="GH93" s="254"/>
      <c r="GI93" s="254">
        <v>71.491147099668083</v>
      </c>
      <c r="GJ93" s="254"/>
      <c r="GK93" s="254">
        <v>16.570974306735522</v>
      </c>
      <c r="GL93" s="254"/>
      <c r="GM93" s="254">
        <v>1.5577684114517292</v>
      </c>
      <c r="GN93" s="254"/>
      <c r="GO93" s="254">
        <v>63.406354797015801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5">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9">
        <v>2019</v>
      </c>
      <c r="EC94" s="245">
        <v>610000</v>
      </c>
      <c r="ED94" s="244"/>
      <c r="EE94" s="245">
        <v>435000</v>
      </c>
      <c r="EK94" s="242">
        <v>29</v>
      </c>
      <c r="EO94" s="244"/>
      <c r="EP94" s="244"/>
      <c r="GA94" s="254">
        <v>6.3025647026032878</v>
      </c>
      <c r="GB94" s="254"/>
      <c r="GC94" s="254">
        <v>47.326192467996336</v>
      </c>
      <c r="GD94" s="254"/>
      <c r="GE94" s="254">
        <v>102.2795664306439</v>
      </c>
      <c r="GF94" s="254"/>
      <c r="GG94" s="254">
        <v>123.84817998567419</v>
      </c>
      <c r="GH94" s="254"/>
      <c r="GI94" s="254">
        <v>71.14795658580816</v>
      </c>
      <c r="GJ94" s="254"/>
      <c r="GK94" s="254">
        <v>17.488930460549085</v>
      </c>
      <c r="GL94" s="254"/>
      <c r="GM94" s="254">
        <v>1.4728485932089892</v>
      </c>
      <c r="GN94" s="254"/>
      <c r="GO94" s="254">
        <v>57.696967163761798</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5">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9">
        <v>2020</v>
      </c>
      <c r="EC95" s="245">
        <v>635000</v>
      </c>
      <c r="ED95" s="244"/>
      <c r="EE95" s="245">
        <v>480000</v>
      </c>
      <c r="EK95" s="242">
        <v>23.599999999999998</v>
      </c>
      <c r="EO95" s="244"/>
      <c r="EP95" s="244"/>
      <c r="GA95" s="254">
        <v>5.1694405920248307</v>
      </c>
      <c r="GB95" s="254"/>
      <c r="GC95" s="254">
        <v>50.730568431273426</v>
      </c>
      <c r="GD95" s="254"/>
      <c r="GE95" s="254">
        <v>105.20598572807383</v>
      </c>
      <c r="GF95" s="254"/>
      <c r="GG95" s="254">
        <v>129.33151263035498</v>
      </c>
      <c r="GH95" s="254"/>
      <c r="GI95" s="254">
        <v>70.809393060208933</v>
      </c>
      <c r="GJ95" s="254"/>
      <c r="GK95" s="254">
        <v>18.409225940463191</v>
      </c>
      <c r="GL95" s="254"/>
      <c r="GM95" s="254">
        <v>1.3887319230445281</v>
      </c>
      <c r="GN95" s="254"/>
      <c r="GO95" s="254">
        <v>60.019539658036649</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5">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v>5.9</v>
      </c>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9">
        <v>2021</v>
      </c>
      <c r="EC96" s="245">
        <v>710000</v>
      </c>
      <c r="ED96" s="244"/>
      <c r="EE96" s="245">
        <v>510000</v>
      </c>
      <c r="EK96" s="242">
        <v>16</v>
      </c>
      <c r="EO96" s="244"/>
      <c r="EP96" s="244"/>
      <c r="GA96" s="254">
        <v>7.8941343810982474</v>
      </c>
      <c r="GB96" s="254"/>
      <c r="GC96" s="254">
        <v>47.441549959210469</v>
      </c>
      <c r="GD96" s="254"/>
      <c r="GE96" s="254">
        <v>101.56991900302613</v>
      </c>
      <c r="GF96" s="254"/>
      <c r="GG96" s="254">
        <v>121.70340015001754</v>
      </c>
      <c r="GH96" s="254"/>
      <c r="GI96" s="254">
        <v>73.689580164998063</v>
      </c>
      <c r="GJ96" s="254"/>
      <c r="GK96" s="254">
        <v>15.130829162539282</v>
      </c>
      <c r="GL96" s="254"/>
      <c r="GM96" s="254">
        <v>1.0781175828623928</v>
      </c>
      <c r="GN96" s="254"/>
      <c r="GO96" s="254">
        <v>57.996794068391203</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3">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9">
        <v>2022</v>
      </c>
      <c r="EC97" s="245">
        <v>731000</v>
      </c>
      <c r="ED97" s="244"/>
      <c r="EE97" s="245">
        <v>500000</v>
      </c>
      <c r="EK97" s="242">
        <v>14.799999999999999</v>
      </c>
      <c r="EO97" s="244"/>
      <c r="EP97" s="244"/>
      <c r="FS97" s="242"/>
      <c r="FT97" s="242"/>
      <c r="FU97" s="242"/>
      <c r="FV97" s="242"/>
      <c r="FW97" s="242"/>
      <c r="GA97" s="254">
        <v>6.6286208654721133</v>
      </c>
      <c r="GB97" s="254"/>
      <c r="GC97" s="254">
        <v>37.220047341382994</v>
      </c>
      <c r="GD97" s="254"/>
      <c r="GE97" s="254">
        <v>90.992012786712465</v>
      </c>
      <c r="GF97" s="254"/>
      <c r="GG97" s="254">
        <v>121.47964440054284</v>
      </c>
      <c r="GH97" s="254"/>
      <c r="GI97" s="254">
        <v>70.36509940144964</v>
      </c>
      <c r="GJ97" s="254"/>
      <c r="GK97" s="254">
        <v>15.545093428261611</v>
      </c>
      <c r="GL97" s="254"/>
      <c r="GM97" s="254">
        <v>1.6938059987141683</v>
      </c>
      <c r="GN97" s="254"/>
      <c r="GO97" s="254">
        <v>53.65165537929856</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5">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9">
        <v>2023</v>
      </c>
      <c r="EC98" s="245">
        <v>700000</v>
      </c>
      <c r="ED98" s="244"/>
      <c r="EE98" s="245">
        <v>495000</v>
      </c>
      <c r="EK98" s="242">
        <v>11.700000000000001</v>
      </c>
      <c r="EO98" s="244"/>
      <c r="EP98" s="244"/>
      <c r="GA98" s="254">
        <v>4.9335644141079129</v>
      </c>
      <c r="GB98" s="254"/>
      <c r="GC98" s="254">
        <v>34.01756961956638</v>
      </c>
      <c r="GD98" s="254"/>
      <c r="GE98" s="254">
        <v>76.44466566157466</v>
      </c>
      <c r="GF98" s="254"/>
      <c r="GG98" s="254">
        <v>112.7053707813361</v>
      </c>
      <c r="GH98" s="254"/>
      <c r="GI98" s="254">
        <v>68.148911136721765</v>
      </c>
      <c r="GJ98" s="254"/>
      <c r="GK98" s="254">
        <v>16.703775801329293</v>
      </c>
      <c r="GL98" s="254"/>
      <c r="GM98" s="254">
        <v>1.5481972343593873</v>
      </c>
      <c r="GN98" s="254"/>
      <c r="GO98" s="254">
        <v>49.160307047020304</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5">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9">
        <v>2024</v>
      </c>
      <c r="EC99" s="245">
        <v>670000</v>
      </c>
      <c r="ED99" s="244"/>
      <c r="EE99" s="245">
        <v>530000</v>
      </c>
      <c r="EK99" s="242">
        <v>13.700000000000001</v>
      </c>
      <c r="EO99" s="244"/>
      <c r="EP99" s="244"/>
      <c r="GA99" s="267">
        <v>3.450589566213385</v>
      </c>
      <c r="GB99" s="267"/>
      <c r="GC99" s="267">
        <v>27.420301751508788</v>
      </c>
      <c r="GD99" s="267"/>
      <c r="GE99" s="267">
        <v>69.075320211297296</v>
      </c>
      <c r="GF99" s="267"/>
      <c r="GG99" s="267">
        <v>105.44879181368221</v>
      </c>
      <c r="GH99" s="267"/>
      <c r="GI99" s="267">
        <v>64.444693785819112</v>
      </c>
      <c r="GJ99" s="267"/>
      <c r="GK99" s="267">
        <v>15.922790162634353</v>
      </c>
      <c r="GL99" s="267"/>
      <c r="GM99" s="267">
        <v>1.1674968023718153</v>
      </c>
      <c r="GN99" s="267"/>
      <c r="GO99" s="267">
        <v>45.127381369117593</v>
      </c>
      <c r="GP99" s="254"/>
      <c r="GQ99" s="254"/>
      <c r="GR99" s="254"/>
      <c r="GS99" s="254"/>
      <c r="GT99" s="254"/>
      <c r="GU99" s="184"/>
      <c r="GV99" s="184"/>
      <c r="GW99" s="184"/>
      <c r="GX99" s="184"/>
      <c r="GY99" s="184"/>
      <c r="GZ99" s="184"/>
      <c r="HC99" s="184"/>
      <c r="HG99" s="285">
        <v>1327.239525417504</v>
      </c>
      <c r="HH99" s="285"/>
      <c r="HI99" s="285">
        <v>5048.8150740132414</v>
      </c>
      <c r="HJ99" s="285"/>
      <c r="HK99" s="285">
        <v>618.73233832875962</v>
      </c>
      <c r="HL99" s="285"/>
      <c r="HM99" s="285">
        <v>8952.4907419687224</v>
      </c>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5">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9">
        <v>2025</v>
      </c>
      <c r="EC100" s="245">
        <v>670000</v>
      </c>
      <c r="ED100" s="244"/>
      <c r="EE100" s="245">
        <v>520000</v>
      </c>
      <c r="EK100" s="242">
        <v>26.400000000000002</v>
      </c>
      <c r="EO100" s="244"/>
      <c r="EP100" s="244"/>
      <c r="GA100" s="267">
        <v>2.1205159922247749</v>
      </c>
      <c r="GB100" s="267"/>
      <c r="GC100" s="267">
        <v>23.621476704586623</v>
      </c>
      <c r="GD100" s="267"/>
      <c r="GE100" s="267">
        <v>70.732766643916364</v>
      </c>
      <c r="GF100" s="267"/>
      <c r="GG100" s="267">
        <v>109.98552821997106</v>
      </c>
      <c r="GH100" s="267"/>
      <c r="GI100" s="267">
        <v>68.491228070175438</v>
      </c>
      <c r="GJ100" s="267"/>
      <c r="GK100" s="267">
        <v>16.415868673050614</v>
      </c>
      <c r="GL100" s="267"/>
      <c r="GM100" s="267">
        <v>0.81162243324405492</v>
      </c>
      <c r="GN100" s="267"/>
      <c r="GO100" s="267">
        <v>45.601240621987515</v>
      </c>
      <c r="GP100" s="254"/>
      <c r="GQ100" s="254"/>
      <c r="GR100" s="254"/>
      <c r="GS100" s="254"/>
      <c r="GT100" s="254"/>
      <c r="GU100" s="184"/>
      <c r="GV100" s="184"/>
      <c r="GW100" s="184"/>
      <c r="GX100" s="184"/>
      <c r="GY100" s="184"/>
      <c r="GZ100" s="184"/>
      <c r="HC100" s="184"/>
      <c r="HG100" s="285">
        <v>1301.0214380879324</v>
      </c>
      <c r="HH100" s="285"/>
      <c r="HI100" s="285">
        <v>5677.9643909725864</v>
      </c>
      <c r="HJ100" s="285"/>
      <c r="HK100" s="285">
        <v>561.69001574548827</v>
      </c>
      <c r="HL100" s="285"/>
      <c r="HM100" s="285">
        <v>9526.020428761758</v>
      </c>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5">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D101" s="244"/>
      <c r="EK101" s="242">
        <v>26.400000000000002</v>
      </c>
      <c r="EO101" s="244"/>
      <c r="EP101" s="244"/>
      <c r="GA101" s="267">
        <v>3.6252425764381258</v>
      </c>
      <c r="GB101" s="267"/>
      <c r="GC101" s="267">
        <v>21.411381680703613</v>
      </c>
      <c r="GD101" s="267"/>
      <c r="GE101" s="267">
        <v>64.636362162429165</v>
      </c>
      <c r="GF101" s="267"/>
      <c r="GG101" s="267">
        <v>103.24196762981919</v>
      </c>
      <c r="GH101" s="267"/>
      <c r="GI101" s="267">
        <v>64.997391758901301</v>
      </c>
      <c r="GJ101" s="267"/>
      <c r="GK101" s="267">
        <v>18.565899778188548</v>
      </c>
      <c r="GL101" s="267"/>
      <c r="GM101" s="267">
        <v>1.4763429647180379</v>
      </c>
      <c r="GN101" s="267"/>
      <c r="GO101" s="267">
        <v>43.281618066255284</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5">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D102" s="244"/>
      <c r="EK102" s="242">
        <v>19</v>
      </c>
      <c r="EO102" s="244"/>
      <c r="EP102" s="244"/>
      <c r="GA102" s="267">
        <v>2.1935628078698919</v>
      </c>
      <c r="GB102" s="267"/>
      <c r="GC102" s="267">
        <v>13.566185385123244</v>
      </c>
      <c r="GD102" s="267"/>
      <c r="GE102" s="267">
        <v>48.555113724020607</v>
      </c>
      <c r="GF102" s="267"/>
      <c r="GG102" s="267">
        <v>78.011361914135222</v>
      </c>
      <c r="GH102" s="267"/>
      <c r="GI102" s="267">
        <v>55.528235473511153</v>
      </c>
      <c r="GJ102" s="267"/>
      <c r="GK102" s="267">
        <v>14.396927892013263</v>
      </c>
      <c r="GL102" s="267"/>
      <c r="GM102" s="267">
        <v>0.33157658863392164</v>
      </c>
      <c r="GN102" s="267"/>
      <c r="GO102" s="267">
        <v>33.162364510919907</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5">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c r="EE103"/>
      <c r="EK103" s="242">
        <v>17.2</v>
      </c>
      <c r="EO103" s="244"/>
      <c r="EP103" s="244"/>
      <c r="GA103" s="267"/>
      <c r="GB103" s="267"/>
      <c r="GC103" s="267"/>
      <c r="GD103" s="267"/>
      <c r="GE103" s="267"/>
      <c r="GF103" s="267"/>
      <c r="GG103" s="267"/>
      <c r="GH103" s="267"/>
      <c r="GI103" s="267"/>
      <c r="GJ103" s="267"/>
      <c r="GK103" s="267"/>
      <c r="GL103" s="267"/>
      <c r="GM103" s="267"/>
      <c r="GN103" s="267"/>
      <c r="GO103" s="267"/>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v>175.9</v>
      </c>
      <c r="HX103" s="239"/>
      <c r="HY103" s="154"/>
      <c r="HZ103" s="154"/>
      <c r="IA103" s="184"/>
      <c r="IB103" s="184"/>
      <c r="ID103" s="184"/>
      <c r="IE103" s="185"/>
      <c r="IF103" s="185"/>
      <c r="IG103" s="184"/>
    </row>
    <row r="104" spans="1:241" ht="15" customHeight="1" x14ac:dyDescent="0.35">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c r="ED104" s="244"/>
      <c r="EE104"/>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5">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239000</v>
      </c>
      <c r="ED105" s="242"/>
      <c r="EE105" s="242">
        <v>210000</v>
      </c>
      <c r="EF105" s="242"/>
      <c r="EG105" s="260">
        <v>2.9738302934179224</v>
      </c>
      <c r="EH105" s="242"/>
      <c r="EI105" s="260">
        <v>2.3776481250708055</v>
      </c>
      <c r="EJ105" s="242"/>
      <c r="EK105" s="242">
        <v>77.5</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9.8294304712344616</v>
      </c>
      <c r="GB105" s="254"/>
      <c r="GC105" s="254">
        <v>75.606844409072821</v>
      </c>
      <c r="GD105" s="254"/>
      <c r="GE105" s="254">
        <v>142.00351493848859</v>
      </c>
      <c r="GF105" s="254"/>
      <c r="GG105" s="254">
        <v>125.03412503412503</v>
      </c>
      <c r="GH105" s="254"/>
      <c r="GI105" s="254">
        <v>48.16807583909813</v>
      </c>
      <c r="GJ105" s="254"/>
      <c r="GK105" s="254">
        <v>11.506276150627615</v>
      </c>
      <c r="GL105" s="254"/>
      <c r="GM105" s="254">
        <v>0</v>
      </c>
      <c r="GN105" s="254"/>
      <c r="GO105" s="254">
        <v>65.224922056713012</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5">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255000</v>
      </c>
      <c r="ED106" s="242"/>
      <c r="EE106" s="242">
        <v>220000</v>
      </c>
      <c r="EF106" s="242"/>
      <c r="EG106" s="260">
        <v>3.6587542388006424</v>
      </c>
      <c r="EH106" s="242"/>
      <c r="EI106" s="260">
        <v>2.8109941102980547</v>
      </c>
      <c r="EJ106" s="242"/>
      <c r="EK106" s="242">
        <v>80.5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10.492054189935104</v>
      </c>
      <c r="GB106" s="254"/>
      <c r="GC106" s="254">
        <v>59.580534803249058</v>
      </c>
      <c r="GD106" s="254"/>
      <c r="GE106" s="254">
        <v>132.16084371401024</v>
      </c>
      <c r="GF106" s="254"/>
      <c r="GG106" s="254">
        <v>131.1864945146198</v>
      </c>
      <c r="GH106" s="254"/>
      <c r="GI106" s="254">
        <v>47.704323600127438</v>
      </c>
      <c r="GJ106" s="254"/>
      <c r="GK106" s="254">
        <v>9.0376441335548847</v>
      </c>
      <c r="GL106" s="254"/>
      <c r="GM106" s="254">
        <v>1.6961334819229588</v>
      </c>
      <c r="GN106" s="254"/>
      <c r="GO106" s="254">
        <v>63.719669228688211</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5">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268000</v>
      </c>
      <c r="ED107" s="242"/>
      <c r="EE107" s="242">
        <v>218500</v>
      </c>
      <c r="EF107" s="242"/>
      <c r="EG107" s="260">
        <v>4.6572566245268199</v>
      </c>
      <c r="EH107" s="242"/>
      <c r="EI107" s="260">
        <v>3.9282908363688307</v>
      </c>
      <c r="EJ107" s="242"/>
      <c r="EK107" s="242">
        <v>82.199999999999989</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8.9838314998230402</v>
      </c>
      <c r="GB107" s="254"/>
      <c r="GC107" s="254">
        <v>45.716980650544762</v>
      </c>
      <c r="GD107" s="254"/>
      <c r="GE107" s="254">
        <v>107.98455294647597</v>
      </c>
      <c r="GF107" s="254"/>
      <c r="GG107" s="254">
        <v>124.19688939496808</v>
      </c>
      <c r="GH107" s="254"/>
      <c r="GI107" s="254">
        <v>56.914306392070166</v>
      </c>
      <c r="GJ107" s="254"/>
      <c r="GK107" s="254">
        <v>10.621149124220107</v>
      </c>
      <c r="GL107" s="254"/>
      <c r="GM107" s="254">
        <v>0</v>
      </c>
      <c r="GN107" s="254"/>
      <c r="GO107" s="254">
        <v>58.902063201123688</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5">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280000</v>
      </c>
      <c r="ED108" s="242"/>
      <c r="EE108" s="242">
        <v>235000</v>
      </c>
      <c r="EF108" s="242"/>
      <c r="EG108" s="260">
        <v>5.1695616211745241</v>
      </c>
      <c r="EH108" s="242"/>
      <c r="EI108" s="260">
        <v>4.0617984166371262</v>
      </c>
      <c r="EJ108" s="242"/>
      <c r="EK108" s="242">
        <v>82.3</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6.5866721164302895</v>
      </c>
      <c r="GB108" s="254"/>
      <c r="GC108" s="254">
        <v>53.765835508781677</v>
      </c>
      <c r="GD108" s="254"/>
      <c r="GE108" s="254">
        <v>99.960784084559577</v>
      </c>
      <c r="GF108" s="254"/>
      <c r="GG108" s="254">
        <v>128.98882496282428</v>
      </c>
      <c r="GH108" s="254"/>
      <c r="GI108" s="254">
        <v>60.444516589592283</v>
      </c>
      <c r="GJ108" s="254"/>
      <c r="GK108" s="254">
        <v>6.5085751046634783</v>
      </c>
      <c r="GL108" s="254"/>
      <c r="GM108" s="254">
        <v>1.5566736981406262</v>
      </c>
      <c r="GN108" s="254"/>
      <c r="GO108" s="254">
        <v>59.64836790838423</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5">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310000</v>
      </c>
      <c r="ED109" s="242"/>
      <c r="EE109" s="242">
        <v>240750</v>
      </c>
      <c r="EF109" s="242"/>
      <c r="EG109" s="242">
        <v>4.4520696694609736</v>
      </c>
      <c r="EH109" s="242"/>
      <c r="EI109" s="242">
        <v>3.3368805107935544</v>
      </c>
      <c r="EJ109" s="242"/>
      <c r="EK109" s="242">
        <v>75.900000000000006</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9.2453967059437048</v>
      </c>
      <c r="GB109" s="254"/>
      <c r="GC109" s="254">
        <v>49.559597567046055</v>
      </c>
      <c r="GD109" s="254"/>
      <c r="GE109" s="254">
        <v>98.249990241426403</v>
      </c>
      <c r="GF109" s="254"/>
      <c r="GG109" s="254">
        <v>133.95336763751598</v>
      </c>
      <c r="GH109" s="254"/>
      <c r="GI109" s="254">
        <v>59.223223493761999</v>
      </c>
      <c r="GJ109" s="254"/>
      <c r="GK109" s="254">
        <v>12.552237911160645</v>
      </c>
      <c r="GL109" s="254"/>
      <c r="GM109" s="254">
        <v>0</v>
      </c>
      <c r="GN109" s="254"/>
      <c r="GO109" s="254">
        <v>60.861893864607424</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5">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345000</v>
      </c>
      <c r="ED110" s="244"/>
      <c r="EE110" s="245">
        <v>265000</v>
      </c>
      <c r="EG110" s="245">
        <v>6.5</v>
      </c>
      <c r="EI110" s="245">
        <v>4.5999999999999996</v>
      </c>
      <c r="EK110" s="242">
        <v>80.5</v>
      </c>
      <c r="EO110" s="244">
        <v>2.2999999999999998</v>
      </c>
      <c r="EP110" s="244"/>
      <c r="GA110" s="254">
        <v>8.4251086561605018</v>
      </c>
      <c r="GB110" s="254"/>
      <c r="GC110" s="254">
        <v>55.523860882413409</v>
      </c>
      <c r="GD110" s="254"/>
      <c r="GE110" s="254">
        <v>97.234054227379573</v>
      </c>
      <c r="GF110" s="254"/>
      <c r="GG110" s="254">
        <v>141.8468433122201</v>
      </c>
      <c r="GH110" s="254"/>
      <c r="GI110" s="254">
        <v>63.830323437506152</v>
      </c>
      <c r="GJ110" s="254"/>
      <c r="GK110" s="254">
        <v>12.552224805570919</v>
      </c>
      <c r="GL110" s="254"/>
      <c r="GM110" s="254">
        <v>0</v>
      </c>
      <c r="GN110" s="254"/>
      <c r="GO110" s="254">
        <v>63.732023771032722</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5">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350000</v>
      </c>
      <c r="ED111" s="244"/>
      <c r="EE111" s="245">
        <v>275000</v>
      </c>
      <c r="EK111" s="242">
        <v>76.2</v>
      </c>
      <c r="EO111" s="244">
        <v>1.6523739803388413</v>
      </c>
      <c r="EP111" s="244"/>
      <c r="GA111" s="254">
        <v>13.425570689592998</v>
      </c>
      <c r="GB111" s="254"/>
      <c r="GC111" s="254">
        <v>51.26232559793916</v>
      </c>
      <c r="GD111" s="254"/>
      <c r="GE111" s="254">
        <v>95.538086083704172</v>
      </c>
      <c r="GF111" s="254"/>
      <c r="GG111" s="254">
        <v>132.623402116427</v>
      </c>
      <c r="GH111" s="254"/>
      <c r="GI111" s="254">
        <v>68.793616556055255</v>
      </c>
      <c r="GJ111" s="254"/>
      <c r="GK111" s="254">
        <v>13.824216887039087</v>
      </c>
      <c r="GL111" s="254"/>
      <c r="GM111" s="254">
        <v>0</v>
      </c>
      <c r="GN111" s="254"/>
      <c r="GO111" s="254">
        <v>64.104514033770585</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5">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350000</v>
      </c>
      <c r="ED112" s="244"/>
      <c r="EE112" s="245">
        <v>268000</v>
      </c>
      <c r="EK112" s="242">
        <v>53.2</v>
      </c>
      <c r="EO112" s="244"/>
      <c r="EP112" s="244"/>
      <c r="GA112" s="254">
        <v>13.289818169467354</v>
      </c>
      <c r="GB112" s="254"/>
      <c r="GC112" s="254">
        <v>64.089003020238579</v>
      </c>
      <c r="GD112" s="254"/>
      <c r="GE112" s="254">
        <v>98.181347003570082</v>
      </c>
      <c r="GF112" s="254"/>
      <c r="GG112" s="254">
        <v>111.09818512595025</v>
      </c>
      <c r="GH112" s="254"/>
      <c r="GI112" s="254">
        <v>71.761875466807183</v>
      </c>
      <c r="GJ112" s="254"/>
      <c r="GK112" s="254">
        <v>15.422808706734518</v>
      </c>
      <c r="GL112" s="254"/>
      <c r="GM112" s="254">
        <v>0</v>
      </c>
      <c r="GN112" s="254"/>
      <c r="GO112" s="254">
        <v>64.371992218408806</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5">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345000</v>
      </c>
      <c r="ED113" s="244"/>
      <c r="EE113" s="245">
        <v>270000</v>
      </c>
      <c r="EK113" s="242">
        <v>53.7</v>
      </c>
      <c r="EO113" s="244"/>
      <c r="EP113" s="244"/>
      <c r="GA113" s="254">
        <v>13.263617997960651</v>
      </c>
      <c r="GB113" s="254"/>
      <c r="GC113" s="254">
        <v>72.343968357982646</v>
      </c>
      <c r="GD113" s="254"/>
      <c r="GE113" s="254">
        <v>114.71740997431704</v>
      </c>
      <c r="GF113" s="254"/>
      <c r="GG113" s="254">
        <v>116.53626099599506</v>
      </c>
      <c r="GH113" s="254"/>
      <c r="GI113" s="254">
        <v>61.330113274132643</v>
      </c>
      <c r="GJ113" s="254"/>
      <c r="GK113" s="254">
        <v>16.202529955302175</v>
      </c>
      <c r="GL113" s="254"/>
      <c r="GM113" s="254">
        <v>1.3315844928852696</v>
      </c>
      <c r="GN113" s="254"/>
      <c r="GO113" s="254">
        <v>68.422011362904087</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5">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360000</v>
      </c>
      <c r="ED114" s="244"/>
      <c r="EE114" s="245">
        <v>284000</v>
      </c>
      <c r="EK114" s="242">
        <v>36</v>
      </c>
      <c r="EO114" s="244"/>
      <c r="EP114" s="244"/>
      <c r="GA114" s="254">
        <v>11.384335154826957</v>
      </c>
      <c r="GB114" s="254"/>
      <c r="GC114" s="254">
        <v>89.552238805970148</v>
      </c>
      <c r="GD114" s="254"/>
      <c r="GE114" s="254">
        <v>224.31039709002729</v>
      </c>
      <c r="GF114" s="254"/>
      <c r="GG114" s="254">
        <v>164.86220472440945</v>
      </c>
      <c r="GH114" s="254"/>
      <c r="GI114" s="254">
        <v>75.611259502773777</v>
      </c>
      <c r="GJ114" s="254"/>
      <c r="GK114" s="254">
        <v>18.086225026288119</v>
      </c>
      <c r="GL114" s="254"/>
      <c r="GM114" s="254">
        <v>0</v>
      </c>
      <c r="GN114" s="254"/>
      <c r="GO114" s="254">
        <v>89.537830336671902</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5">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375501</v>
      </c>
      <c r="ED115" s="244"/>
      <c r="EE115" s="245">
        <v>300000</v>
      </c>
      <c r="EK115" s="242">
        <v>32.1</v>
      </c>
      <c r="EO115" s="244"/>
      <c r="EP115" s="244"/>
      <c r="GA115" s="254">
        <v>8.4142783506081944</v>
      </c>
      <c r="GB115" s="254"/>
      <c r="GC115" s="254">
        <v>65.660655445822158</v>
      </c>
      <c r="GD115" s="254"/>
      <c r="GE115" s="254">
        <v>151.39248164380794</v>
      </c>
      <c r="GF115" s="254"/>
      <c r="GG115" s="254">
        <v>138.32683276011861</v>
      </c>
      <c r="GH115" s="254"/>
      <c r="GI115" s="254">
        <v>67.38764332667084</v>
      </c>
      <c r="GJ115" s="254"/>
      <c r="GK115" s="254">
        <v>13.849426404554052</v>
      </c>
      <c r="GL115" s="254"/>
      <c r="GM115" s="254">
        <v>3.048967440133437</v>
      </c>
      <c r="GN115" s="254"/>
      <c r="GO115" s="254">
        <v>72.877698023305413</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5">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415050</v>
      </c>
      <c r="ED116" s="244"/>
      <c r="EE116" s="245">
        <v>320000</v>
      </c>
      <c r="EK116" s="242">
        <v>41</v>
      </c>
      <c r="EO116" s="244"/>
      <c r="EP116" s="244"/>
      <c r="GA116" s="254">
        <v>13.47568747502631</v>
      </c>
      <c r="GC116" s="254">
        <v>84.699923323653834</v>
      </c>
      <c r="GE116" s="254">
        <v>149.45006628634812</v>
      </c>
      <c r="GG116" s="254">
        <v>132.44793964257195</v>
      </c>
      <c r="GI116" s="254">
        <v>60.874381700361006</v>
      </c>
      <c r="GK116" s="254">
        <v>14.028545377566921</v>
      </c>
      <c r="GM116" s="254">
        <v>0</v>
      </c>
      <c r="GO116" s="254">
        <v>75.878882388962182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5">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480000</v>
      </c>
      <c r="ED117" s="244"/>
      <c r="EE117" s="245">
        <v>364230</v>
      </c>
      <c r="EK117" s="242">
        <v>42.9</v>
      </c>
      <c r="EO117" s="244"/>
      <c r="EP117" s="244"/>
      <c r="GA117" s="254">
        <v>12.082228185921222</v>
      </c>
      <c r="GC117" s="254">
        <v>76.849552203563377</v>
      </c>
      <c r="GE117" s="254">
        <v>176.64284687024414</v>
      </c>
      <c r="GG117" s="254">
        <v>155.36084680008136</v>
      </c>
      <c r="GI117" s="254">
        <v>66.252307613322074</v>
      </c>
      <c r="GK117" s="254">
        <v>13.043088259192729</v>
      </c>
      <c r="GM117" s="254">
        <v>0</v>
      </c>
      <c r="GO117" s="254">
        <v>82.759462027045871</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5">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531650</v>
      </c>
      <c r="ED118" s="244"/>
      <c r="EE118" s="245">
        <v>400000</v>
      </c>
      <c r="EK118" s="242">
        <v>39.800000000000004</v>
      </c>
      <c r="EO118" s="244"/>
      <c r="EP118" s="244"/>
      <c r="GA118" s="254">
        <v>13.868551078740424</v>
      </c>
      <c r="GB118" s="254"/>
      <c r="GC118" s="254">
        <v>70.037757465250948</v>
      </c>
      <c r="GD118" s="254"/>
      <c r="GE118" s="254">
        <v>146.40256502731515</v>
      </c>
      <c r="GF118" s="254"/>
      <c r="GG118" s="254">
        <v>130.91393219802862</v>
      </c>
      <c r="GH118" s="254"/>
      <c r="GI118" s="254">
        <v>63.764937404675187</v>
      </c>
      <c r="GJ118" s="254"/>
      <c r="GK118" s="254">
        <v>13.081083543450907</v>
      </c>
      <c r="GL118" s="254"/>
      <c r="GM118" s="254">
        <v>0</v>
      </c>
      <c r="GN118" s="254"/>
      <c r="GO118" s="254">
        <v>74.024022392256356</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5">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518000</v>
      </c>
      <c r="ED119" s="244"/>
      <c r="EE119" s="245">
        <v>380000</v>
      </c>
      <c r="EK119" s="242">
        <v>42</v>
      </c>
      <c r="EO119" s="244"/>
      <c r="EP119" s="244"/>
      <c r="GA119" s="254">
        <v>10.394534655565435</v>
      </c>
      <c r="GB119" s="254"/>
      <c r="GC119" s="254">
        <v>71.334662562348313</v>
      </c>
      <c r="GD119" s="254"/>
      <c r="GE119" s="254">
        <v>148.34200738075199</v>
      </c>
      <c r="GF119" s="254"/>
      <c r="GG119" s="254">
        <v>144.65362914259987</v>
      </c>
      <c r="GH119" s="254"/>
      <c r="GI119" s="254">
        <v>66.348075557481252</v>
      </c>
      <c r="GJ119" s="254"/>
      <c r="GK119" s="254">
        <v>14.809521920307617</v>
      </c>
      <c r="GL119" s="254"/>
      <c r="GM119" s="254">
        <v>0.47872925662407706</v>
      </c>
      <c r="GN119" s="254"/>
      <c r="GO119" s="254">
        <v>67.0697894427786</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5">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553000</v>
      </c>
      <c r="ED120" s="244"/>
      <c r="EE120" s="245">
        <v>416500</v>
      </c>
      <c r="EK120" s="242">
        <v>35.4</v>
      </c>
      <c r="EO120" s="244"/>
      <c r="EP120" s="244"/>
      <c r="GA120" s="254">
        <v>7.086376959934535</v>
      </c>
      <c r="GB120" s="254"/>
      <c r="GC120" s="254">
        <v>72.542440639269088</v>
      </c>
      <c r="GD120" s="254"/>
      <c r="GE120" s="254">
        <v>150.11480783522239</v>
      </c>
      <c r="GF120" s="254"/>
      <c r="GG120" s="254">
        <v>156.71315420589858</v>
      </c>
      <c r="GH120" s="254"/>
      <c r="GI120" s="254">
        <v>68.758061795752468</v>
      </c>
      <c r="GJ120" s="254"/>
      <c r="GK120" s="254">
        <v>16.460931018709079</v>
      </c>
      <c r="GL120" s="254"/>
      <c r="GM120" s="254">
        <v>0.92283023317646229</v>
      </c>
      <c r="GN120" s="254"/>
      <c r="GO120" s="254">
        <v>70.222963605170165</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5">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v>3.5</v>
      </c>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630000</v>
      </c>
      <c r="ED121" s="244"/>
      <c r="EE121" s="245">
        <v>450000</v>
      </c>
      <c r="EK121" s="242">
        <v>28.9</v>
      </c>
      <c r="EO121" s="244"/>
      <c r="EP121" s="244"/>
      <c r="GA121" s="254">
        <v>11.045803714955207</v>
      </c>
      <c r="GB121" s="254"/>
      <c r="GC121" s="254">
        <v>58.841616534296797</v>
      </c>
      <c r="GD121" s="254"/>
      <c r="GE121" s="254">
        <v>152.57756231422502</v>
      </c>
      <c r="GF121" s="254"/>
      <c r="GG121" s="254">
        <v>164.22032101956708</v>
      </c>
      <c r="GH121" s="254"/>
      <c r="GI121" s="254">
        <v>72.150247051648066</v>
      </c>
      <c r="GJ121" s="254"/>
      <c r="GK121" s="254">
        <v>14.681069601728169</v>
      </c>
      <c r="GL121" s="254"/>
      <c r="GM121" s="254">
        <v>1.1937651147615169</v>
      </c>
      <c r="GN121" s="254"/>
      <c r="GO121" s="254">
        <v>70.528138838161212</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3">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687000</v>
      </c>
      <c r="ED122" s="244"/>
      <c r="EE122" s="245">
        <v>488000</v>
      </c>
      <c r="EK122" s="242">
        <v>29.4</v>
      </c>
      <c r="EO122" s="244"/>
      <c r="EP122" s="244"/>
      <c r="FS122" s="242"/>
      <c r="FT122" s="242"/>
      <c r="FU122" s="242"/>
      <c r="FV122" s="242"/>
      <c r="FW122" s="242"/>
      <c r="GA122" s="254">
        <v>7.4137443056832355</v>
      </c>
      <c r="GB122" s="254"/>
      <c r="GC122" s="254">
        <v>54.859679123876489</v>
      </c>
      <c r="GD122" s="254"/>
      <c r="GE122" s="254">
        <v>135.88639575924933</v>
      </c>
      <c r="GF122" s="254"/>
      <c r="GG122" s="254">
        <v>143.69834115647603</v>
      </c>
      <c r="GH122" s="254"/>
      <c r="GI122" s="254">
        <v>60.834323586293948</v>
      </c>
      <c r="GJ122" s="254"/>
      <c r="GK122" s="254">
        <v>15.846709620314217</v>
      </c>
      <c r="GL122" s="254"/>
      <c r="GM122" s="254">
        <v>0.84839445567892424</v>
      </c>
      <c r="GN122" s="254"/>
      <c r="GO122" s="254">
        <v>63.827704241388425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5">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680000</v>
      </c>
      <c r="ED123" s="244"/>
      <c r="EE123" s="245">
        <v>490000</v>
      </c>
      <c r="EK123" s="242">
        <v>26</v>
      </c>
      <c r="EO123" s="244"/>
      <c r="EP123" s="244"/>
      <c r="GA123" s="254">
        <v>6.0373220536702261</v>
      </c>
      <c r="GB123" s="254"/>
      <c r="GC123" s="254">
        <v>57.138818455485151</v>
      </c>
      <c r="GD123" s="254"/>
      <c r="GE123" s="254">
        <v>133.20745567563785</v>
      </c>
      <c r="GF123" s="254"/>
      <c r="GG123" s="254">
        <v>140.805616166683</v>
      </c>
      <c r="GH123" s="254"/>
      <c r="GI123" s="254">
        <v>60.74477592633437</v>
      </c>
      <c r="GJ123" s="254"/>
      <c r="GK123" s="254">
        <v>10.837676511552178</v>
      </c>
      <c r="GL123" s="254"/>
      <c r="GM123" s="254">
        <v>1.6523752267625087</v>
      </c>
      <c r="GN123" s="254"/>
      <c r="GO123" s="254">
        <v>63.143473050585776</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5">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665000</v>
      </c>
      <c r="ED124" s="244"/>
      <c r="EE124" s="245">
        <v>490000</v>
      </c>
      <c r="EK124" s="242">
        <v>33</v>
      </c>
      <c r="EO124" s="244"/>
      <c r="EP124" s="244"/>
      <c r="GA124" s="267">
        <v>5.6863268880091358</v>
      </c>
      <c r="GB124" s="267"/>
      <c r="GC124" s="267">
        <v>47.213773994853305</v>
      </c>
      <c r="GD124" s="267"/>
      <c r="GE124" s="267">
        <v>122.29449133551637</v>
      </c>
      <c r="GF124" s="267"/>
      <c r="GG124" s="267">
        <v>138.75408331165514</v>
      </c>
      <c r="GH124" s="267"/>
      <c r="GI124" s="267">
        <v>62.065871968941785</v>
      </c>
      <c r="GJ124" s="267"/>
      <c r="GK124" s="267">
        <v>11.904360796645662</v>
      </c>
      <c r="GL124" s="267"/>
      <c r="GM124" s="267">
        <v>0.8051136521072626</v>
      </c>
      <c r="GN124" s="267"/>
      <c r="GO124" s="267">
        <v>60.629170859345443</v>
      </c>
      <c r="GP124" s="254"/>
      <c r="GQ124" s="254"/>
      <c r="GR124" s="254"/>
      <c r="GS124" s="254"/>
      <c r="GT124" s="254"/>
      <c r="GU124" s="184"/>
      <c r="GV124" s="184"/>
      <c r="GW124" s="184"/>
      <c r="GX124" s="184"/>
      <c r="GY124" s="184"/>
      <c r="GZ124" s="184"/>
      <c r="HC124" s="184"/>
      <c r="HG124" s="285">
        <v>1209.0422180214241</v>
      </c>
      <c r="HH124" s="285"/>
      <c r="HI124" s="285">
        <v>3212.0352867044739</v>
      </c>
      <c r="HJ124" s="285"/>
      <c r="HK124" s="285">
        <v>265.43793320730941</v>
      </c>
      <c r="HL124" s="285"/>
      <c r="HM124" s="285">
        <v>6161.7832388153747</v>
      </c>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5">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5">
        <v>705000</v>
      </c>
      <c r="ED125" s="244"/>
      <c r="EE125" s="245">
        <v>510000</v>
      </c>
      <c r="EK125" s="242">
        <v>26.8</v>
      </c>
      <c r="EO125" s="244"/>
      <c r="EP125" s="244"/>
      <c r="GA125" s="267">
        <v>5.7104010876954447</v>
      </c>
      <c r="GB125" s="267"/>
      <c r="GC125" s="267">
        <v>41.012936966694191</v>
      </c>
      <c r="GD125" s="267"/>
      <c r="GE125" s="267">
        <v>122.14599032729727</v>
      </c>
      <c r="GF125" s="267"/>
      <c r="GG125" s="267">
        <v>138.671875</v>
      </c>
      <c r="GH125" s="267"/>
      <c r="GI125" s="267">
        <v>64.4234714813295</v>
      </c>
      <c r="GJ125" s="267"/>
      <c r="GK125" s="267">
        <v>13.137948458817585</v>
      </c>
      <c r="GL125" s="267"/>
      <c r="GM125" s="267">
        <v>0</v>
      </c>
      <c r="GN125" s="267"/>
      <c r="GO125" s="267">
        <v>60.617355063870157</v>
      </c>
      <c r="GP125" s="254"/>
      <c r="GQ125" s="254"/>
      <c r="GR125" s="254"/>
      <c r="GS125" s="254"/>
      <c r="GT125" s="254"/>
      <c r="GU125" s="184"/>
      <c r="GV125" s="184"/>
      <c r="GW125" s="184"/>
      <c r="GX125" s="184"/>
      <c r="GY125" s="184"/>
      <c r="GZ125" s="184"/>
      <c r="HC125" s="184"/>
      <c r="HG125" s="285">
        <v>1250.9299525244855</v>
      </c>
      <c r="HH125" s="285"/>
      <c r="HI125" s="285">
        <v>4408.5501944271873</v>
      </c>
      <c r="HJ125" s="285"/>
      <c r="HK125" s="285">
        <v>292.98298091008797</v>
      </c>
      <c r="HL125" s="285"/>
      <c r="HM125" s="285">
        <v>7662.0418306067513</v>
      </c>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5">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D126" s="244"/>
      <c r="EK126" s="242">
        <v>12.5</v>
      </c>
      <c r="EO126" s="244"/>
      <c r="EP126" s="244"/>
      <c r="GA126" s="267">
        <v>3.8846466236719972</v>
      </c>
      <c r="GB126" s="267"/>
      <c r="GC126" s="267">
        <v>43.236908204675558</v>
      </c>
      <c r="GD126" s="267"/>
      <c r="GE126" s="267">
        <v>128.22981596188143</v>
      </c>
      <c r="GF126" s="267"/>
      <c r="GG126" s="267">
        <v>141.09973152481973</v>
      </c>
      <c r="GH126" s="267"/>
      <c r="GI126" s="267">
        <v>70.002896518953676</v>
      </c>
      <c r="GJ126" s="267"/>
      <c r="GK126" s="267">
        <v>11.594512920927279</v>
      </c>
      <c r="GL126" s="267"/>
      <c r="GM126" s="267">
        <v>0.51408182010087988</v>
      </c>
      <c r="GN126" s="267"/>
      <c r="GO126" s="267">
        <v>62.065152316533769</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5">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D127" s="244"/>
      <c r="EK127" s="242">
        <v>7.1</v>
      </c>
      <c r="EO127" s="244"/>
      <c r="EP127" s="244"/>
      <c r="GA127" s="267">
        <v>1.9776475528909716</v>
      </c>
      <c r="GB127" s="267"/>
      <c r="GC127" s="267">
        <v>27.9749421528143</v>
      </c>
      <c r="GD127" s="267"/>
      <c r="GE127" s="267">
        <v>87.535703267264779</v>
      </c>
      <c r="GF127" s="267"/>
      <c r="GG127" s="267">
        <v>104.93728520750722</v>
      </c>
      <c r="GH127" s="267"/>
      <c r="GI127" s="267">
        <v>54.390691281120453</v>
      </c>
      <c r="GJ127" s="267"/>
      <c r="GK127" s="267">
        <v>8.4552032377197968</v>
      </c>
      <c r="GL127" s="267"/>
      <c r="GM127" s="267">
        <v>1.0060709880691832</v>
      </c>
      <c r="GN127" s="267"/>
      <c r="GO127" s="267">
        <v>44.380593445834634</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5">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c r="EE128"/>
      <c r="EK128" s="242">
        <v>5</v>
      </c>
      <c r="EO128" s="244"/>
      <c r="EP128" s="244"/>
      <c r="GA128" s="267"/>
      <c r="GB128" s="267"/>
      <c r="GC128" s="267"/>
      <c r="GD128" s="267"/>
      <c r="GE128" s="267"/>
      <c r="GF128" s="267"/>
      <c r="GG128" s="267"/>
      <c r="GH128" s="267"/>
      <c r="GI128" s="267"/>
      <c r="GJ128" s="267"/>
      <c r="GK128" s="267"/>
      <c r="GL128" s="267"/>
      <c r="GM128" s="267"/>
      <c r="GN128" s="267"/>
      <c r="GO128" s="267"/>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v>39.5</v>
      </c>
      <c r="HX128" s="239"/>
      <c r="HY128" s="154"/>
      <c r="HZ128" s="154"/>
      <c r="IA128" s="184"/>
      <c r="IB128" s="184"/>
      <c r="ID128" s="184"/>
      <c r="IE128" s="185"/>
      <c r="IF128" s="185"/>
      <c r="IG128" s="184"/>
    </row>
    <row r="129" spans="1:241" ht="15" customHeight="1" x14ac:dyDescent="0.35">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c r="ED129" s="244"/>
      <c r="EE129"/>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5">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247500</v>
      </c>
      <c r="ED130" s="242"/>
      <c r="EE130" s="242">
        <v>216000</v>
      </c>
      <c r="EF130" s="242"/>
      <c r="EG130" s="260">
        <v>2.6674118483893912</v>
      </c>
      <c r="EH130" s="242"/>
      <c r="EI130" s="260">
        <v>2.1847373234427394</v>
      </c>
      <c r="EJ130" s="242"/>
      <c r="EK130" s="242">
        <v>62.5</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15.459662288930582</v>
      </c>
      <c r="GB130" s="254"/>
      <c r="GC130" s="254">
        <v>69.238037969246633</v>
      </c>
      <c r="GD130" s="254"/>
      <c r="GE130" s="254">
        <v>143.0053349140486</v>
      </c>
      <c r="GF130" s="254"/>
      <c r="GG130" s="254">
        <v>115.65377532228361</v>
      </c>
      <c r="GH130" s="254"/>
      <c r="GI130" s="254">
        <v>44.363193174893361</v>
      </c>
      <c r="GJ130" s="254"/>
      <c r="GK130" s="254">
        <v>8.914316125598722</v>
      </c>
      <c r="GL130" s="254"/>
      <c r="GM130" s="254">
        <v>0</v>
      </c>
      <c r="GN130" s="254"/>
      <c r="GO130" s="254">
        <v>65.990672204561804</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5">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258000</v>
      </c>
      <c r="ED131" s="242"/>
      <c r="EE131" s="242">
        <v>227600</v>
      </c>
      <c r="EF131" s="242"/>
      <c r="EG131" s="260">
        <v>3.4028471528471527</v>
      </c>
      <c r="EH131" s="242"/>
      <c r="EI131" s="260">
        <v>2.8096903096903096</v>
      </c>
      <c r="EJ131" s="242"/>
      <c r="EK131" s="242">
        <v>75.3</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13.544477093065744</v>
      </c>
      <c r="GB131" s="254"/>
      <c r="GC131" s="254">
        <v>62.284857475281122</v>
      </c>
      <c r="GD131" s="254"/>
      <c r="GE131" s="254">
        <v>141.0675864269808</v>
      </c>
      <c r="GF131" s="254"/>
      <c r="GG131" s="254">
        <v>130.96296253759056</v>
      </c>
      <c r="GH131" s="254"/>
      <c r="GI131" s="254">
        <v>46.212447451339649</v>
      </c>
      <c r="GJ131" s="254"/>
      <c r="GK131" s="254">
        <v>8.359370696344552</v>
      </c>
      <c r="GL131" s="254"/>
      <c r="GM131" s="254">
        <v>0</v>
      </c>
      <c r="GN131" s="254"/>
      <c r="GO131" s="254">
        <v>67.268493577901097</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5">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277000</v>
      </c>
      <c r="ED132" s="242"/>
      <c r="EE132" s="242">
        <v>231000</v>
      </c>
      <c r="EF132" s="242"/>
      <c r="EG132" s="260">
        <v>4.562043795620438</v>
      </c>
      <c r="EH132" s="242"/>
      <c r="EI132" s="260">
        <v>3.9935429533969682</v>
      </c>
      <c r="EJ132" s="242"/>
      <c r="EK132" s="242">
        <v>77.900000000000006</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11.315361917303958</v>
      </c>
      <c r="GB132" s="254"/>
      <c r="GC132" s="254">
        <v>68.510631915055086</v>
      </c>
      <c r="GD132" s="254"/>
      <c r="GE132" s="254">
        <v>134.48364947513042</v>
      </c>
      <c r="GF132" s="254"/>
      <c r="GG132" s="254">
        <v>129.18075763232503</v>
      </c>
      <c r="GH132" s="254"/>
      <c r="GI132" s="254">
        <v>47.888317612038044</v>
      </c>
      <c r="GJ132" s="254"/>
      <c r="GK132" s="254">
        <v>8.2136444839398344</v>
      </c>
      <c r="GL132" s="254"/>
      <c r="GM132" s="254">
        <v>0</v>
      </c>
      <c r="GN132" s="254"/>
      <c r="GO132" s="254">
        <v>66.436019043504956</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5">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302000</v>
      </c>
      <c r="ED133" s="242"/>
      <c r="EE133" s="242">
        <v>249000</v>
      </c>
      <c r="EF133" s="242"/>
      <c r="EG133" s="260">
        <v>4.6737125479834489</v>
      </c>
      <c r="EH133" s="242"/>
      <c r="EI133" s="260">
        <v>4.4776119402985071</v>
      </c>
      <c r="EJ133" s="242"/>
      <c r="EK133" s="242">
        <v>77.600000000000009</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14.435367082332172</v>
      </c>
      <c r="GB133" s="254"/>
      <c r="GC133" s="254">
        <v>70.467234525367871</v>
      </c>
      <c r="GD133" s="254"/>
      <c r="GE133" s="254">
        <v>140.65171998479167</v>
      </c>
      <c r="GF133" s="254"/>
      <c r="GG133" s="254">
        <v>140.92518872238657</v>
      </c>
      <c r="GH133" s="254"/>
      <c r="GI133" s="254">
        <v>50.680008152644561</v>
      </c>
      <c r="GJ133" s="254"/>
      <c r="GK133" s="254">
        <v>7.7153844691705507</v>
      </c>
      <c r="GL133" s="254"/>
      <c r="GM133" s="254">
        <v>0.67992527651090673</v>
      </c>
      <c r="GN133" s="254"/>
      <c r="GO133" s="254">
        <v>70.476936571844931</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5">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330500</v>
      </c>
      <c r="ED134" s="242"/>
      <c r="EE134" s="242">
        <v>282000</v>
      </c>
      <c r="EF134" s="242"/>
      <c r="EG134" s="242">
        <v>5.2193190133872847</v>
      </c>
      <c r="EH134" s="242"/>
      <c r="EI134" s="242">
        <v>3.63200034436744</v>
      </c>
      <c r="EJ134" s="242"/>
      <c r="EK134" s="242">
        <v>72.899999999999991</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13.50706331639174</v>
      </c>
      <c r="GB134" s="254"/>
      <c r="GC134" s="254">
        <v>61.698066156790141</v>
      </c>
      <c r="GD134" s="254"/>
      <c r="GE134" s="254">
        <v>143.96628840627952</v>
      </c>
      <c r="GF134" s="254"/>
      <c r="GG134" s="254">
        <v>137.92627876178565</v>
      </c>
      <c r="GH134" s="254"/>
      <c r="GI134" s="254">
        <v>59.59109549771145</v>
      </c>
      <c r="GJ134" s="254"/>
      <c r="GK134" s="254">
        <v>9.5852399450776744</v>
      </c>
      <c r="GL134" s="254"/>
      <c r="GM134" s="254">
        <v>0</v>
      </c>
      <c r="GN134" s="254"/>
      <c r="GO134" s="254">
        <v>70.541790986016949</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5">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375000</v>
      </c>
      <c r="ED135" s="244"/>
      <c r="EE135" s="245">
        <v>300000</v>
      </c>
      <c r="EG135" s="245">
        <v>6.9182642175342908</v>
      </c>
      <c r="EI135" s="245">
        <v>5.1134996390470846</v>
      </c>
      <c r="EK135" s="242">
        <v>78.600000000000009</v>
      </c>
      <c r="EO135" s="244">
        <v>4.0999999999999996</v>
      </c>
      <c r="EP135" s="244"/>
      <c r="GA135" s="254">
        <v>11.97708246555379</v>
      </c>
      <c r="GB135" s="254"/>
      <c r="GC135" s="254">
        <v>63.809753480516569</v>
      </c>
      <c r="GD135" s="254"/>
      <c r="GE135" s="254">
        <v>139.30886340199979</v>
      </c>
      <c r="GF135" s="254"/>
      <c r="GG135" s="254">
        <v>140.1045718029342</v>
      </c>
      <c r="GH135" s="254"/>
      <c r="GI135" s="254">
        <v>62.022918451899962</v>
      </c>
      <c r="GJ135" s="254"/>
      <c r="GK135" s="254">
        <v>11.458360327612702</v>
      </c>
      <c r="GL135" s="254"/>
      <c r="GM135" s="254">
        <v>0</v>
      </c>
      <c r="GN135" s="254"/>
      <c r="GO135" s="254">
        <v>70.664299282854842</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5">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375000</v>
      </c>
      <c r="ED136" s="244"/>
      <c r="EE136" s="245">
        <v>311000</v>
      </c>
      <c r="EK136" s="242">
        <v>68.899999999999991</v>
      </c>
      <c r="EO136" s="244">
        <v>2.5763097470034335</v>
      </c>
      <c r="EP136" s="244"/>
      <c r="GA136" s="254">
        <v>13.854984735828658</v>
      </c>
      <c r="GB136" s="254"/>
      <c r="GC136" s="254">
        <v>66.924265126115557</v>
      </c>
      <c r="GD136" s="254"/>
      <c r="GE136" s="254">
        <v>156.55583971026624</v>
      </c>
      <c r="GF136" s="254"/>
      <c r="GG136" s="254">
        <v>156.424700868489</v>
      </c>
      <c r="GH136" s="254"/>
      <c r="GI136" s="254">
        <v>71.007196787412099</v>
      </c>
      <c r="GJ136" s="254"/>
      <c r="GK136" s="254">
        <v>13.025341602903962</v>
      </c>
      <c r="GL136" s="254"/>
      <c r="GM136" s="254">
        <v>0</v>
      </c>
      <c r="GN136" s="254"/>
      <c r="GO136" s="254">
        <v>79.179022378788034</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5">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375000</v>
      </c>
      <c r="ED137" s="244"/>
      <c r="EE137" s="245">
        <v>300000</v>
      </c>
      <c r="EK137" s="242">
        <v>44.3</v>
      </c>
      <c r="EO137" s="244"/>
      <c r="EP137" s="244"/>
      <c r="GA137" s="254">
        <v>16.563994281290665</v>
      </c>
      <c r="GB137" s="254"/>
      <c r="GC137" s="254">
        <v>70.248996857072626</v>
      </c>
      <c r="GD137" s="254"/>
      <c r="GE137" s="254">
        <v>136.56017264831166</v>
      </c>
      <c r="GF137" s="254"/>
      <c r="GG137" s="254">
        <v>153.27810537242041</v>
      </c>
      <c r="GH137" s="254"/>
      <c r="GI137" s="254">
        <v>73.725998193790204</v>
      </c>
      <c r="GJ137" s="254"/>
      <c r="GK137" s="254">
        <v>12.671019347766984</v>
      </c>
      <c r="GL137" s="254"/>
      <c r="GM137" s="254">
        <v>1.7577571690270257</v>
      </c>
      <c r="GN137" s="254"/>
      <c r="GO137" s="254">
        <v>77.268203926802542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5">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385000</v>
      </c>
      <c r="ED138" s="244"/>
      <c r="EE138" s="245">
        <v>306000</v>
      </c>
      <c r="EK138" s="242">
        <v>32.6</v>
      </c>
      <c r="EO138" s="244"/>
      <c r="EP138" s="244"/>
      <c r="GA138" s="254">
        <v>12.962157065934203</v>
      </c>
      <c r="GB138" s="254"/>
      <c r="GC138" s="254">
        <v>62.324373199092776</v>
      </c>
      <c r="GD138" s="254"/>
      <c r="GE138" s="254">
        <v>136.85051297246594</v>
      </c>
      <c r="GF138" s="254"/>
      <c r="GG138" s="254">
        <v>139.82706867723897</v>
      </c>
      <c r="GH138" s="254"/>
      <c r="GI138" s="254">
        <v>64.036141317286877</v>
      </c>
      <c r="GJ138" s="254"/>
      <c r="GK138" s="254">
        <v>12.604388349885317</v>
      </c>
      <c r="GL138" s="254"/>
      <c r="GM138" s="254">
        <v>0.74416753352338716</v>
      </c>
      <c r="GN138" s="254"/>
      <c r="GO138" s="254">
        <v>71.458638985802637</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5">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400000</v>
      </c>
      <c r="ED139" s="244"/>
      <c r="EE139" s="245">
        <v>311035</v>
      </c>
      <c r="EK139" s="242">
        <v>21.8</v>
      </c>
      <c r="EO139" s="244"/>
      <c r="EP139" s="244"/>
      <c r="GA139" s="254">
        <v>10.883865566319818</v>
      </c>
      <c r="GB139" s="254"/>
      <c r="GC139" s="254">
        <v>69.982055883106895</v>
      </c>
      <c r="GD139" s="254"/>
      <c r="GE139" s="254">
        <v>155.48723097195204</v>
      </c>
      <c r="GF139" s="254"/>
      <c r="GG139" s="254">
        <v>147.24342663273961</v>
      </c>
      <c r="GH139" s="254"/>
      <c r="GI139" s="254">
        <v>68.034499383939576</v>
      </c>
      <c r="GJ139" s="254"/>
      <c r="GK139" s="254">
        <v>14.92619824202554</v>
      </c>
      <c r="GL139" s="254"/>
      <c r="GM139" s="254">
        <v>1.0974271430313376</v>
      </c>
      <c r="GN139" s="254"/>
      <c r="GO139" s="254">
        <v>77.056395077114814</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5">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435000</v>
      </c>
      <c r="ED140" s="244"/>
      <c r="EE140" s="245">
        <v>345000</v>
      </c>
      <c r="EK140" s="242">
        <v>17.299999999999997</v>
      </c>
      <c r="EO140" s="244"/>
      <c r="EP140" s="244"/>
      <c r="GA140" s="254">
        <v>11.14371572403468</v>
      </c>
      <c r="GB140" s="254"/>
      <c r="GC140" s="254">
        <v>53.022098784711226</v>
      </c>
      <c r="GD140" s="254"/>
      <c r="GE140" s="254">
        <v>124.62727819952703</v>
      </c>
      <c r="GF140" s="254"/>
      <c r="GG140" s="254">
        <v>134.30095626550377</v>
      </c>
      <c r="GH140" s="254"/>
      <c r="GI140" s="254">
        <v>63.995431218958025</v>
      </c>
      <c r="GJ140" s="254"/>
      <c r="GK140" s="254">
        <v>11.052685672943253</v>
      </c>
      <c r="GL140" s="254"/>
      <c r="GM140" s="254">
        <v>0</v>
      </c>
      <c r="GN140" s="254"/>
      <c r="GO140" s="254">
        <v>66.693148327029974</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5">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485000</v>
      </c>
      <c r="ED141" s="244"/>
      <c r="EE141" s="245">
        <v>360000</v>
      </c>
      <c r="EK141" s="242">
        <v>16.400000000000002</v>
      </c>
      <c r="EO141" s="244"/>
      <c r="EP141" s="244"/>
      <c r="GA141" s="254">
        <v>9.8934481402049794</v>
      </c>
      <c r="GC141" s="254">
        <v>53.155086593145185</v>
      </c>
      <c r="GE141" s="254">
        <v>127.16877486164366</v>
      </c>
      <c r="GG141" s="254">
        <v>135.62812560650318</v>
      </c>
      <c r="GI141" s="254">
        <v>59.55820271409403</v>
      </c>
      <c r="GK141" s="254">
        <v>15.425142174108524</v>
      </c>
      <c r="GM141" s="254">
        <v>0</v>
      </c>
      <c r="GO141" s="254">
        <v>66.887644841391378</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5">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568626</v>
      </c>
      <c r="ED142" s="244"/>
      <c r="EE142" s="245">
        <v>415000</v>
      </c>
      <c r="EK142" s="242">
        <v>20.9</v>
      </c>
      <c r="EO142" s="244"/>
      <c r="EP142" s="244"/>
      <c r="GA142" s="254">
        <v>10.374737815782908</v>
      </c>
      <c r="GC142" s="254">
        <v>65.171172889892873</v>
      </c>
      <c r="GE142" s="254">
        <v>143.98410993028688</v>
      </c>
      <c r="GG142" s="254">
        <v>150.92079832743835</v>
      </c>
      <c r="GI142" s="254">
        <v>68.970561618625155</v>
      </c>
      <c r="GK142" s="254">
        <v>13.728538434050634</v>
      </c>
      <c r="GM142" s="254">
        <v>0</v>
      </c>
      <c r="GO142" s="254">
        <v>75.192242030777862</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5">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600000</v>
      </c>
      <c r="ED143" s="244"/>
      <c r="EE143" s="245">
        <v>443250</v>
      </c>
      <c r="EK143" s="242">
        <v>18.7</v>
      </c>
      <c r="EO143" s="244"/>
      <c r="EP143" s="244"/>
      <c r="GA143" s="254">
        <v>9.6206844607862099</v>
      </c>
      <c r="GB143" s="254"/>
      <c r="GC143" s="254">
        <v>51.243953228307177</v>
      </c>
      <c r="GD143" s="254"/>
      <c r="GE143" s="254">
        <v>130.46188496997203</v>
      </c>
      <c r="GF143" s="254"/>
      <c r="GG143" s="254">
        <v>145.65330700578252</v>
      </c>
      <c r="GH143" s="254"/>
      <c r="GI143" s="254">
        <v>61.779703424633418</v>
      </c>
      <c r="GJ143" s="254"/>
      <c r="GK143" s="254">
        <v>14.851257044054021</v>
      </c>
      <c r="GL143" s="254"/>
      <c r="GM143" s="254">
        <v>0.68640260302434808</v>
      </c>
      <c r="GN143" s="254"/>
      <c r="GO143" s="254">
        <v>68.990597777516854</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5">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582118</v>
      </c>
      <c r="ED144" s="244"/>
      <c r="EE144" s="245">
        <v>428000</v>
      </c>
      <c r="EK144" s="242">
        <v>21.8</v>
      </c>
      <c r="EO144" s="244"/>
      <c r="EP144" s="244"/>
      <c r="GA144" s="254">
        <v>8.629386789753255</v>
      </c>
      <c r="GB144" s="254"/>
      <c r="GC144" s="254">
        <v>54.180439150890841</v>
      </c>
      <c r="GD144" s="254"/>
      <c r="GE144" s="254">
        <v>137.25310588148537</v>
      </c>
      <c r="GF144" s="254"/>
      <c r="GG144" s="254">
        <v>158.16248972304439</v>
      </c>
      <c r="GH144" s="254"/>
      <c r="GI144" s="254">
        <v>69.15622932641368</v>
      </c>
      <c r="GJ144" s="254"/>
      <c r="GK144" s="254">
        <v>15.395146185266615</v>
      </c>
      <c r="GL144" s="254"/>
      <c r="GM144" s="254">
        <v>1.3398887455634281</v>
      </c>
      <c r="GN144" s="254"/>
      <c r="GO144" s="254">
        <v>63.817828323256137</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5">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605500</v>
      </c>
      <c r="ED145" s="244"/>
      <c r="EE145" s="245">
        <v>477750</v>
      </c>
      <c r="EK145" s="242">
        <v>17.100000000000001</v>
      </c>
      <c r="EO145" s="244"/>
      <c r="EP145" s="244"/>
      <c r="GA145" s="254">
        <v>7.6660938164698589</v>
      </c>
      <c r="GB145" s="254"/>
      <c r="GC145" s="254">
        <v>56.9443904703515</v>
      </c>
      <c r="GD145" s="254"/>
      <c r="GE145" s="254">
        <v>143.79407641960242</v>
      </c>
      <c r="GF145" s="254"/>
      <c r="GG145" s="254">
        <v>169.9934563842111</v>
      </c>
      <c r="GH145" s="254"/>
      <c r="GI145" s="254">
        <v>76.317456977322465</v>
      </c>
      <c r="GJ145" s="254"/>
      <c r="GK145" s="254">
        <v>15.921923623706807</v>
      </c>
      <c r="GL145" s="254"/>
      <c r="GM145" s="254">
        <v>1.9627707488896646</v>
      </c>
      <c r="GN145" s="254"/>
      <c r="GO145" s="254">
        <v>68.061766523110037</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5">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v>4.5999999999999996</v>
      </c>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680000</v>
      </c>
      <c r="ED146" s="244"/>
      <c r="EE146" s="245">
        <v>513000</v>
      </c>
      <c r="EK146" s="242">
        <v>11.3</v>
      </c>
      <c r="EO146" s="244"/>
      <c r="EP146" s="244"/>
      <c r="GA146" s="254">
        <v>7.3530482116773594</v>
      </c>
      <c r="GB146" s="254"/>
      <c r="GC146" s="254">
        <v>58.114264774722706</v>
      </c>
      <c r="GD146" s="254"/>
      <c r="GE146" s="254">
        <v>139.5576491796914</v>
      </c>
      <c r="GF146" s="254"/>
      <c r="GG146" s="254">
        <v>172.07797083166327</v>
      </c>
      <c r="GH146" s="254"/>
      <c r="GI146" s="254">
        <v>85.253300056265047</v>
      </c>
      <c r="GJ146" s="254"/>
      <c r="GK146" s="254">
        <v>17.443212291990196</v>
      </c>
      <c r="GL146" s="254"/>
      <c r="GM146" s="254">
        <v>1.649422122214472</v>
      </c>
      <c r="GN146" s="254"/>
      <c r="GO146" s="254">
        <v>69.48860877782289</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3">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735000</v>
      </c>
      <c r="ED147" s="244"/>
      <c r="EE147" s="245">
        <v>541500</v>
      </c>
      <c r="EK147" s="242">
        <v>13.100000000000001</v>
      </c>
      <c r="EO147" s="244"/>
      <c r="EP147" s="244"/>
      <c r="GA147" s="254">
        <v>6.5441969418296662</v>
      </c>
      <c r="GB147" s="254"/>
      <c r="GC147" s="254">
        <v>51.105399075714026</v>
      </c>
      <c r="GD147" s="254"/>
      <c r="GE147" s="254">
        <v>123.66829427222848</v>
      </c>
      <c r="GF147" s="254"/>
      <c r="GG147" s="254">
        <v>141.71793451858528</v>
      </c>
      <c r="GH147" s="254"/>
      <c r="GI147" s="254">
        <v>65.769166311621049</v>
      </c>
      <c r="GJ147" s="254"/>
      <c r="GK147" s="254">
        <v>15.078038285401847</v>
      </c>
      <c r="GL147" s="254"/>
      <c r="GM147" s="254">
        <v>0.3560204693821109</v>
      </c>
      <c r="GN147" s="254"/>
      <c r="GO147" s="254">
        <v>60.8260075320986</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5">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725000</v>
      </c>
      <c r="ED148" s="244"/>
      <c r="EE148" s="245">
        <v>540000</v>
      </c>
      <c r="EK148" s="242">
        <v>14.799999999999999</v>
      </c>
      <c r="EO148" s="244"/>
      <c r="EP148" s="244"/>
      <c r="GA148" s="254">
        <v>6.3942418752902688</v>
      </c>
      <c r="GB148" s="254"/>
      <c r="GC148" s="254">
        <v>43.996195752765118</v>
      </c>
      <c r="GD148" s="254"/>
      <c r="GE148" s="254">
        <v>115.41710217516342</v>
      </c>
      <c r="GF148" s="254"/>
      <c r="GG148" s="254">
        <v>143.90777544597111</v>
      </c>
      <c r="GH148" s="254"/>
      <c r="GI148" s="254">
        <v>66.503265783321297</v>
      </c>
      <c r="GJ148" s="254"/>
      <c r="GK148" s="254">
        <v>14.476082108370411</v>
      </c>
      <c r="GL148" s="254"/>
      <c r="GM148" s="254">
        <v>1.737247625729017</v>
      </c>
      <c r="GN148" s="254"/>
      <c r="GO148" s="254">
        <v>59.554073391943611</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5">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722000</v>
      </c>
      <c r="ED149" s="244"/>
      <c r="EE149" s="245">
        <v>541000</v>
      </c>
      <c r="EK149" s="242">
        <v>19.5</v>
      </c>
      <c r="EO149" s="244"/>
      <c r="EP149" s="244"/>
      <c r="GA149" s="267">
        <v>5.042477420955608</v>
      </c>
      <c r="GB149" s="267"/>
      <c r="GC149" s="267">
        <v>40.197532640354396</v>
      </c>
      <c r="GD149" s="267"/>
      <c r="GE149" s="267">
        <v>111.07169070408001</v>
      </c>
      <c r="GF149" s="267"/>
      <c r="GG149" s="267">
        <v>139.77999219748176</v>
      </c>
      <c r="GH149" s="267"/>
      <c r="GI149" s="267">
        <v>69.07363981463935</v>
      </c>
      <c r="GJ149" s="267"/>
      <c r="GK149" s="267">
        <v>14.338097760396602</v>
      </c>
      <c r="GL149" s="267"/>
      <c r="GM149" s="267">
        <v>1.6115874028857533</v>
      </c>
      <c r="GN149" s="267"/>
      <c r="GO149" s="267">
        <v>58.280953633752446</v>
      </c>
      <c r="GP149" s="254"/>
      <c r="GQ149" s="254"/>
      <c r="GR149" s="254"/>
      <c r="GS149" s="254"/>
      <c r="GT149" s="254"/>
      <c r="GU149" s="184"/>
      <c r="GV149" s="184"/>
      <c r="GW149" s="184"/>
      <c r="GX149" s="184"/>
      <c r="GY149" s="184"/>
      <c r="GZ149" s="184"/>
      <c r="HC149" s="184"/>
      <c r="HG149" s="285">
        <v>1230.0119864323788</v>
      </c>
      <c r="HH149" s="285"/>
      <c r="HI149" s="285">
        <v>3450.3073117237509</v>
      </c>
      <c r="HJ149" s="285"/>
      <c r="HK149" s="285">
        <v>339.44556374486751</v>
      </c>
      <c r="HL149" s="285"/>
      <c r="HM149" s="285">
        <v>6326.7960521282293</v>
      </c>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5">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C150" s="245">
        <v>725000</v>
      </c>
      <c r="ED150" s="244"/>
      <c r="EE150" s="245">
        <v>554000</v>
      </c>
      <c r="EK150" s="242">
        <v>16.5</v>
      </c>
      <c r="EO150" s="244"/>
      <c r="EP150" s="244"/>
      <c r="GA150" s="267">
        <v>3.9209001022843508</v>
      </c>
      <c r="GB150" s="267"/>
      <c r="GC150" s="267">
        <v>37.454981992797123</v>
      </c>
      <c r="GD150" s="267"/>
      <c r="GE150" s="267">
        <v>116.69068469866608</v>
      </c>
      <c r="GF150" s="267"/>
      <c r="GG150" s="267">
        <v>136.34407178094889</v>
      </c>
      <c r="GH150" s="267"/>
      <c r="GI150" s="267">
        <v>68.435145401332576</v>
      </c>
      <c r="GJ150" s="267"/>
      <c r="GK150" s="267">
        <v>14.159158022260922</v>
      </c>
      <c r="GL150" s="267"/>
      <c r="GM150" s="267">
        <v>1.5235515679884886</v>
      </c>
      <c r="GN150" s="267"/>
      <c r="GO150" s="267">
        <v>58.079316162890336</v>
      </c>
      <c r="GP150" s="254"/>
      <c r="GQ150" s="254"/>
      <c r="GR150" s="254"/>
      <c r="GS150" s="254"/>
      <c r="GT150" s="254"/>
      <c r="GU150" s="184"/>
      <c r="GV150" s="184"/>
      <c r="GW150" s="184"/>
      <c r="GX150" s="184"/>
      <c r="GY150" s="184"/>
      <c r="GZ150" s="184"/>
      <c r="HC150" s="184"/>
      <c r="HG150" s="285">
        <v>1430.8794691858959</v>
      </c>
      <c r="HH150" s="285"/>
      <c r="HI150" s="285">
        <v>4248.2394583328196</v>
      </c>
      <c r="HJ150" s="285"/>
      <c r="HK150" s="285">
        <v>313.99923535143</v>
      </c>
      <c r="HL150" s="285"/>
      <c r="HM150" s="285">
        <v>7364.79903308955</v>
      </c>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5">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D151" s="244"/>
      <c r="EK151" s="242">
        <v>10.4</v>
      </c>
      <c r="EO151" s="244"/>
      <c r="EP151" s="244"/>
      <c r="GA151" s="267">
        <v>3.32473565620176</v>
      </c>
      <c r="GB151" s="267"/>
      <c r="GC151" s="267">
        <v>36.185285921274854</v>
      </c>
      <c r="GD151" s="267"/>
      <c r="GE151" s="267">
        <v>108.33795457500797</v>
      </c>
      <c r="GF151" s="267"/>
      <c r="GG151" s="267">
        <v>133.65102754074715</v>
      </c>
      <c r="GH151" s="267"/>
      <c r="GI151" s="267">
        <v>70.509422955281877</v>
      </c>
      <c r="GJ151" s="267"/>
      <c r="GK151" s="267">
        <v>17.009790115714488</v>
      </c>
      <c r="GL151" s="267"/>
      <c r="GM151" s="267">
        <v>1.6415341865450404</v>
      </c>
      <c r="GN151" s="267"/>
      <c r="GO151" s="267">
        <v>56.581941878826676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5">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D152" s="244"/>
      <c r="EK152" s="242">
        <v>5.5</v>
      </c>
      <c r="EO152" s="244"/>
      <c r="EP152" s="244"/>
      <c r="GA152" s="267">
        <v>2.4745555872061686</v>
      </c>
      <c r="GB152" s="267"/>
      <c r="GC152" s="267">
        <v>24.130492276123526</v>
      </c>
      <c r="GD152" s="267"/>
      <c r="GE152" s="267">
        <v>76.241779429593038</v>
      </c>
      <c r="GF152" s="267"/>
      <c r="GG152" s="267">
        <v>101.39323224916255</v>
      </c>
      <c r="GH152" s="267"/>
      <c r="GI152" s="267">
        <v>49.466914952906535</v>
      </c>
      <c r="GJ152" s="267"/>
      <c r="GK152" s="267">
        <v>11.051001365891503</v>
      </c>
      <c r="GL152" s="267"/>
      <c r="GM152" s="267">
        <v>1.1152758119936386</v>
      </c>
      <c r="GN152" s="267"/>
      <c r="GO152" s="267">
        <v>40.403741019349127</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5">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c r="EE153"/>
      <c r="EK153" s="242">
        <v>3.2</v>
      </c>
      <c r="EO153" s="244"/>
      <c r="EP153" s="244"/>
      <c r="GA153" s="267"/>
      <c r="GB153" s="267"/>
      <c r="GC153" s="267"/>
      <c r="GD153" s="267"/>
      <c r="GE153" s="267"/>
      <c r="GF153" s="267"/>
      <c r="GG153" s="267"/>
      <c r="GH153" s="267"/>
      <c r="GI153" s="267"/>
      <c r="GJ153" s="267"/>
      <c r="GK153" s="267"/>
      <c r="GL153" s="267"/>
      <c r="GM153" s="267"/>
      <c r="GN153" s="267"/>
      <c r="GO153" s="267"/>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v>166.6</v>
      </c>
      <c r="HX153" s="239"/>
      <c r="HY153" s="154"/>
      <c r="HZ153" s="154"/>
      <c r="IA153" s="184"/>
      <c r="IB153" s="184"/>
      <c r="ID153" s="184"/>
      <c r="IE153" s="185"/>
      <c r="IF153" s="185"/>
      <c r="IG153" s="184"/>
    </row>
    <row r="154" spans="1:241" ht="15" customHeight="1" x14ac:dyDescent="0.35">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c r="ED154" s="244"/>
      <c r="EE154"/>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5">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350000</v>
      </c>
      <c r="ED155" s="242"/>
      <c r="EE155" s="242">
        <v>245000</v>
      </c>
      <c r="EF155" s="242"/>
      <c r="EG155" s="260">
        <v>4.3690015757054868</v>
      </c>
      <c r="EH155" s="242"/>
      <c r="EI155" s="260">
        <v>3.0439765076636585</v>
      </c>
      <c r="EJ155" s="242"/>
      <c r="EK155" s="242">
        <v>19</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9.4407094836217986</v>
      </c>
      <c r="GB155" s="254"/>
      <c r="GC155" s="254">
        <v>38.81278538812785</v>
      </c>
      <c r="GD155" s="254"/>
      <c r="GE155" s="254">
        <v>75.171232876712338</v>
      </c>
      <c r="GF155" s="254"/>
      <c r="GG155" s="254">
        <v>103.11750599520383</v>
      </c>
      <c r="GH155" s="254"/>
      <c r="GI155" s="254">
        <v>58.791006266126061</v>
      </c>
      <c r="GJ155" s="254"/>
      <c r="GK155" s="254">
        <v>16.936434773287598</v>
      </c>
      <c r="GL155" s="254"/>
      <c r="GM155" s="254">
        <v>1.5808193913845343</v>
      </c>
      <c r="GN155" s="254"/>
      <c r="GO155" s="254">
        <v>56.001836125774609</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5">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380000</v>
      </c>
      <c r="ED156" s="242"/>
      <c r="EE156" s="242">
        <v>258000</v>
      </c>
      <c r="EF156" s="242"/>
      <c r="EG156" s="260">
        <v>6.7826364506862431</v>
      </c>
      <c r="EH156" s="242"/>
      <c r="EI156" s="260">
        <v>4.6281519310564958</v>
      </c>
      <c r="EJ156" s="242"/>
      <c r="EK156" s="242">
        <v>24.5</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9.7063978611145494</v>
      </c>
      <c r="GB156" s="254"/>
      <c r="GC156" s="254">
        <v>36.057827906749509</v>
      </c>
      <c r="GD156" s="254"/>
      <c r="GE156" s="254">
        <v>69.592933415287391</v>
      </c>
      <c r="GF156" s="254"/>
      <c r="GG156" s="254">
        <v>108.58555510936509</v>
      </c>
      <c r="GH156" s="254"/>
      <c r="GI156" s="254">
        <v>65.802821374507118</v>
      </c>
      <c r="GJ156" s="254"/>
      <c r="GK156" s="254">
        <v>15.683235808195139</v>
      </c>
      <c r="GL156" s="254"/>
      <c r="GM156" s="254">
        <v>0</v>
      </c>
      <c r="GN156" s="254"/>
      <c r="GO156" s="254">
        <v>56.173960539353097</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5">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450000</v>
      </c>
      <c r="ED157" s="242"/>
      <c r="EE157" s="242">
        <v>300000</v>
      </c>
      <c r="EF157" s="242"/>
      <c r="EG157" s="260">
        <v>8.0837304288631717</v>
      </c>
      <c r="EH157" s="242"/>
      <c r="EI157" s="260">
        <v>5.488427501701838</v>
      </c>
      <c r="EJ157" s="242"/>
      <c r="EK157" s="242">
        <v>26.5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11.110514393606922</v>
      </c>
      <c r="GB157" s="254"/>
      <c r="GC157" s="254">
        <v>34.243251561837184</v>
      </c>
      <c r="GD157" s="254"/>
      <c r="GE157" s="254">
        <v>68.429930697185696</v>
      </c>
      <c r="GF157" s="254"/>
      <c r="GG157" s="254">
        <v>113.20597202843723</v>
      </c>
      <c r="GH157" s="254"/>
      <c r="GI157" s="254">
        <v>71.612717404475248</v>
      </c>
      <c r="GJ157" s="254"/>
      <c r="GK157" s="254">
        <v>17.601472207958643</v>
      </c>
      <c r="GL157" s="254"/>
      <c r="GM157" s="254">
        <v>0.74512910052948556</v>
      </c>
      <c r="GN157" s="254"/>
      <c r="GO157" s="254">
        <v>57.845064089221694</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5">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481250</v>
      </c>
      <c r="ED158" s="242"/>
      <c r="EE158" s="242">
        <v>315000</v>
      </c>
      <c r="EF158" s="242"/>
      <c r="EG158" s="260">
        <v>10.261316064887493</v>
      </c>
      <c r="EH158" s="242"/>
      <c r="EI158" s="260">
        <v>6.3775510204081636</v>
      </c>
      <c r="EJ158" s="242"/>
      <c r="EK158" s="242">
        <v>25.8</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7.1072543274689544</v>
      </c>
      <c r="GB158" s="254"/>
      <c r="GC158" s="254">
        <v>31.95894648612515</v>
      </c>
      <c r="GD158" s="254"/>
      <c r="GE158" s="254">
        <v>71.182948792237823</v>
      </c>
      <c r="GF158" s="254"/>
      <c r="GG158" s="254">
        <v>119.60100588388241</v>
      </c>
      <c r="GH158" s="254"/>
      <c r="GI158" s="254">
        <v>82.184339363605957</v>
      </c>
      <c r="GJ158" s="254"/>
      <c r="GK158" s="254">
        <v>19.06245020907906</v>
      </c>
      <c r="GL158" s="254"/>
      <c r="GM158" s="254">
        <v>0.72438013710521121</v>
      </c>
      <c r="GN158" s="254"/>
      <c r="GO158" s="254">
        <v>60.547536213975135</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5">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522500</v>
      </c>
      <c r="ED159" s="242"/>
      <c r="EE159" s="242">
        <v>360000</v>
      </c>
      <c r="EF159" s="242"/>
      <c r="EG159" s="242">
        <v>9.3400423271282342</v>
      </c>
      <c r="EH159" s="242"/>
      <c r="EI159" s="242">
        <v>4.7510041895218764</v>
      </c>
      <c r="EJ159" s="242"/>
      <c r="EK159" s="242">
        <v>23.3</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10.213122253828626</v>
      </c>
      <c r="GB159" s="254"/>
      <c r="GC159" s="254">
        <v>32.204378657528409</v>
      </c>
      <c r="GD159" s="254"/>
      <c r="GE159" s="254">
        <v>72.749339618455096</v>
      </c>
      <c r="GF159" s="254"/>
      <c r="GG159" s="254">
        <v>120.78275577855266</v>
      </c>
      <c r="GH159" s="254"/>
      <c r="GI159" s="254">
        <v>82.953351143960447</v>
      </c>
      <c r="GJ159" s="254"/>
      <c r="GK159" s="254">
        <v>18.03220988282045</v>
      </c>
      <c r="GL159" s="254"/>
      <c r="GM159" s="254">
        <v>0</v>
      </c>
      <c r="GN159" s="254"/>
      <c r="GO159" s="254">
        <v>60.965205235393654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5">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620500</v>
      </c>
      <c r="ED160" s="244"/>
      <c r="EE160" s="245">
        <v>400000</v>
      </c>
      <c r="EG160" s="245">
        <v>12.9</v>
      </c>
      <c r="EI160" s="245">
        <v>6.7</v>
      </c>
      <c r="EK160" s="242">
        <v>27</v>
      </c>
      <c r="EO160" s="244">
        <v>3.1</v>
      </c>
      <c r="EP160" s="244"/>
      <c r="GA160" s="254">
        <v>9.6256710087873625</v>
      </c>
      <c r="GB160" s="254"/>
      <c r="GC160" s="254">
        <v>32.076464581320458</v>
      </c>
      <c r="GD160" s="254"/>
      <c r="GE160" s="254">
        <v>77.902036087084738</v>
      </c>
      <c r="GF160" s="254"/>
      <c r="GG160" s="254">
        <v>123.35605398206476</v>
      </c>
      <c r="GH160" s="254"/>
      <c r="GI160" s="254">
        <v>96.806445697686215</v>
      </c>
      <c r="GJ160" s="254"/>
      <c r="GK160" s="254">
        <v>19.456553371738668</v>
      </c>
      <c r="GL160" s="254"/>
      <c r="GM160" s="254">
        <v>0</v>
      </c>
      <c r="GN160" s="254"/>
      <c r="GO160" s="254">
        <v>64.646890903112265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5">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625000</v>
      </c>
      <c r="ED161" s="244"/>
      <c r="EE161" s="245">
        <v>396360</v>
      </c>
      <c r="EK161" s="242">
        <v>18.5</v>
      </c>
      <c r="EO161" s="244">
        <v>1.5538909180957099</v>
      </c>
      <c r="EP161" s="244"/>
      <c r="GA161" s="254">
        <v>9.0193268263866297</v>
      </c>
      <c r="GB161" s="254"/>
      <c r="GC161" s="254">
        <v>30.44555880132479</v>
      </c>
      <c r="GD161" s="254"/>
      <c r="GE161" s="254">
        <v>76.059280169371917</v>
      </c>
      <c r="GF161" s="254"/>
      <c r="GG161" s="254">
        <v>128.10300465654069</v>
      </c>
      <c r="GH161" s="254"/>
      <c r="GI161" s="254">
        <v>113.11529976779489</v>
      </c>
      <c r="GJ161" s="254"/>
      <c r="GK161" s="254">
        <v>22.22476824538472</v>
      </c>
      <c r="GL161" s="254"/>
      <c r="GM161" s="254">
        <v>0</v>
      </c>
      <c r="GN161" s="254"/>
      <c r="GO161" s="254">
        <v>67.963417703962151</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5">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607600</v>
      </c>
      <c r="ED162" s="244"/>
      <c r="EE162" s="245">
        <v>385000</v>
      </c>
      <c r="EK162" s="242">
        <v>5.7</v>
      </c>
      <c r="EO162" s="244"/>
      <c r="EP162" s="244"/>
      <c r="GA162" s="254">
        <v>8.6989414927384914</v>
      </c>
      <c r="GB162" s="254"/>
      <c r="GC162" s="254">
        <v>30.436502127519962</v>
      </c>
      <c r="GD162" s="254"/>
      <c r="GE162" s="254">
        <v>71.858234335797192</v>
      </c>
      <c r="GF162" s="254"/>
      <c r="GG162" s="254">
        <v>137.54719340388107</v>
      </c>
      <c r="GH162" s="254"/>
      <c r="GI162" s="254">
        <v>109.53377410611627</v>
      </c>
      <c r="GJ162" s="254"/>
      <c r="GK162" s="254">
        <v>19.981065957817695</v>
      </c>
      <c r="GL162" s="254"/>
      <c r="GM162" s="254">
        <v>0.66906217204696361</v>
      </c>
      <c r="GN162" s="254"/>
      <c r="GO162" s="254">
        <v>67.659770591259061</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5">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650000</v>
      </c>
      <c r="ED163" s="244"/>
      <c r="EE163" s="245">
        <v>400000</v>
      </c>
      <c r="EK163" s="242">
        <v>4.8</v>
      </c>
      <c r="EO163" s="244"/>
      <c r="EP163" s="244"/>
      <c r="GA163" s="254">
        <v>5.7677675384713574</v>
      </c>
      <c r="GB163" s="254"/>
      <c r="GC163" s="254">
        <v>27.931642530072235</v>
      </c>
      <c r="GD163" s="254"/>
      <c r="GE163" s="254">
        <v>77.641644607463348</v>
      </c>
      <c r="GF163" s="254"/>
      <c r="GG163" s="254">
        <v>120.81442461092739</v>
      </c>
      <c r="GH163" s="254"/>
      <c r="GI163" s="254">
        <v>95.592269259701794</v>
      </c>
      <c r="GJ163" s="254"/>
      <c r="GK163" s="254">
        <v>21.070870722832993</v>
      </c>
      <c r="GL163" s="254"/>
      <c r="GM163" s="254">
        <v>0.62509615520233741</v>
      </c>
      <c r="GN163" s="254"/>
      <c r="GO163" s="254">
        <v>62.552985493812997</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5">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700000</v>
      </c>
      <c r="ED164" s="244"/>
      <c r="EE164" s="245">
        <v>425000</v>
      </c>
      <c r="EK164" s="242">
        <v>3.4000000000000004</v>
      </c>
      <c r="EO164" s="244"/>
      <c r="EP164" s="244"/>
      <c r="GA164" s="254">
        <v>9.353741496598639</v>
      </c>
      <c r="GB164" s="254"/>
      <c r="GC164" s="254">
        <v>28.806204413258239</v>
      </c>
      <c r="GD164" s="254"/>
      <c r="GE164" s="254">
        <v>78.875171467764062</v>
      </c>
      <c r="GF164" s="254"/>
      <c r="GG164" s="254">
        <v>126.11734113440598</v>
      </c>
      <c r="GH164" s="254"/>
      <c r="GI164" s="254">
        <v>96.715629641855088</v>
      </c>
      <c r="GJ164" s="254"/>
      <c r="GK164" s="254">
        <v>28.965380418609264</v>
      </c>
      <c r="GL164" s="254"/>
      <c r="GM164" s="254">
        <v>1.1326311020500623</v>
      </c>
      <c r="GN164" s="254"/>
      <c r="GO164" s="254">
        <v>67.503434494817029</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5">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775000</v>
      </c>
      <c r="ED165" s="244"/>
      <c r="EE165" s="245">
        <v>440000</v>
      </c>
      <c r="EK165" s="242">
        <v>3.5999999999999996</v>
      </c>
      <c r="EO165" s="244"/>
      <c r="EP165" s="244"/>
      <c r="GA165" s="254">
        <v>7.7678086999215425</v>
      </c>
      <c r="GB165" s="254"/>
      <c r="GC165" s="254">
        <v>22.933447877291425</v>
      </c>
      <c r="GD165" s="254"/>
      <c r="GE165" s="254">
        <v>70.546446129802874</v>
      </c>
      <c r="GF165" s="254"/>
      <c r="GG165" s="254">
        <v>116.07434502917336</v>
      </c>
      <c r="GH165" s="254"/>
      <c r="GI165" s="254">
        <v>89.027454991235871</v>
      </c>
      <c r="GJ165" s="254"/>
      <c r="GK165" s="254">
        <v>27.672336939702674</v>
      </c>
      <c r="GL165" s="254"/>
      <c r="GM165" s="254">
        <v>1.0795365199928204</v>
      </c>
      <c r="GN165" s="254"/>
      <c r="GO165" s="254">
        <v>60.856374822982055</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5">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863500</v>
      </c>
      <c r="ED166" s="244"/>
      <c r="EE166" s="245">
        <v>461650</v>
      </c>
      <c r="EK166" s="242">
        <v>3.5000000000000004</v>
      </c>
      <c r="EO166" s="244"/>
      <c r="EP166" s="244"/>
      <c r="GA166" s="254">
        <v>5.9287207587295594</v>
      </c>
      <c r="GC166" s="254">
        <v>26.1301556716992</v>
      </c>
      <c r="GE166" s="254">
        <v>57.085916832802113</v>
      </c>
      <c r="GG166" s="254">
        <v>103.29388082079907</v>
      </c>
      <c r="GI166" s="254">
        <v>88.439816066750993</v>
      </c>
      <c r="GK166" s="254">
        <v>24.490258171711432</v>
      </c>
      <c r="GM166" s="254">
        <v>0</v>
      </c>
      <c r="GO166" s="254">
        <v>56.978729269580434</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5">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990000</v>
      </c>
      <c r="ED167" s="244"/>
      <c r="EE167" s="245">
        <v>507500</v>
      </c>
      <c r="EK167" s="242">
        <v>3.2</v>
      </c>
      <c r="EO167" s="244"/>
      <c r="EP167" s="244"/>
      <c r="GA167" s="254">
        <v>8.3087175141875598</v>
      </c>
      <c r="GC167" s="254">
        <v>28.419135551235694</v>
      </c>
      <c r="GE167" s="254">
        <v>65.066675377397587</v>
      </c>
      <c r="GG167" s="254">
        <v>116.38185020098818</v>
      </c>
      <c r="GI167" s="254">
        <v>95.092129986653234</v>
      </c>
      <c r="GK167" s="254">
        <v>23.849066069093983</v>
      </c>
      <c r="GM167" s="254">
        <v>0</v>
      </c>
      <c r="GO167" s="254">
        <v>62.254834843622092</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5">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975000</v>
      </c>
      <c r="ED168" s="244"/>
      <c r="EE168" s="245">
        <v>539000</v>
      </c>
      <c r="EK168" s="242">
        <v>3.4000000000000004</v>
      </c>
      <c r="EO168" s="244"/>
      <c r="EP168" s="244"/>
      <c r="GA168" s="254">
        <v>4.7474084602977165</v>
      </c>
      <c r="GB168" s="254"/>
      <c r="GC168" s="254">
        <v>22.961729343717998</v>
      </c>
      <c r="GD168" s="254"/>
      <c r="GE168" s="254">
        <v>55.973347644755115</v>
      </c>
      <c r="GF168" s="254"/>
      <c r="GG168" s="254">
        <v>104.020826949251</v>
      </c>
      <c r="GH168" s="254"/>
      <c r="GI168" s="254">
        <v>88.796234448705377</v>
      </c>
      <c r="GJ168" s="254"/>
      <c r="GK168" s="254">
        <v>24.931786973832143</v>
      </c>
      <c r="GL168" s="254"/>
      <c r="GM168" s="254">
        <v>0.59242996398206738</v>
      </c>
      <c r="GN168" s="254"/>
      <c r="GO168" s="254">
        <v>56.750717564508363</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5">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979000</v>
      </c>
      <c r="ED169" s="244"/>
      <c r="EE169" s="245">
        <v>548500</v>
      </c>
      <c r="EK169" s="242">
        <v>3.2</v>
      </c>
      <c r="EO169" s="244"/>
      <c r="EP169" s="244"/>
      <c r="GA169" s="254">
        <v>5.0422464647566496</v>
      </c>
      <c r="GB169" s="254"/>
      <c r="GC169" s="254">
        <v>21.349769672431332</v>
      </c>
      <c r="GD169" s="254"/>
      <c r="GE169" s="254">
        <v>55.040768294556692</v>
      </c>
      <c r="GF169" s="254"/>
      <c r="GG169" s="254">
        <v>105.40729225086781</v>
      </c>
      <c r="GH169" s="254"/>
      <c r="GI169" s="254">
        <v>90.007846306226909</v>
      </c>
      <c r="GJ169" s="254"/>
      <c r="GK169" s="254">
        <v>24.342041338087242</v>
      </c>
      <c r="GL169" s="254"/>
      <c r="GM169" s="254">
        <v>0.86471618699512875</v>
      </c>
      <c r="GN169" s="254"/>
      <c r="GO169" s="254">
        <v>50.126477655370984</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5">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1041750</v>
      </c>
      <c r="ED170" s="244"/>
      <c r="EE170" s="245">
        <v>585000</v>
      </c>
      <c r="EK170" s="242">
        <v>2.2999999999999998</v>
      </c>
      <c r="EO170" s="244"/>
      <c r="EP170" s="244"/>
      <c r="GA170" s="254">
        <v>5.33686535355654</v>
      </c>
      <c r="GB170" s="254"/>
      <c r="GC170" s="254">
        <v>19.704748725973324</v>
      </c>
      <c r="GD170" s="254"/>
      <c r="GE170" s="254">
        <v>54.13662776169307</v>
      </c>
      <c r="GF170" s="254"/>
      <c r="GG170" s="254">
        <v>106.69603863963329</v>
      </c>
      <c r="GH170" s="254"/>
      <c r="GI170" s="254">
        <v>91.187257535615458</v>
      </c>
      <c r="GJ170" s="254"/>
      <c r="GK170" s="254">
        <v>23.755510084472309</v>
      </c>
      <c r="GL170" s="254"/>
      <c r="GM170" s="254">
        <v>1.1227230781182771</v>
      </c>
      <c r="GN170" s="254"/>
      <c r="GO170" s="254">
        <v>50.47284327369676</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5">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v>5.0999999999999996</v>
      </c>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1230000</v>
      </c>
      <c r="ED171" s="244"/>
      <c r="EE171" s="245">
        <v>647500</v>
      </c>
      <c r="EK171" s="242">
        <v>1.7000000000000002</v>
      </c>
      <c r="EO171" s="244"/>
      <c r="EP171" s="244"/>
      <c r="GA171" s="254">
        <v>5.1625159900631781</v>
      </c>
      <c r="GB171" s="254"/>
      <c r="GC171" s="254">
        <v>16.958239356646011</v>
      </c>
      <c r="GD171" s="254"/>
      <c r="GE171" s="254">
        <v>54.212799222776169</v>
      </c>
      <c r="GF171" s="254"/>
      <c r="GG171" s="254">
        <v>100.49275879348605</v>
      </c>
      <c r="GH171" s="254"/>
      <c r="GI171" s="254">
        <v>90.444386016342818</v>
      </c>
      <c r="GJ171" s="254"/>
      <c r="GK171" s="254">
        <v>24.174481311404389</v>
      </c>
      <c r="GL171" s="254"/>
      <c r="GM171" s="254">
        <v>3.7200295350228219</v>
      </c>
      <c r="GN171" s="254"/>
      <c r="GO171" s="254">
        <v>49.468281387424469</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3">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1210000</v>
      </c>
      <c r="ED172" s="244"/>
      <c r="EE172" s="245">
        <v>615890</v>
      </c>
      <c r="EK172" s="242">
        <v>1.9</v>
      </c>
      <c r="EO172" s="244"/>
      <c r="EP172" s="244"/>
      <c r="GA172" s="254">
        <v>5.2111935419469786</v>
      </c>
      <c r="GB172" s="254"/>
      <c r="GC172" s="254">
        <v>16.065631359980689</v>
      </c>
      <c r="GD172" s="254"/>
      <c r="GE172" s="254">
        <v>41.090888134662748</v>
      </c>
      <c r="GF172" s="254"/>
      <c r="GG172" s="254">
        <v>96.111159377855387</v>
      </c>
      <c r="GH172" s="254"/>
      <c r="GI172" s="254">
        <v>90.0047171419194</v>
      </c>
      <c r="GJ172" s="254"/>
      <c r="GK172" s="254">
        <v>23.018777664003473</v>
      </c>
      <c r="GL172" s="254"/>
      <c r="GM172" s="254">
        <v>2.7521845173441064</v>
      </c>
      <c r="GN172" s="254"/>
      <c r="GO172" s="254">
        <v>44.525400421054385</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5">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1170000</v>
      </c>
      <c r="ED173" s="244"/>
      <c r="EE173" s="245">
        <v>606000</v>
      </c>
      <c r="EK173" s="242">
        <v>1.7000000000000002</v>
      </c>
      <c r="EO173" s="244"/>
      <c r="EP173" s="244"/>
      <c r="GA173" s="254">
        <v>2.5548731998217478</v>
      </c>
      <c r="GB173" s="254"/>
      <c r="GC173" s="254">
        <v>11.425273990573661</v>
      </c>
      <c r="GD173" s="254"/>
      <c r="GE173" s="254">
        <v>38.086099300356103</v>
      </c>
      <c r="GF173" s="254"/>
      <c r="GG173" s="254">
        <v>97.442859846494045</v>
      </c>
      <c r="GH173" s="254"/>
      <c r="GI173" s="254">
        <v>90.845530652910867</v>
      </c>
      <c r="GJ173" s="254"/>
      <c r="GK173" s="254">
        <v>20.132219365357034</v>
      </c>
      <c r="GL173" s="254"/>
      <c r="GM173" s="254">
        <v>0.91356339152361898</v>
      </c>
      <c r="GN173" s="254"/>
      <c r="GO173" s="254">
        <v>43.134411117672371</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5">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1260000</v>
      </c>
      <c r="ED174" s="244"/>
      <c r="EE174" s="245">
        <v>592500</v>
      </c>
      <c r="EK174" s="242">
        <v>2.1999999999999997</v>
      </c>
      <c r="EO174" s="244"/>
      <c r="EP174" s="244"/>
      <c r="GA174" s="267">
        <v>1.7542607636183547</v>
      </c>
      <c r="GB174" s="267"/>
      <c r="GC174" s="267">
        <v>10.527275089759566</v>
      </c>
      <c r="GD174" s="267"/>
      <c r="GE174" s="267">
        <v>30.309710112962115</v>
      </c>
      <c r="GF174" s="267"/>
      <c r="GG174" s="267">
        <v>90.394906428015858</v>
      </c>
      <c r="GH174" s="267"/>
      <c r="GI174" s="267">
        <v>85.369468148334391</v>
      </c>
      <c r="GJ174" s="267"/>
      <c r="GK174" s="267">
        <v>21.436432086457845</v>
      </c>
      <c r="GL174" s="267"/>
      <c r="GM174" s="267">
        <v>1.2736693402646913</v>
      </c>
      <c r="GN174" s="267"/>
      <c r="GO174" s="267">
        <v>39.837709892904606</v>
      </c>
      <c r="GP174" s="254"/>
      <c r="GQ174" s="254"/>
      <c r="GR174" s="254"/>
      <c r="GS174" s="254"/>
      <c r="GT174" s="254"/>
      <c r="GU174" s="184"/>
      <c r="GV174" s="184"/>
      <c r="GW174" s="184"/>
      <c r="GX174" s="184"/>
      <c r="GY174" s="184"/>
      <c r="GZ174" s="184"/>
      <c r="HC174" s="184"/>
      <c r="HG174" s="285">
        <v>1071.4079250785248</v>
      </c>
      <c r="HH174" s="285"/>
      <c r="HI174" s="285">
        <v>6443.8634918391863</v>
      </c>
      <c r="HJ174" s="285"/>
      <c r="HK174" s="285">
        <v>535.70396253926242</v>
      </c>
      <c r="HL174" s="285"/>
      <c r="HM174" s="285">
        <v>9391.5199475857989</v>
      </c>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5">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5">
        <v>1120000</v>
      </c>
      <c r="ED175" s="244"/>
      <c r="EE175" s="245">
        <v>605000</v>
      </c>
      <c r="EK175" s="242">
        <v>2.2999999999999998</v>
      </c>
      <c r="EO175" s="244"/>
      <c r="EP175" s="244"/>
      <c r="GA175" s="267">
        <v>1.16941967548604</v>
      </c>
      <c r="GB175" s="267"/>
      <c r="GC175" s="267">
        <v>12.473162253348328</v>
      </c>
      <c r="GD175" s="267"/>
      <c r="GE175" s="267">
        <v>27.767888928444286</v>
      </c>
      <c r="GF175" s="267"/>
      <c r="GG175" s="267">
        <v>91.699914971548168</v>
      </c>
      <c r="GH175" s="267"/>
      <c r="GI175" s="267">
        <v>88.774816939684456</v>
      </c>
      <c r="GJ175" s="267"/>
      <c r="GK175" s="267">
        <v>24.905451526611937</v>
      </c>
      <c r="GL175" s="267"/>
      <c r="GM175" s="267">
        <v>1.7379550062759488</v>
      </c>
      <c r="GN175" s="267"/>
      <c r="GO175" s="267">
        <v>42.039278118431362</v>
      </c>
      <c r="GP175" s="254"/>
      <c r="GQ175" s="254"/>
      <c r="GR175" s="254"/>
      <c r="GS175" s="254"/>
      <c r="GT175" s="254"/>
      <c r="GU175" s="184"/>
      <c r="GV175" s="184"/>
      <c r="GW175" s="184"/>
      <c r="GX175" s="184"/>
      <c r="GY175" s="184"/>
      <c r="GZ175" s="184"/>
      <c r="HC175" s="184"/>
      <c r="HG175" s="285">
        <v>1268.4183217369016</v>
      </c>
      <c r="HH175" s="285"/>
      <c r="HI175" s="285">
        <v>8376.9371667198047</v>
      </c>
      <c r="HJ175" s="285"/>
      <c r="HK175" s="285">
        <v>670.78011790226492</v>
      </c>
      <c r="HL175" s="285"/>
      <c r="HM175" s="285">
        <v>11925.88286041147</v>
      </c>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5">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D176" s="244"/>
      <c r="EK176" s="242">
        <v>3.5000000000000004</v>
      </c>
      <c r="EO176" s="244"/>
      <c r="EP176" s="244"/>
      <c r="GA176" s="267">
        <v>1.1220593042931488</v>
      </c>
      <c r="GB176" s="267"/>
      <c r="GC176" s="267">
        <v>11.65346584406668</v>
      </c>
      <c r="GD176" s="267"/>
      <c r="GE176" s="267">
        <v>24.410337000244127</v>
      </c>
      <c r="GF176" s="267"/>
      <c r="GG176" s="267">
        <v>88.614338730685802</v>
      </c>
      <c r="GH176" s="267"/>
      <c r="GI176" s="267">
        <v>87.484931563000345</v>
      </c>
      <c r="GJ176" s="267"/>
      <c r="GK176" s="267">
        <v>24.829971054766226</v>
      </c>
      <c r="GL176" s="267"/>
      <c r="GM176" s="267">
        <v>2.9014963550852197</v>
      </c>
      <c r="GN176" s="267"/>
      <c r="GO176" s="267">
        <v>40.778973789338423</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5">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D177" s="244"/>
      <c r="EK177" s="242">
        <v>2.8000000000000003</v>
      </c>
      <c r="EO177" s="244"/>
      <c r="EP177" s="244"/>
      <c r="GA177" s="267">
        <v>1.8871750111262615</v>
      </c>
      <c r="GB177" s="267"/>
      <c r="GC177" s="267">
        <v>7.8315371668361262</v>
      </c>
      <c r="GD177" s="267"/>
      <c r="GE177" s="267">
        <v>19.215468490600603</v>
      </c>
      <c r="GF177" s="267"/>
      <c r="GG177" s="267">
        <v>63.67761532891096</v>
      </c>
      <c r="GH177" s="267"/>
      <c r="GI177" s="267">
        <v>61.972940624486306</v>
      </c>
      <c r="GJ177" s="267"/>
      <c r="GK177" s="267">
        <v>15.026823102756346</v>
      </c>
      <c r="GL177" s="267"/>
      <c r="GM177" s="267">
        <v>2.3251341367917799</v>
      </c>
      <c r="GN177" s="267"/>
      <c r="GO177" s="267">
        <v>29.150439928777207</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5">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c r="EE178"/>
      <c r="EK178" s="242">
        <v>3.1</v>
      </c>
      <c r="EO178" s="244"/>
      <c r="EP178" s="244"/>
      <c r="GA178" s="267"/>
      <c r="GB178" s="267"/>
      <c r="GC178" s="267"/>
      <c r="GD178" s="267"/>
      <c r="GE178" s="267"/>
      <c r="GF178" s="267"/>
      <c r="GG178" s="267"/>
      <c r="GH178" s="267"/>
      <c r="GI178" s="267"/>
      <c r="GJ178" s="267"/>
      <c r="GK178" s="267"/>
      <c r="GL178" s="267"/>
      <c r="GM178" s="267"/>
      <c r="GN178" s="267"/>
      <c r="GO178" s="267"/>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v>83.4</v>
      </c>
      <c r="HX178" s="239"/>
      <c r="HY178" s="154"/>
      <c r="HZ178" s="154"/>
      <c r="IA178" s="184"/>
      <c r="IB178" s="184"/>
      <c r="ID178" s="184"/>
      <c r="IE178" s="185"/>
      <c r="IF178" s="185"/>
      <c r="IG178" s="184"/>
    </row>
    <row r="179" spans="1:241" ht="15" customHeight="1" x14ac:dyDescent="0.35">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c r="ED179" s="244"/>
      <c r="EE179"/>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5">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249500</v>
      </c>
      <c r="ED180" s="242"/>
      <c r="EE180" s="242">
        <v>212500</v>
      </c>
      <c r="EF180" s="242"/>
      <c r="EG180" s="260">
        <v>2.9277613412228796</v>
      </c>
      <c r="EH180" s="242"/>
      <c r="EI180" s="260">
        <v>2.3267998027613412</v>
      </c>
      <c r="EJ180" s="242"/>
      <c r="EK180" s="242">
        <v>67.5</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14.898535833547394</v>
      </c>
      <c r="GB180" s="254"/>
      <c r="GC180" s="254">
        <v>66.909483340078239</v>
      </c>
      <c r="GD180" s="254"/>
      <c r="GE180" s="254">
        <v>117.12158808933003</v>
      </c>
      <c r="GF180" s="254"/>
      <c r="GG180" s="254">
        <v>98.149819494584833</v>
      </c>
      <c r="GH180" s="254"/>
      <c r="GI180" s="254">
        <v>47.581463524636376</v>
      </c>
      <c r="GJ180" s="254"/>
      <c r="GK180" s="254">
        <v>6.9946374446257877</v>
      </c>
      <c r="GL180" s="254"/>
      <c r="GM180" s="254">
        <v>0.77669902912621369</v>
      </c>
      <c r="GN180" s="254"/>
      <c r="GO180" s="254">
        <v>58.785555779705469</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5">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260000</v>
      </c>
      <c r="ED181" s="242"/>
      <c r="EE181" s="242">
        <v>220000</v>
      </c>
      <c r="EF181" s="242"/>
      <c r="EG181" s="260">
        <v>3.8461538461538463</v>
      </c>
      <c r="EH181" s="242"/>
      <c r="EI181" s="260">
        <v>3.088709677419355</v>
      </c>
      <c r="EJ181" s="242"/>
      <c r="EK181" s="242">
        <v>76.5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14.467600517792764</v>
      </c>
      <c r="GB181" s="254"/>
      <c r="GC181" s="254">
        <v>58.62890256591055</v>
      </c>
      <c r="GD181" s="254"/>
      <c r="GE181" s="254">
        <v>103.80230235696791</v>
      </c>
      <c r="GF181" s="254"/>
      <c r="GG181" s="254">
        <v>125.14949299261377</v>
      </c>
      <c r="GH181" s="254"/>
      <c r="GI181" s="254">
        <v>44.562371225770598</v>
      </c>
      <c r="GJ181" s="254"/>
      <c r="GK181" s="254">
        <v>7.172604606812846</v>
      </c>
      <c r="GL181" s="254"/>
      <c r="GM181" s="254">
        <v>0</v>
      </c>
      <c r="GN181" s="254"/>
      <c r="GO181" s="254">
        <v>59.169212267747476</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5">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288000</v>
      </c>
      <c r="ED182" s="242"/>
      <c r="EE182" s="242">
        <v>235000</v>
      </c>
      <c r="EF182" s="242"/>
      <c r="EG182" s="260">
        <v>5.2814062248024509</v>
      </c>
      <c r="EH182" s="242"/>
      <c r="EI182" s="260">
        <v>4.4347685857119821</v>
      </c>
      <c r="EJ182" s="242"/>
      <c r="EK182" s="242">
        <v>76.099999999999994</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14.297626524919103</v>
      </c>
      <c r="GB182" s="254"/>
      <c r="GC182" s="254">
        <v>65.754389322652997</v>
      </c>
      <c r="GD182" s="254"/>
      <c r="GE182" s="254">
        <v>103.63249524370607</v>
      </c>
      <c r="GF182" s="254"/>
      <c r="GG182" s="254">
        <v>122.29725128576602</v>
      </c>
      <c r="GH182" s="254"/>
      <c r="GI182" s="254">
        <v>46.047535701153244</v>
      </c>
      <c r="GJ182" s="254"/>
      <c r="GK182" s="254">
        <v>6.8886324799256871</v>
      </c>
      <c r="GL182" s="254"/>
      <c r="GM182" s="254">
        <v>0</v>
      </c>
      <c r="GN182" s="254"/>
      <c r="GO182" s="254">
        <v>59.590634591136187</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5">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310000</v>
      </c>
      <c r="ED183" s="242"/>
      <c r="EE183" s="242">
        <v>250000</v>
      </c>
      <c r="EF183" s="242"/>
      <c r="EG183" s="260">
        <v>6.3652326602282701</v>
      </c>
      <c r="EH183" s="242"/>
      <c r="EI183" s="260">
        <v>5.2340109407712569</v>
      </c>
      <c r="EJ183" s="242"/>
      <c r="EK183" s="242">
        <v>71.399999999999991</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17.602519379955226</v>
      </c>
      <c r="GB183" s="254"/>
      <c r="GC183" s="254">
        <v>59.813899270260684</v>
      </c>
      <c r="GD183" s="254"/>
      <c r="GE183" s="254">
        <v>113.04981700517997</v>
      </c>
      <c r="GF183" s="254"/>
      <c r="GG183" s="254">
        <v>117.73546068524603</v>
      </c>
      <c r="GH183" s="254"/>
      <c r="GI183" s="254">
        <v>45.733431885037568</v>
      </c>
      <c r="GJ183" s="254"/>
      <c r="GK183" s="254">
        <v>7.9762968005187957</v>
      </c>
      <c r="GL183" s="254"/>
      <c r="GM183" s="254">
        <v>0</v>
      </c>
      <c r="GN183" s="254"/>
      <c r="GO183" s="254">
        <v>59.729641505593989</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5">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329500</v>
      </c>
      <c r="ED184" s="242"/>
      <c r="EE184" s="242">
        <v>265000</v>
      </c>
      <c r="EF184" s="242"/>
      <c r="EG184" s="242">
        <v>5.7680771538000091</v>
      </c>
      <c r="EH184" s="242"/>
      <c r="EI184" s="242">
        <v>4.0376540076600067</v>
      </c>
      <c r="EJ184" s="242"/>
      <c r="EK184" s="242">
        <v>69.699999999999989</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16.420154533451782</v>
      </c>
      <c r="GB184" s="254"/>
      <c r="GC184" s="254">
        <v>64.672798416564447</v>
      </c>
      <c r="GD184" s="254"/>
      <c r="GE184" s="254">
        <v>109.37773347370684</v>
      </c>
      <c r="GF184" s="254"/>
      <c r="GG184" s="254">
        <v>124.67252785838701</v>
      </c>
      <c r="GH184" s="254"/>
      <c r="GI184" s="254">
        <v>54.594161534443451</v>
      </c>
      <c r="GJ184" s="254"/>
      <c r="GK184" s="254">
        <v>12.214426672370678</v>
      </c>
      <c r="GL184" s="254"/>
      <c r="GM184" s="254">
        <v>0</v>
      </c>
      <c r="GN184" s="254"/>
      <c r="GO184" s="254">
        <v>62.897070546884649</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5">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374152</v>
      </c>
      <c r="ED185" s="244"/>
      <c r="EE185" s="245">
        <v>300000</v>
      </c>
      <c r="EG185" s="245">
        <v>9.1</v>
      </c>
      <c r="EI185" s="245">
        <v>6.4</v>
      </c>
      <c r="EK185" s="242">
        <v>71.2</v>
      </c>
      <c r="EO185" s="244">
        <v>1.7</v>
      </c>
      <c r="EP185" s="244"/>
      <c r="GA185" s="254">
        <v>14.780034767296501</v>
      </c>
      <c r="GB185" s="254"/>
      <c r="GC185" s="254">
        <v>55.453884077536223</v>
      </c>
      <c r="GD185" s="254"/>
      <c r="GE185" s="254">
        <v>116.38320250647701</v>
      </c>
      <c r="GF185" s="254"/>
      <c r="GG185" s="254">
        <v>131.5468495598557</v>
      </c>
      <c r="GH185" s="254"/>
      <c r="GI185" s="254">
        <v>60.294061123300736</v>
      </c>
      <c r="GJ185" s="254"/>
      <c r="GK185" s="254">
        <v>10.103273383562932</v>
      </c>
      <c r="GL185" s="254"/>
      <c r="GM185" s="254">
        <v>0</v>
      </c>
      <c r="GN185" s="254"/>
      <c r="GO185" s="254">
        <v>63.700820452379155</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5">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376000</v>
      </c>
      <c r="ED186" s="244"/>
      <c r="EE186" s="245">
        <v>310000</v>
      </c>
      <c r="EK186" s="242">
        <v>64</v>
      </c>
      <c r="EO186" s="244">
        <v>0.8019503432347469</v>
      </c>
      <c r="EP186" s="244"/>
      <c r="GA186" s="254">
        <v>15.87145143544487</v>
      </c>
      <c r="GB186" s="254"/>
      <c r="GC186" s="254">
        <v>63.818356498415469</v>
      </c>
      <c r="GD186" s="254"/>
      <c r="GE186" s="254">
        <v>140.66147782887998</v>
      </c>
      <c r="GF186" s="254"/>
      <c r="GG186" s="254">
        <v>143.76004346490319</v>
      </c>
      <c r="GH186" s="254"/>
      <c r="GI186" s="254">
        <v>65.967284650986883</v>
      </c>
      <c r="GJ186" s="254"/>
      <c r="GK186" s="254">
        <v>15.232871147669778</v>
      </c>
      <c r="GL186" s="254"/>
      <c r="GM186" s="254">
        <v>0</v>
      </c>
      <c r="GN186" s="254"/>
      <c r="GO186" s="254">
        <v>72.674270795571672</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5">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368000</v>
      </c>
      <c r="ED187" s="244"/>
      <c r="EE187" s="245">
        <v>299000</v>
      </c>
      <c r="EK187" s="242">
        <v>44.2</v>
      </c>
      <c r="EO187" s="244"/>
      <c r="EP187" s="244"/>
      <c r="GA187" s="254">
        <v>15.753179214178376</v>
      </c>
      <c r="GB187" s="254"/>
      <c r="GC187" s="254">
        <v>70.671385579089559</v>
      </c>
      <c r="GD187" s="254"/>
      <c r="GE187" s="254">
        <v>128.60466134000143</v>
      </c>
      <c r="GF187" s="254"/>
      <c r="GG187" s="254">
        <v>146.67835836944911</v>
      </c>
      <c r="GH187" s="254"/>
      <c r="GI187" s="254">
        <v>71.280397325433285</v>
      </c>
      <c r="GJ187" s="254"/>
      <c r="GK187" s="254">
        <v>13.187131108616301</v>
      </c>
      <c r="GL187" s="254"/>
      <c r="GM187" s="254">
        <v>0.69214299638256149</v>
      </c>
      <c r="GN187" s="254"/>
      <c r="GO187" s="254">
        <v>72.786502885987289</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5">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375500</v>
      </c>
      <c r="ED188" s="244"/>
      <c r="EE188" s="245">
        <v>306675</v>
      </c>
      <c r="EK188" s="242">
        <v>35</v>
      </c>
      <c r="EO188" s="244"/>
      <c r="EP188" s="244"/>
      <c r="GA188" s="254">
        <v>10.968232074908306</v>
      </c>
      <c r="GB188" s="254"/>
      <c r="GC188" s="254">
        <v>62.090660581928944</v>
      </c>
      <c r="GD188" s="254"/>
      <c r="GE188" s="254">
        <v>123.98412961601807</v>
      </c>
      <c r="GF188" s="254"/>
      <c r="GG188" s="254">
        <v>121.88875873649542</v>
      </c>
      <c r="GH188" s="254"/>
      <c r="GI188" s="254">
        <v>74.937534445360598</v>
      </c>
      <c r="GJ188" s="254"/>
      <c r="GK188" s="254">
        <v>12.995897420718096</v>
      </c>
      <c r="GL188" s="254"/>
      <c r="GM188" s="254">
        <v>0</v>
      </c>
      <c r="GN188" s="254"/>
      <c r="GO188" s="254">
        <v>66.35154320037158</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5">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402500</v>
      </c>
      <c r="ED189" s="244"/>
      <c r="EE189" s="245">
        <v>314000</v>
      </c>
      <c r="EK189" s="242">
        <v>21.8</v>
      </c>
      <c r="EO189" s="244"/>
      <c r="EP189" s="244"/>
      <c r="GA189" s="254">
        <v>13.363028953229399</v>
      </c>
      <c r="GB189" s="254"/>
      <c r="GC189" s="254">
        <v>66.822257707898288</v>
      </c>
      <c r="GD189" s="254"/>
      <c r="GE189" s="254">
        <v>124.98421916424694</v>
      </c>
      <c r="GF189" s="254"/>
      <c r="GG189" s="254">
        <v>127.13771377137714</v>
      </c>
      <c r="GH189" s="254"/>
      <c r="GI189" s="254">
        <v>71.733561058923996</v>
      </c>
      <c r="GJ189" s="254"/>
      <c r="GK189" s="254">
        <v>11.306805827353772</v>
      </c>
      <c r="GL189" s="254"/>
      <c r="GM189" s="254">
        <v>1.5927189988623436</v>
      </c>
      <c r="GN189" s="254"/>
      <c r="GO189" s="254">
        <v>68.553422867792577</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5">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445000</v>
      </c>
      <c r="ED190" s="244"/>
      <c r="EE190" s="245">
        <v>328250</v>
      </c>
      <c r="EK190" s="242">
        <v>17.2</v>
      </c>
      <c r="EO190" s="244"/>
      <c r="EP190" s="244"/>
      <c r="GA190" s="254">
        <v>10.988771918506325</v>
      </c>
      <c r="GB190" s="254"/>
      <c r="GC190" s="254">
        <v>46.636804283131958</v>
      </c>
      <c r="GD190" s="254"/>
      <c r="GE190" s="254">
        <v>114.91499030528468</v>
      </c>
      <c r="GF190" s="254"/>
      <c r="GG190" s="254">
        <v>131.03740272854776</v>
      </c>
      <c r="GH190" s="254"/>
      <c r="GI190" s="254">
        <v>63.558140662182325</v>
      </c>
      <c r="GJ190" s="254"/>
      <c r="GK190" s="254">
        <v>11.629729369755982</v>
      </c>
      <c r="GL190" s="254"/>
      <c r="GM190" s="254">
        <v>0.63886634245946539</v>
      </c>
      <c r="GN190" s="254"/>
      <c r="GO190" s="254">
        <v>62.412214281541466</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5">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501000</v>
      </c>
      <c r="ED191" s="244"/>
      <c r="EE191" s="245">
        <v>355000</v>
      </c>
      <c r="EK191" s="242">
        <v>20</v>
      </c>
      <c r="EO191" s="244"/>
      <c r="EP191" s="244"/>
      <c r="GA191" s="254">
        <v>14.953677950645169</v>
      </c>
      <c r="GC191" s="254">
        <v>59.428955810562179</v>
      </c>
      <c r="GE191" s="254">
        <v>115.92806623480568</v>
      </c>
      <c r="GG191" s="254">
        <v>136.02131474508201</v>
      </c>
      <c r="GI191" s="254">
        <v>61.780532230778689</v>
      </c>
      <c r="GK191" s="254">
        <v>14.183690081442304</v>
      </c>
      <c r="GM191" s="254">
        <v>0</v>
      </c>
      <c r="GO191" s="254">
        <v>67.81400891067689</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5">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601000</v>
      </c>
      <c r="ED192" s="244"/>
      <c r="EE192" s="245">
        <v>419000</v>
      </c>
      <c r="EK192" s="242">
        <v>22.6</v>
      </c>
      <c r="EO192" s="244"/>
      <c r="EP192" s="244"/>
      <c r="GA192" s="254">
        <v>14.87851284251359</v>
      </c>
      <c r="GC192" s="254">
        <v>64.382524831208244</v>
      </c>
      <c r="GE192" s="254">
        <v>127.22455530100135</v>
      </c>
      <c r="GG192" s="254">
        <v>135.0345668811097</v>
      </c>
      <c r="GI192" s="254">
        <v>68.597503090719513</v>
      </c>
      <c r="GK192" s="254">
        <v>12.512070251771735</v>
      </c>
      <c r="GM192" s="254">
        <v>0</v>
      </c>
      <c r="GO192" s="254">
        <v>70.70239361624526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5">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630000</v>
      </c>
      <c r="ED193" s="244"/>
      <c r="EE193" s="245">
        <v>452000</v>
      </c>
      <c r="EK193" s="242">
        <v>19.5</v>
      </c>
      <c r="EO193" s="244"/>
      <c r="EP193" s="244"/>
      <c r="GA193" s="254">
        <v>11.768580780827763</v>
      </c>
      <c r="GB193" s="254"/>
      <c r="GC193" s="254">
        <v>57.698361880063104</v>
      </c>
      <c r="GD193" s="254"/>
      <c r="GE193" s="254">
        <v>107.40914632165641</v>
      </c>
      <c r="GF193" s="254"/>
      <c r="GG193" s="254">
        <v>126.037201911445</v>
      </c>
      <c r="GH193" s="254"/>
      <c r="GI193" s="254">
        <v>64.309484847360665</v>
      </c>
      <c r="GJ193" s="254"/>
      <c r="GK193" s="254">
        <v>12.127629811491911</v>
      </c>
      <c r="GL193" s="254"/>
      <c r="GM193" s="254">
        <v>0.62848714055910249</v>
      </c>
      <c r="GN193" s="254"/>
      <c r="GO193" s="254">
        <v>64.516203477759021</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5">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605000</v>
      </c>
      <c r="ED194" s="244"/>
      <c r="EE194" s="245">
        <v>448000</v>
      </c>
      <c r="EK194" s="242">
        <v>15.8</v>
      </c>
      <c r="EO194" s="244"/>
      <c r="EP194" s="244"/>
      <c r="GA194" s="254">
        <v>11.863494413312395</v>
      </c>
      <c r="GB194" s="254"/>
      <c r="GC194" s="254">
        <v>55.02188891143421</v>
      </c>
      <c r="GD194" s="254"/>
      <c r="GE194" s="254">
        <v>112.03348271201678</v>
      </c>
      <c r="GF194" s="254"/>
      <c r="GG194" s="254">
        <v>135.21668260494468</v>
      </c>
      <c r="GH194" s="254"/>
      <c r="GI194" s="254">
        <v>72.311273102288553</v>
      </c>
      <c r="GJ194" s="254"/>
      <c r="GK194" s="254">
        <v>14.127869348522033</v>
      </c>
      <c r="GL194" s="254"/>
      <c r="GM194" s="254">
        <v>1.1448816964262176</v>
      </c>
      <c r="GN194" s="254"/>
      <c r="GO194" s="254">
        <v>58.635951327049398</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5">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640000</v>
      </c>
      <c r="ED195" s="244"/>
      <c r="EE195" s="245">
        <v>485000</v>
      </c>
      <c r="EK195" s="242">
        <v>10.5</v>
      </c>
      <c r="EO195" s="244"/>
      <c r="EP195" s="244"/>
      <c r="GA195" s="254">
        <v>11.961977654105146</v>
      </c>
      <c r="GB195" s="254"/>
      <c r="GC195" s="254">
        <v>52.353494388956562</v>
      </c>
      <c r="GD195" s="254"/>
      <c r="GE195" s="254">
        <v>116.54133200467092</v>
      </c>
      <c r="GF195" s="254"/>
      <c r="GG195" s="254">
        <v>144.02872383735121</v>
      </c>
      <c r="GH195" s="254"/>
      <c r="GI195" s="254">
        <v>80.358345405189425</v>
      </c>
      <c r="GJ195" s="254"/>
      <c r="GK195" s="254">
        <v>16.132029123219816</v>
      </c>
      <c r="GL195" s="254"/>
      <c r="GM195" s="254">
        <v>1.65473456227114</v>
      </c>
      <c r="GN195" s="254"/>
      <c r="GO195" s="254">
        <v>62.180476518957455</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5">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v>4</v>
      </c>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770000</v>
      </c>
      <c r="ED196" s="244"/>
      <c r="EE196" s="245">
        <v>565000</v>
      </c>
      <c r="EK196" s="242">
        <v>9.8000000000000007</v>
      </c>
      <c r="EO196" s="244"/>
      <c r="EP196" s="244"/>
      <c r="GA196" s="254">
        <v>7.7709557726558129</v>
      </c>
      <c r="GB196" s="254"/>
      <c r="GC196" s="254">
        <v>45.830947470360528</v>
      </c>
      <c r="GD196" s="254"/>
      <c r="GE196" s="254">
        <v>111.42788513764567</v>
      </c>
      <c r="GF196" s="254"/>
      <c r="GG196" s="254">
        <v>158.00000127003796</v>
      </c>
      <c r="GH196" s="254"/>
      <c r="GI196" s="254">
        <v>83.262871369051794</v>
      </c>
      <c r="GJ196" s="254"/>
      <c r="GK196" s="254">
        <v>21.043064398821812</v>
      </c>
      <c r="GL196" s="254"/>
      <c r="GM196" s="254">
        <v>0.62152736034328149</v>
      </c>
      <c r="GN196" s="254"/>
      <c r="GO196" s="254">
        <v>63.355683779063021</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3">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800000</v>
      </c>
      <c r="ED197" s="244"/>
      <c r="EE197" s="245">
        <v>587000</v>
      </c>
      <c r="EK197" s="242">
        <v>8.3000000000000007</v>
      </c>
      <c r="EO197" s="244"/>
      <c r="EP197" s="244"/>
      <c r="GA197" s="254">
        <v>7.733088639022581</v>
      </c>
      <c r="GB197" s="254"/>
      <c r="GC197" s="254">
        <v>41.681362581437376</v>
      </c>
      <c r="GD197" s="254"/>
      <c r="GE197" s="254">
        <v>96.009314485389325</v>
      </c>
      <c r="GF197" s="254"/>
      <c r="GG197" s="254">
        <v>139.60479490720843</v>
      </c>
      <c r="GH197" s="254"/>
      <c r="GI197" s="254">
        <v>74.365035403164214</v>
      </c>
      <c r="GJ197" s="254"/>
      <c r="GK197" s="254">
        <v>14.814424929409174</v>
      </c>
      <c r="GL197" s="254"/>
      <c r="GM197" s="254">
        <v>1.6201752040397641</v>
      </c>
      <c r="GN197" s="254"/>
      <c r="GO197" s="254">
        <v>55.491550695941086</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5">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770000</v>
      </c>
      <c r="ED198" s="244"/>
      <c r="EE198" s="245">
        <v>560000</v>
      </c>
      <c r="EK198" s="242">
        <v>9.5</v>
      </c>
      <c r="EO198" s="244"/>
      <c r="EP198" s="244"/>
      <c r="GA198" s="254">
        <v>5.1056468301245435</v>
      </c>
      <c r="GB198" s="254"/>
      <c r="GC198" s="254">
        <v>36.856262965749764</v>
      </c>
      <c r="GD198" s="254"/>
      <c r="GE198" s="254">
        <v>94.42289304007997</v>
      </c>
      <c r="GF198" s="254"/>
      <c r="GG198" s="254">
        <v>131.23602444905262</v>
      </c>
      <c r="GH198" s="254"/>
      <c r="GI198" s="254">
        <v>77.635708454800564</v>
      </c>
      <c r="GJ198" s="254"/>
      <c r="GK198" s="254">
        <v>14.274803199770394</v>
      </c>
      <c r="GL198" s="254"/>
      <c r="GM198" s="254">
        <v>0.60788963197792523</v>
      </c>
      <c r="GN198" s="254"/>
      <c r="GO198" s="254">
        <v>53.497623626622321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5">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770000</v>
      </c>
      <c r="ED199" s="244"/>
      <c r="EE199" s="245">
        <v>560000</v>
      </c>
      <c r="EK199" s="242">
        <v>6.5</v>
      </c>
      <c r="EO199" s="244"/>
      <c r="EP199" s="244"/>
      <c r="GA199" s="267">
        <v>4.5253031171808447</v>
      </c>
      <c r="GB199" s="267"/>
      <c r="GC199" s="267">
        <v>32.584335496588103</v>
      </c>
      <c r="GD199" s="267"/>
      <c r="GE199" s="267">
        <v>89.774058114326934</v>
      </c>
      <c r="GF199" s="267"/>
      <c r="GG199" s="267">
        <v>132.25861425033952</v>
      </c>
      <c r="GH199" s="267"/>
      <c r="GI199" s="267">
        <v>76.765990832478622</v>
      </c>
      <c r="GJ199" s="267"/>
      <c r="GK199" s="267">
        <v>14.041274827087094</v>
      </c>
      <c r="GL199" s="267"/>
      <c r="GM199" s="267">
        <v>0.91232086205926843</v>
      </c>
      <c r="GN199" s="267"/>
      <c r="GO199" s="267">
        <v>52.478290451159047</v>
      </c>
      <c r="GP199" s="254"/>
      <c r="GQ199" s="254"/>
      <c r="GR199" s="254"/>
      <c r="GS199" s="254"/>
      <c r="GT199" s="254"/>
      <c r="GU199" s="184"/>
      <c r="GV199" s="184"/>
      <c r="GW199" s="184"/>
      <c r="GX199" s="184"/>
      <c r="GY199" s="184"/>
      <c r="GZ199" s="184"/>
      <c r="HC199" s="184"/>
      <c r="HG199" s="285">
        <v>1837.9006623443911</v>
      </c>
      <c r="HH199" s="285"/>
      <c r="HI199" s="285">
        <v>5509.5010712335288</v>
      </c>
      <c r="HJ199" s="285"/>
      <c r="HK199" s="285">
        <v>710.65492277316457</v>
      </c>
      <c r="HL199" s="285"/>
      <c r="HM199" s="285">
        <v>11378.880595969922</v>
      </c>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5">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C200" s="245">
        <v>750000</v>
      </c>
      <c r="ED200" s="244"/>
      <c r="EE200" s="245">
        <v>570000</v>
      </c>
      <c r="EK200" s="242">
        <v>4.1000000000000005</v>
      </c>
      <c r="EO200" s="244"/>
      <c r="EP200" s="244"/>
      <c r="GA200" s="267">
        <v>4.0348001513050056</v>
      </c>
      <c r="GB200" s="267"/>
      <c r="GC200" s="267">
        <v>31.00189035916824</v>
      </c>
      <c r="GD200" s="267"/>
      <c r="GE200" s="267">
        <v>90.337954939341415</v>
      </c>
      <c r="GF200" s="267"/>
      <c r="GG200" s="267">
        <v>134.18959072174829</v>
      </c>
      <c r="GH200" s="267"/>
      <c r="GI200" s="267">
        <v>75.825753949258015</v>
      </c>
      <c r="GJ200" s="267"/>
      <c r="GK200" s="267">
        <v>13.94464398901331</v>
      </c>
      <c r="GL200" s="267"/>
      <c r="GM200" s="267">
        <v>1.2340600575894694</v>
      </c>
      <c r="GN200" s="267"/>
      <c r="GO200" s="267">
        <v>52.911027222784888</v>
      </c>
      <c r="GP200" s="254"/>
      <c r="GQ200" s="254"/>
      <c r="GR200" s="254"/>
      <c r="GS200" s="254"/>
      <c r="GT200" s="254"/>
      <c r="GU200" s="184"/>
      <c r="GV200" s="184"/>
      <c r="GW200" s="184"/>
      <c r="GX200" s="184"/>
      <c r="GY200" s="184"/>
      <c r="GZ200" s="184"/>
      <c r="HC200" s="184"/>
      <c r="HG200" s="285">
        <v>1868.4092244926183</v>
      </c>
      <c r="HH200" s="285"/>
      <c r="HI200" s="285">
        <v>6594.0600905853471</v>
      </c>
      <c r="HJ200" s="285"/>
      <c r="HK200" s="285">
        <v>797.28935449296409</v>
      </c>
      <c r="HL200" s="285"/>
      <c r="HM200" s="285">
        <v>12553.331258859731</v>
      </c>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5">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D201" s="244"/>
      <c r="EK201" s="242">
        <v>3.6999999999999997</v>
      </c>
      <c r="EO201" s="244"/>
      <c r="EP201" s="244"/>
      <c r="GA201" s="267">
        <v>4.1814481855766292</v>
      </c>
      <c r="GB201" s="267"/>
      <c r="GC201" s="267">
        <v>29.72464710710922</v>
      </c>
      <c r="GD201" s="267"/>
      <c r="GE201" s="267">
        <v>99.386292430497107</v>
      </c>
      <c r="GF201" s="267"/>
      <c r="GG201" s="267">
        <v>147.72023652366099</v>
      </c>
      <c r="GH201" s="267"/>
      <c r="GI201" s="267">
        <v>80.390701432944923</v>
      </c>
      <c r="GJ201" s="267"/>
      <c r="GK201" s="267">
        <v>15.705879815079934</v>
      </c>
      <c r="GL201" s="267"/>
      <c r="GM201" s="267">
        <v>0.61895035682859234</v>
      </c>
      <c r="GN201" s="267"/>
      <c r="GO201" s="267">
        <v>56.681439416613891</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5">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D202" s="244"/>
      <c r="EK202" s="242">
        <v>3.5</v>
      </c>
      <c r="EO202" s="244"/>
      <c r="EP202" s="244"/>
      <c r="GA202" s="267">
        <v>1.6804083234871052</v>
      </c>
      <c r="GB202" s="267"/>
      <c r="GC202" s="267">
        <v>17.289209586312548</v>
      </c>
      <c r="GD202" s="267"/>
      <c r="GE202" s="267">
        <v>64.314457241091986</v>
      </c>
      <c r="GF202" s="267"/>
      <c r="GG202" s="267">
        <v>109.62005287704579</v>
      </c>
      <c r="GH202" s="267"/>
      <c r="GI202" s="267">
        <v>57.616933433819327</v>
      </c>
      <c r="GJ202" s="267"/>
      <c r="GK202" s="267">
        <v>10.920332927354476</v>
      </c>
      <c r="GL202" s="267"/>
      <c r="GM202" s="267">
        <v>0.2069608917043807</v>
      </c>
      <c r="GN202" s="267"/>
      <c r="GO202" s="267">
        <v>39.247192982229372</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5">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c r="EE203"/>
      <c r="EK203" s="242">
        <v>3.5</v>
      </c>
      <c r="EO203" s="244"/>
      <c r="EP203" s="244"/>
      <c r="GA203" s="267"/>
      <c r="GB203" s="267"/>
      <c r="GC203" s="267"/>
      <c r="GD203" s="267"/>
      <c r="GE203" s="267"/>
      <c r="GF203" s="267"/>
      <c r="GG203" s="267"/>
      <c r="GH203" s="267"/>
      <c r="GI203" s="267"/>
      <c r="GJ203" s="267"/>
      <c r="GK203" s="267"/>
      <c r="GL203" s="267"/>
      <c r="GM203" s="267"/>
      <c r="GN203" s="267"/>
      <c r="GO203" s="267"/>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v>68.2</v>
      </c>
      <c r="HX203" s="239"/>
      <c r="HY203" s="154"/>
      <c r="HZ203" s="154"/>
      <c r="IA203" s="184"/>
      <c r="IB203" s="184"/>
      <c r="ID203" s="184"/>
      <c r="IE203" s="185"/>
      <c r="IF203" s="185"/>
      <c r="IG203" s="184"/>
    </row>
    <row r="204" spans="1:241" ht="15" customHeight="1" x14ac:dyDescent="0.35">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c r="ED204" s="244"/>
      <c r="EE204"/>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5">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510000</v>
      </c>
      <c r="ED205" s="242"/>
      <c r="EE205" s="242">
        <v>315000</v>
      </c>
      <c r="EF205" s="242"/>
      <c r="EG205" s="260">
        <v>5.2966734352603915</v>
      </c>
      <c r="EH205" s="242"/>
      <c r="EI205" s="260">
        <v>3.6878881987577641</v>
      </c>
      <c r="EJ205" s="242"/>
      <c r="EK205" s="242">
        <v>2.7</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5.5256652610149777</v>
      </c>
      <c r="GB205" s="254"/>
      <c r="GC205" s="254">
        <v>17.720306513409962</v>
      </c>
      <c r="GD205" s="254"/>
      <c r="GE205" s="254">
        <v>58.404856604563534</v>
      </c>
      <c r="GF205" s="254"/>
      <c r="GG205" s="254">
        <v>121.61269001982816</v>
      </c>
      <c r="GH205" s="254"/>
      <c r="GI205" s="254">
        <v>68.25253437719563</v>
      </c>
      <c r="GJ205" s="254"/>
      <c r="GK205" s="254">
        <v>15.666349105536149</v>
      </c>
      <c r="GL205" s="254"/>
      <c r="GM205" s="254">
        <v>0.91932888991036543</v>
      </c>
      <c r="GN205" s="254"/>
      <c r="GO205" s="254">
        <v>52.351051401869157</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5">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575000</v>
      </c>
      <c r="ED206" s="242"/>
      <c r="EE206" s="242">
        <v>350050</v>
      </c>
      <c r="EF206" s="242"/>
      <c r="EG206" s="260">
        <v>8.0020650490449157</v>
      </c>
      <c r="EH206" s="242"/>
      <c r="EI206" s="260">
        <v>5.2916881775942182</v>
      </c>
      <c r="EJ206" s="242"/>
      <c r="EK206" s="242">
        <v>4.1000000000000005</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4.0151643734347511</v>
      </c>
      <c r="GB206" s="254"/>
      <c r="GC206" s="254">
        <v>18.086831702430143</v>
      </c>
      <c r="GD206" s="254"/>
      <c r="GE206" s="254">
        <v>66.138277041879149</v>
      </c>
      <c r="GF206" s="254"/>
      <c r="GG206" s="254">
        <v>141.07017574845565</v>
      </c>
      <c r="GH206" s="254"/>
      <c r="GI206" s="254">
        <v>74.918900670394223</v>
      </c>
      <c r="GJ206" s="254"/>
      <c r="GK206" s="254">
        <v>13.315125070421587</v>
      </c>
      <c r="GL206" s="254"/>
      <c r="GM206" s="254">
        <v>0.68078222176452607</v>
      </c>
      <c r="GN206" s="254"/>
      <c r="GO206" s="254">
        <v>57.846398331326604</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5">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746250</v>
      </c>
      <c r="ED207" s="242"/>
      <c r="EE207" s="242">
        <v>381000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2.2630433929385267</v>
      </c>
      <c r="GB207" s="254"/>
      <c r="GC207" s="254">
        <v>19.592106919961875</v>
      </c>
      <c r="GD207" s="254"/>
      <c r="GE207" s="254">
        <v>62.286446788060324</v>
      </c>
      <c r="GF207" s="254"/>
      <c r="GG207" s="254">
        <v>134.43159347155708</v>
      </c>
      <c r="GH207" s="254"/>
      <c r="GI207" s="254">
        <v>78.304591241472224</v>
      </c>
      <c r="GJ207" s="254"/>
      <c r="GK207" s="254">
        <v>15.191723494313168</v>
      </c>
      <c r="GL207" s="254"/>
      <c r="GM207" s="254">
        <v>0.8963804105405867</v>
      </c>
      <c r="GN207" s="254"/>
      <c r="GO207" s="254">
        <v>56.672037374397178</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5">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742000</v>
      </c>
      <c r="ED208" s="242"/>
      <c r="EE208" s="242">
        <v>420000</v>
      </c>
      <c r="EF208" s="242"/>
      <c r="EG208" s="260">
        <v>11.461165307319153</v>
      </c>
      <c r="EH208" s="242"/>
      <c r="EI208" s="260">
        <v>6.9966416120262274</v>
      </c>
      <c r="EJ208" s="242"/>
      <c r="EK208" s="242">
        <v>3</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1.6744136858327976</v>
      </c>
      <c r="GB208" s="254"/>
      <c r="GC208" s="254">
        <v>12.670478018220928</v>
      </c>
      <c r="GD208" s="254"/>
      <c r="GE208" s="254">
        <v>67.621007362177863</v>
      </c>
      <c r="GF208" s="254"/>
      <c r="GG208" s="254">
        <v>133.27802487433618</v>
      </c>
      <c r="GH208" s="254"/>
      <c r="GI208" s="254">
        <v>82.207941301435753</v>
      </c>
      <c r="GJ208" s="254"/>
      <c r="GK208" s="254">
        <v>14.955604611491072</v>
      </c>
      <c r="GL208" s="254"/>
      <c r="GM208" s="254">
        <v>0.66399788115077185</v>
      </c>
      <c r="GN208" s="254"/>
      <c r="GO208" s="254">
        <v>56.588530553876005</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5">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776000</v>
      </c>
      <c r="ED209" s="242"/>
      <c r="EE209" s="242">
        <v>458750</v>
      </c>
      <c r="EF209" s="242"/>
      <c r="EG209" s="242">
        <v>11.795364445680901</v>
      </c>
      <c r="EH209" s="242"/>
      <c r="EI209" s="260">
        <v>5.2163026846571148</v>
      </c>
      <c r="EJ209" s="242"/>
      <c r="EK209" s="242">
        <v>3.5000000000000004</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2.4782293427812956</v>
      </c>
      <c r="GB209" s="254"/>
      <c r="GC209" s="254">
        <v>17.773971494125348</v>
      </c>
      <c r="GD209" s="254"/>
      <c r="GE209" s="254">
        <v>69.579790977789287</v>
      </c>
      <c r="GF209" s="254"/>
      <c r="GG209" s="254">
        <v>134.21823863750825</v>
      </c>
      <c r="GH209" s="254"/>
      <c r="GI209" s="254">
        <v>93.944132960124833</v>
      </c>
      <c r="GJ209" s="254"/>
      <c r="GK209" s="254">
        <v>19.767228237268679</v>
      </c>
      <c r="GL209" s="254"/>
      <c r="GM209" s="254">
        <v>0</v>
      </c>
      <c r="GN209" s="254"/>
      <c r="GO209" s="254">
        <v>60.662215445320612</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5">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905000</v>
      </c>
      <c r="ED210" s="244"/>
      <c r="EE210" s="245">
        <v>532500</v>
      </c>
      <c r="EG210" s="245">
        <v>15.7</v>
      </c>
      <c r="EI210" s="245">
        <v>6.6</v>
      </c>
      <c r="EK210" s="242">
        <v>3.6999999999999997</v>
      </c>
      <c r="EO210" s="244">
        <v>2.1</v>
      </c>
      <c r="EP210" s="244"/>
      <c r="GA210" s="254">
        <v>3.2609524774990581</v>
      </c>
      <c r="GB210" s="254"/>
      <c r="GC210" s="254">
        <v>15.058253870404519</v>
      </c>
      <c r="GD210" s="254"/>
      <c r="GE210" s="254">
        <v>61.477043211948228</v>
      </c>
      <c r="GF210" s="254"/>
      <c r="GG210" s="254">
        <v>144.73614760602692</v>
      </c>
      <c r="GH210" s="254"/>
      <c r="GI210" s="254">
        <v>98.38495763846251</v>
      </c>
      <c r="GJ210" s="254"/>
      <c r="GK210" s="254">
        <v>21.203756642895712</v>
      </c>
      <c r="GL210" s="254"/>
      <c r="GM210" s="254">
        <v>0</v>
      </c>
      <c r="GN210" s="254"/>
      <c r="GO210" s="254">
        <v>61.809411365582413</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5">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852250</v>
      </c>
      <c r="ED211" s="244"/>
      <c r="EE211" s="245">
        <v>525000</v>
      </c>
      <c r="EK211" s="242">
        <v>1.7999999999999998</v>
      </c>
      <c r="EO211" s="244">
        <v>1.3820224719101124</v>
      </c>
      <c r="EP211" s="244"/>
      <c r="GA211" s="254">
        <v>2.4300113040613738</v>
      </c>
      <c r="GB211" s="254"/>
      <c r="GC211" s="254">
        <v>14.258511627076082</v>
      </c>
      <c r="GD211" s="254"/>
      <c r="GE211" s="254">
        <v>64.17018304671835</v>
      </c>
      <c r="GF211" s="254"/>
      <c r="GG211" s="254">
        <v>143.01414205835565</v>
      </c>
      <c r="GH211" s="254"/>
      <c r="GI211" s="254">
        <v>101.53952268765555</v>
      </c>
      <c r="GJ211" s="254"/>
      <c r="GK211" s="254">
        <v>24.02417829352672</v>
      </c>
      <c r="GL211" s="254"/>
      <c r="GM211" s="254">
        <v>0</v>
      </c>
      <c r="GN211" s="254"/>
      <c r="GO211" s="254">
        <v>62.425785444733719</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5">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825000</v>
      </c>
      <c r="ED212" s="244"/>
      <c r="EE212" s="245">
        <v>490001</v>
      </c>
      <c r="EK212" s="242">
        <v>0.8</v>
      </c>
      <c r="EO212" s="244"/>
      <c r="EP212" s="244"/>
      <c r="GA212" s="254">
        <v>3.7559022836234992</v>
      </c>
      <c r="GB212" s="254"/>
      <c r="GC212" s="254">
        <v>13.688599085791612</v>
      </c>
      <c r="GD212" s="254"/>
      <c r="GE212" s="254">
        <v>60.634779946413609</v>
      </c>
      <c r="GF212" s="254"/>
      <c r="GG212" s="254">
        <v>147.10135160022048</v>
      </c>
      <c r="GH212" s="254"/>
      <c r="GI212" s="254">
        <v>115.93897066230559</v>
      </c>
      <c r="GJ212" s="254"/>
      <c r="GK212" s="254">
        <v>24.317321327001828</v>
      </c>
      <c r="GL212" s="254"/>
      <c r="GM212" s="254">
        <v>1.5026763054400172</v>
      </c>
      <c r="GN212" s="254"/>
      <c r="GO212" s="254">
        <v>65.286487054966159</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5">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915000</v>
      </c>
      <c r="ED213" s="244"/>
      <c r="EE213" s="245">
        <v>530000</v>
      </c>
      <c r="EK213" s="242">
        <v>1.2</v>
      </c>
      <c r="EO213" s="244"/>
      <c r="EP213" s="244"/>
      <c r="GA213" s="254">
        <v>2.0126951639643353</v>
      </c>
      <c r="GB213" s="254"/>
      <c r="GC213" s="254">
        <v>15.043263417471955</v>
      </c>
      <c r="GD213" s="254"/>
      <c r="GE213" s="254">
        <v>67.56099780299084</v>
      </c>
      <c r="GF213" s="254"/>
      <c r="GG213" s="254">
        <v>127.91299052110926</v>
      </c>
      <c r="GH213" s="254"/>
      <c r="GI213" s="254">
        <v>99.426561319223524</v>
      </c>
      <c r="GJ213" s="254"/>
      <c r="GK213" s="254">
        <v>23.954138272161899</v>
      </c>
      <c r="GL213" s="254"/>
      <c r="GM213" s="254">
        <v>0</v>
      </c>
      <c r="GN213" s="254"/>
      <c r="GO213" s="254">
        <v>59.607224425990296</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5">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1050000</v>
      </c>
      <c r="ED214" s="244"/>
      <c r="EE214" s="245">
        <v>560500</v>
      </c>
      <c r="EK214" s="242">
        <v>1.3</v>
      </c>
      <c r="EO214" s="244"/>
      <c r="EP214" s="244"/>
      <c r="GA214" s="254">
        <v>1.9225487503433123</v>
      </c>
      <c r="GB214" s="254"/>
      <c r="GC214" s="254">
        <v>17.757809157038942</v>
      </c>
      <c r="GD214" s="254"/>
      <c r="GE214" s="254">
        <v>71.920271242165825</v>
      </c>
      <c r="GF214" s="254"/>
      <c r="GG214" s="254">
        <v>128.68111575468947</v>
      </c>
      <c r="GH214" s="254"/>
      <c r="GI214" s="254">
        <v>105.78012844729882</v>
      </c>
      <c r="GJ214" s="254"/>
      <c r="GK214" s="254">
        <v>21.492295214922951</v>
      </c>
      <c r="GL214" s="254"/>
      <c r="GM214" s="254">
        <v>1.7374307742425887</v>
      </c>
      <c r="GN214" s="254"/>
      <c r="GO214" s="254">
        <v>62.202297562342395</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5">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1260000</v>
      </c>
      <c r="ED215" s="244"/>
      <c r="EE215" s="245">
        <v>575800</v>
      </c>
      <c r="EK215" s="242">
        <v>1.3</v>
      </c>
      <c r="EO215" s="244"/>
      <c r="EP215" s="244"/>
      <c r="GA215" s="254">
        <v>1.6402482090742982</v>
      </c>
      <c r="GB215" s="254"/>
      <c r="GC215" s="254">
        <v>12.712467270791965</v>
      </c>
      <c r="GD215" s="254"/>
      <c r="GE215" s="254">
        <v>55.417501512122378</v>
      </c>
      <c r="GF215" s="254"/>
      <c r="GG215" s="254">
        <v>123.80482985354898</v>
      </c>
      <c r="GH215" s="254"/>
      <c r="GI215" s="254">
        <v>99.255439478258836</v>
      </c>
      <c r="GJ215" s="254"/>
      <c r="GK215" s="254">
        <v>24.218742012696591</v>
      </c>
      <c r="GL215" s="254"/>
      <c r="GM215" s="254">
        <v>2.3263240437311912</v>
      </c>
      <c r="GN215" s="254"/>
      <c r="GO215" s="254">
        <v>56.35480586660136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5">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1365000</v>
      </c>
      <c r="ED216" s="244"/>
      <c r="EE216" s="245">
        <v>593000</v>
      </c>
      <c r="EK216" s="242">
        <v>0.70000000000000007</v>
      </c>
      <c r="EO216" s="244"/>
      <c r="EP216" s="244"/>
      <c r="GA216" s="254">
        <v>0.79025888174022396</v>
      </c>
      <c r="GC216" s="254">
        <v>13.061886138664271</v>
      </c>
      <c r="GE216" s="254">
        <v>51.197651412654665</v>
      </c>
      <c r="GG216" s="254">
        <v>126.67060285819399</v>
      </c>
      <c r="GI216" s="254">
        <v>101.75343583256399</v>
      </c>
      <c r="GK216" s="254">
        <v>22.466977353132048</v>
      </c>
      <c r="GM216" s="254">
        <v>0</v>
      </c>
      <c r="GO216" s="254">
        <v>55.602610270855465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5">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1485000</v>
      </c>
      <c r="ED217" s="244"/>
      <c r="EE217" s="245">
        <v>620000</v>
      </c>
      <c r="EK217" s="242">
        <v>0.6</v>
      </c>
      <c r="EO217" s="244"/>
      <c r="EP217" s="244"/>
      <c r="GA217" s="254">
        <v>2.6671203126199376</v>
      </c>
      <c r="GC217" s="254">
        <v>14.063847313883253</v>
      </c>
      <c r="GE217" s="254">
        <v>65.154845106302957</v>
      </c>
      <c r="GG217" s="254">
        <v>136.50724958648462</v>
      </c>
      <c r="GI217" s="254">
        <v>100.26250601738545</v>
      </c>
      <c r="GK217" s="254">
        <v>24.825649980464629</v>
      </c>
      <c r="GM217" s="254">
        <v>0</v>
      </c>
      <c r="GO217" s="254">
        <v>60.061638062276693</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5">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1403000</v>
      </c>
      <c r="ED218" s="244"/>
      <c r="EE218" s="245">
        <v>649500</v>
      </c>
      <c r="EK218" s="242">
        <v>2</v>
      </c>
      <c r="EO218" s="244"/>
      <c r="EP218" s="244"/>
      <c r="GA218" s="254">
        <v>1.7822994246172004</v>
      </c>
      <c r="GB218" s="254"/>
      <c r="GC218" s="254">
        <v>13.387173549046151</v>
      </c>
      <c r="GD218" s="254"/>
      <c r="GE218" s="254">
        <v>51.268328032562671</v>
      </c>
      <c r="GF218" s="254"/>
      <c r="GG218" s="254">
        <v>126.44362351101196</v>
      </c>
      <c r="GH218" s="254"/>
      <c r="GI218" s="254">
        <v>88.647013843600675</v>
      </c>
      <c r="GJ218" s="254"/>
      <c r="GK218" s="254">
        <v>21.312587287644096</v>
      </c>
      <c r="GL218" s="254"/>
      <c r="GM218" s="254">
        <v>1.9881602581136819</v>
      </c>
      <c r="GN218" s="254"/>
      <c r="GO218" s="254">
        <v>53.737748811421547</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5">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1350000</v>
      </c>
      <c r="ED219" s="244"/>
      <c r="EE219" s="245">
        <v>640000</v>
      </c>
      <c r="EK219" s="242">
        <v>1.5</v>
      </c>
      <c r="EO219" s="244"/>
      <c r="EP219" s="244"/>
      <c r="GA219" s="254">
        <v>1.6239792392455712</v>
      </c>
      <c r="GB219" s="254"/>
      <c r="GC219" s="254">
        <v>11.39598058812302</v>
      </c>
      <c r="GD219" s="254"/>
      <c r="GE219" s="254">
        <v>52.226857044101166</v>
      </c>
      <c r="GF219" s="254"/>
      <c r="GG219" s="254">
        <v>131.27562934280857</v>
      </c>
      <c r="GH219" s="254"/>
      <c r="GI219" s="254">
        <v>98.49624836064028</v>
      </c>
      <c r="GJ219" s="254"/>
      <c r="GK219" s="254">
        <v>23.352399769567459</v>
      </c>
      <c r="GL219" s="254"/>
      <c r="GM219" s="254">
        <v>1.4600811392564459</v>
      </c>
      <c r="GN219" s="254"/>
      <c r="GO219" s="254">
        <v>48.821139201685234</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5">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1475000</v>
      </c>
      <c r="ED220" s="244"/>
      <c r="EE220" s="245">
        <v>685000</v>
      </c>
      <c r="EK220" s="242">
        <v>0.89999999999999991</v>
      </c>
      <c r="EO220" s="244"/>
      <c r="EP220" s="244"/>
      <c r="GA220" s="254">
        <v>1.4714834683482358</v>
      </c>
      <c r="GB220" s="254"/>
      <c r="GC220" s="254">
        <v>9.4319285414895511</v>
      </c>
      <c r="GD220" s="254"/>
      <c r="GE220" s="254">
        <v>53.155599935057758</v>
      </c>
      <c r="GF220" s="254"/>
      <c r="GG220" s="254">
        <v>135.74145123529064</v>
      </c>
      <c r="GH220" s="254"/>
      <c r="GI220" s="254">
        <v>108.36474605459927</v>
      </c>
      <c r="GJ220" s="254"/>
      <c r="GK220" s="254">
        <v>25.38930501175204</v>
      </c>
      <c r="GL220" s="254"/>
      <c r="GM220" s="254">
        <v>0.95353863226499791</v>
      </c>
      <c r="GN220" s="254"/>
      <c r="GO220" s="254">
        <v>51.234052898041597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5">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v>2.8</v>
      </c>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1750000</v>
      </c>
      <c r="ED221" s="244"/>
      <c r="EE221" s="245">
        <v>722500</v>
      </c>
      <c r="EK221" s="242">
        <v>0.70000000000000007</v>
      </c>
      <c r="EO221" s="244"/>
      <c r="EP221" s="244"/>
      <c r="GA221" s="254">
        <v>0.7219722996508251</v>
      </c>
      <c r="GB221" s="254"/>
      <c r="GC221" s="254">
        <v>6.798927389160565</v>
      </c>
      <c r="GD221" s="254"/>
      <c r="GE221" s="254">
        <v>51.975547819765175</v>
      </c>
      <c r="GF221" s="254"/>
      <c r="GG221" s="254">
        <v>134.73987478645719</v>
      </c>
      <c r="GH221" s="254"/>
      <c r="GI221" s="254">
        <v>100.63517188733987</v>
      </c>
      <c r="GJ221" s="254"/>
      <c r="GK221" s="254">
        <v>21.952064420646099</v>
      </c>
      <c r="GL221" s="254"/>
      <c r="GM221" s="254">
        <v>1.7217972358826767</v>
      </c>
      <c r="GN221" s="254"/>
      <c r="GO221" s="254">
        <v>49.390902697307048</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3">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1743500</v>
      </c>
      <c r="ED222" s="244"/>
      <c r="EE222" s="245">
        <v>699000</v>
      </c>
      <c r="EK222" s="242">
        <v>1</v>
      </c>
      <c r="EO222" s="244"/>
      <c r="EP222" s="244"/>
      <c r="GA222" s="254">
        <v>0.69945649617531258</v>
      </c>
      <c r="GB222" s="254"/>
      <c r="GC222" s="254">
        <v>10.691670929575075</v>
      </c>
      <c r="GD222" s="254"/>
      <c r="GE222" s="254">
        <v>40.518095183183917</v>
      </c>
      <c r="GF222" s="254"/>
      <c r="GG222" s="254">
        <v>115.79569242177062</v>
      </c>
      <c r="GH222" s="254"/>
      <c r="GI222" s="254">
        <v>91.984673498231018</v>
      </c>
      <c r="GJ222" s="254"/>
      <c r="GK222" s="254">
        <v>21.149037084715761</v>
      </c>
      <c r="GL222" s="254"/>
      <c r="GM222" s="254">
        <v>2.2961933212209669</v>
      </c>
      <c r="GN222" s="254"/>
      <c r="GO222" s="254">
        <v>43.395485656986416</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5">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1700000</v>
      </c>
      <c r="ED223" s="244"/>
      <c r="EE223" s="245">
        <v>699000</v>
      </c>
      <c r="EK223" s="242">
        <v>0.8</v>
      </c>
      <c r="EO223" s="244"/>
      <c r="EP223" s="244"/>
      <c r="GA223" s="254">
        <v>0.68242823098184657</v>
      </c>
      <c r="GB223" s="254"/>
      <c r="GC223" s="254">
        <v>9.9010411309753401</v>
      </c>
      <c r="GD223" s="254"/>
      <c r="GE223" s="254">
        <v>35.369231151866366</v>
      </c>
      <c r="GF223" s="254"/>
      <c r="GG223" s="254">
        <v>120.40330045852467</v>
      </c>
      <c r="GH223" s="254"/>
      <c r="GI223" s="254">
        <v>89.338499120972173</v>
      </c>
      <c r="GJ223" s="254"/>
      <c r="GK223" s="254">
        <v>21.722645963741876</v>
      </c>
      <c r="GL223" s="254"/>
      <c r="GM223" s="254">
        <v>0.95674348175787116</v>
      </c>
      <c r="GN223" s="254"/>
      <c r="GO223" s="254">
        <v>42.894198879546622</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5">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1617500</v>
      </c>
      <c r="ED224" s="244"/>
      <c r="EE224" s="245">
        <v>595000</v>
      </c>
      <c r="EK224" s="242">
        <v>1.0999999999999999</v>
      </c>
      <c r="EO224" s="244"/>
      <c r="EP224" s="244"/>
      <c r="GA224" s="267">
        <v>0.77724426149517878</v>
      </c>
      <c r="GB224" s="267"/>
      <c r="GC224" s="267">
        <v>7.4218092395141673</v>
      </c>
      <c r="GD224" s="267"/>
      <c r="GE224" s="267">
        <v>33.56604320873145</v>
      </c>
      <c r="GF224" s="267"/>
      <c r="GG224" s="267">
        <v>118.97751966900898</v>
      </c>
      <c r="GH224" s="267"/>
      <c r="GI224" s="267">
        <v>88.945842167097908</v>
      </c>
      <c r="GJ224" s="267"/>
      <c r="GK224" s="267">
        <v>23.889531611044823</v>
      </c>
      <c r="GL224" s="267"/>
      <c r="GM224" s="267">
        <v>0.66971782245865541</v>
      </c>
      <c r="GN224" s="267"/>
      <c r="GO224" s="267">
        <v>42.41824226204627</v>
      </c>
      <c r="GP224" s="254"/>
      <c r="GQ224" s="254"/>
      <c r="GR224" s="254"/>
      <c r="GS224" s="254"/>
      <c r="GT224" s="254"/>
      <c r="GU224" s="184"/>
      <c r="GV224" s="184"/>
      <c r="GW224" s="184"/>
      <c r="GX224" s="184"/>
      <c r="GY224" s="184"/>
      <c r="GZ224" s="184"/>
      <c r="HC224" s="184"/>
      <c r="HG224" s="285">
        <v>688.61301861167965</v>
      </c>
      <c r="HH224" s="285"/>
      <c r="HI224" s="285">
        <v>3202.6881411911731</v>
      </c>
      <c r="HJ224" s="285"/>
      <c r="HK224" s="285">
        <v>235.91371933918654</v>
      </c>
      <c r="HL224" s="285"/>
      <c r="HM224" s="285">
        <v>4798.6125722884271</v>
      </c>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5">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5">
        <v>1503000</v>
      </c>
      <c r="ED225" s="244"/>
      <c r="EE225" s="245">
        <v>577250</v>
      </c>
      <c r="EK225" s="242">
        <v>1.5</v>
      </c>
      <c r="EO225" s="244"/>
      <c r="EP225" s="244"/>
      <c r="GA225" s="267">
        <v>0.94899169632265712</v>
      </c>
      <c r="GB225" s="267"/>
      <c r="GC225" s="267">
        <v>5.7406458226550487</v>
      </c>
      <c r="GD225" s="267"/>
      <c r="GE225" s="267">
        <v>35.677173536543123</v>
      </c>
      <c r="GF225" s="267"/>
      <c r="GG225" s="267">
        <v>128.39248434237996</v>
      </c>
      <c r="GH225" s="267"/>
      <c r="GI225" s="267">
        <v>95.287237702098381</v>
      </c>
      <c r="GJ225" s="267"/>
      <c r="GK225" s="267">
        <v>26.343219937458542</v>
      </c>
      <c r="GL225" s="267"/>
      <c r="GM225" s="267">
        <v>0.38062612998382339</v>
      </c>
      <c r="GN225" s="267"/>
      <c r="GO225" s="267">
        <v>45.184593947428944</v>
      </c>
      <c r="GP225" s="254"/>
      <c r="GQ225" s="254"/>
      <c r="GR225" s="254"/>
      <c r="GS225" s="254"/>
      <c r="GT225" s="254"/>
      <c r="GU225" s="184"/>
      <c r="GV225" s="184"/>
      <c r="GW225" s="184"/>
      <c r="GX225" s="184"/>
      <c r="GY225" s="184"/>
      <c r="GZ225" s="184"/>
      <c r="HC225" s="184"/>
      <c r="HG225" s="285">
        <v>755.63309884078308</v>
      </c>
      <c r="HH225" s="285"/>
      <c r="HI225" s="285">
        <v>3685.0307655053803</v>
      </c>
      <c r="HJ225" s="285"/>
      <c r="HK225" s="285">
        <v>219.17706153721974</v>
      </c>
      <c r="HL225" s="285"/>
      <c r="HM225" s="285">
        <v>5301.8496557119533</v>
      </c>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5">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D226" s="244"/>
      <c r="EK226" s="242">
        <v>1.4000000000000001</v>
      </c>
      <c r="EO226" s="244"/>
      <c r="EP226" s="244"/>
      <c r="GA226" s="267">
        <v>1.3492417350236872</v>
      </c>
      <c r="GB226" s="267"/>
      <c r="GC226" s="267">
        <v>7.524954226755038</v>
      </c>
      <c r="GD226" s="267"/>
      <c r="GE226" s="267">
        <v>30.122760394855131</v>
      </c>
      <c r="GF226" s="267"/>
      <c r="GG226" s="267">
        <v>105.63077134073839</v>
      </c>
      <c r="GH226" s="267"/>
      <c r="GI226" s="267">
        <v>84.501364770622573</v>
      </c>
      <c r="GJ226" s="267"/>
      <c r="GK226" s="267">
        <v>22.362439037866867</v>
      </c>
      <c r="GL226" s="267"/>
      <c r="GM226" s="267">
        <v>0.96173032351849619</v>
      </c>
      <c r="GN226" s="267"/>
      <c r="GO226" s="267">
        <v>38.646772930023332</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5">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D227" s="244"/>
      <c r="EK227" s="242">
        <v>0.89999999999999991</v>
      </c>
      <c r="EO227" s="244"/>
      <c r="EP227" s="244"/>
      <c r="GA227" s="267">
        <v>0.85490464607566319</v>
      </c>
      <c r="GB227" s="267"/>
      <c r="GC227" s="267">
        <v>3.6443071946705912</v>
      </c>
      <c r="GD227" s="267"/>
      <c r="GE227" s="267">
        <v>20.020850721114744</v>
      </c>
      <c r="GF227" s="267"/>
      <c r="GG227" s="267">
        <v>76.187992558020966</v>
      </c>
      <c r="GH227" s="267"/>
      <c r="GI227" s="267">
        <v>69.868048023886345</v>
      </c>
      <c r="GJ227" s="267"/>
      <c r="GK227" s="267">
        <v>16.862844131168185</v>
      </c>
      <c r="GL227" s="267"/>
      <c r="GM227" s="267">
        <v>1.5553837442506082</v>
      </c>
      <c r="GN227" s="267"/>
      <c r="GO227" s="267">
        <v>28.735101103543911</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5">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c r="EE228"/>
      <c r="EK228" s="242">
        <v>0.9</v>
      </c>
      <c r="EO228" s="244"/>
      <c r="EP228" s="244"/>
      <c r="GA228" s="267"/>
      <c r="GB228" s="267"/>
      <c r="GC228" s="267"/>
      <c r="GD228" s="267"/>
      <c r="GE228" s="267"/>
      <c r="GF228" s="267"/>
      <c r="GG228" s="267"/>
      <c r="GH228" s="267"/>
      <c r="GI228" s="267"/>
      <c r="GJ228" s="267"/>
      <c r="GK228" s="267"/>
      <c r="GL228" s="267"/>
      <c r="GM228" s="267"/>
      <c r="GN228" s="267"/>
      <c r="GO228" s="267"/>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v>74.7</v>
      </c>
      <c r="HX228" s="239"/>
      <c r="HY228" s="154"/>
      <c r="HZ228" s="154"/>
      <c r="IA228" s="184"/>
      <c r="IB228" s="184"/>
      <c r="ID228" s="184"/>
      <c r="IE228" s="185"/>
      <c r="IF228" s="185"/>
      <c r="IG228" s="184"/>
    </row>
    <row r="229" spans="1:241" ht="15" customHeight="1" x14ac:dyDescent="0.35">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c r="ED229" s="244"/>
      <c r="EE229"/>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5">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247750</v>
      </c>
      <c r="ED230" s="242"/>
      <c r="EE230" s="242">
        <v>185000</v>
      </c>
      <c r="EF230" s="242"/>
      <c r="EG230" s="260">
        <v>3.1662445007332356</v>
      </c>
      <c r="EH230" s="242"/>
      <c r="EI230" s="260">
        <v>2.5163311558458874</v>
      </c>
      <c r="EJ230" s="242"/>
      <c r="EK230" s="242">
        <v>71.7</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17.336297132716346</v>
      </c>
      <c r="GB230" s="254"/>
      <c r="GC230" s="254">
        <v>63.587937127720345</v>
      </c>
      <c r="GD230" s="254"/>
      <c r="GE230" s="254">
        <v>105.33463633557344</v>
      </c>
      <c r="GF230" s="254"/>
      <c r="GG230" s="254">
        <v>99.020348397199299</v>
      </c>
      <c r="GH230" s="254"/>
      <c r="GI230" s="254">
        <v>43.513253365077496</v>
      </c>
      <c r="GJ230" s="254"/>
      <c r="GK230" s="254">
        <v>11.331307330837369</v>
      </c>
      <c r="GL230" s="254"/>
      <c r="GM230" s="254">
        <v>0.64767916269917791</v>
      </c>
      <c r="GN230" s="254"/>
      <c r="GO230" s="254">
        <v>56.822785423924437</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5">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260500</v>
      </c>
      <c r="ED231" s="242"/>
      <c r="EE231" s="242">
        <v>200000</v>
      </c>
      <c r="EF231" s="242"/>
      <c r="EG231" s="260">
        <v>4.1998231653404066</v>
      </c>
      <c r="EH231" s="242"/>
      <c r="EI231" s="260">
        <v>3.1360521662245802</v>
      </c>
      <c r="EJ231" s="242"/>
      <c r="EK231" s="242">
        <v>82.399999999999991</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16.258576606905983</v>
      </c>
      <c r="GB231" s="254"/>
      <c r="GC231" s="254">
        <v>71.917303511120451</v>
      </c>
      <c r="GD231" s="254"/>
      <c r="GE231" s="254">
        <v>116.02949082188793</v>
      </c>
      <c r="GF231" s="254"/>
      <c r="GG231" s="254">
        <v>107.88536181656706</v>
      </c>
      <c r="GH231" s="254"/>
      <c r="GI231" s="254">
        <v>50.749923601674737</v>
      </c>
      <c r="GJ231" s="254"/>
      <c r="GK231" s="254">
        <v>9.2378253807471893</v>
      </c>
      <c r="GL231" s="254"/>
      <c r="GM231" s="254">
        <v>0</v>
      </c>
      <c r="GN231" s="254"/>
      <c r="GO231" s="254">
        <v>61.963796581910593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5">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290000</v>
      </c>
      <c r="ED232" s="242"/>
      <c r="EE232" s="242">
        <v>225000</v>
      </c>
      <c r="EF232" s="242"/>
      <c r="EG232" s="260">
        <v>6.5519655896769029</v>
      </c>
      <c r="EH232" s="242"/>
      <c r="EI232" s="260">
        <v>5.0015004501350404</v>
      </c>
      <c r="EJ232" s="242"/>
      <c r="EK232" s="242">
        <v>83.8</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14.571208758303987</v>
      </c>
      <c r="GB232" s="254"/>
      <c r="GC232" s="254">
        <v>70.421593431074214</v>
      </c>
      <c r="GD232" s="254"/>
      <c r="GE232" s="254">
        <v>110.02878024155153</v>
      </c>
      <c r="GF232" s="254"/>
      <c r="GG232" s="254">
        <v>100.07364654474921</v>
      </c>
      <c r="GH232" s="254"/>
      <c r="GI232" s="254">
        <v>44.765642164896775</v>
      </c>
      <c r="GJ232" s="254"/>
      <c r="GK232" s="254">
        <v>12.813797109238797</v>
      </c>
      <c r="GL232" s="254"/>
      <c r="GM232" s="254">
        <v>0</v>
      </c>
      <c r="GN232" s="254"/>
      <c r="GO232" s="254">
        <v>58.675458929532127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5">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335000</v>
      </c>
      <c r="ED233" s="242"/>
      <c r="EE233" s="242">
        <v>250000</v>
      </c>
      <c r="EF233" s="242"/>
      <c r="EG233" s="260">
        <v>8.4841628959276019</v>
      </c>
      <c r="EH233" s="242"/>
      <c r="EI233" s="260">
        <v>6.3025210084033612</v>
      </c>
      <c r="EJ233" s="242"/>
      <c r="EK233" s="242">
        <v>82.699999999999989</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13.507232510882602</v>
      </c>
      <c r="GB233" s="254"/>
      <c r="GC233" s="254">
        <v>63.335535369651268</v>
      </c>
      <c r="GD233" s="254"/>
      <c r="GE233" s="254">
        <v>112.42052173652053</v>
      </c>
      <c r="GF233" s="254"/>
      <c r="GG233" s="254">
        <v>110.88662763567595</v>
      </c>
      <c r="GH233" s="254"/>
      <c r="GI233" s="254">
        <v>47.522307066271352</v>
      </c>
      <c r="GJ233" s="254"/>
      <c r="GK233" s="254">
        <v>13.240964356604406</v>
      </c>
      <c r="GL233" s="254"/>
      <c r="GM233" s="254">
        <v>0</v>
      </c>
      <c r="GN233" s="254"/>
      <c r="GO233" s="254">
        <v>59.864384209474544</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5">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360000</v>
      </c>
      <c r="ED234" s="242"/>
      <c r="EE234" s="242">
        <v>285000</v>
      </c>
      <c r="EF234" s="242"/>
      <c r="EG234" s="242">
        <v>8.1077459126239617</v>
      </c>
      <c r="EH234" s="242"/>
      <c r="EI234" s="242">
        <v>4.9584561779683733</v>
      </c>
      <c r="EJ234" s="242"/>
      <c r="EK234" s="242">
        <v>78.100000000000009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8.9797390004943232</v>
      </c>
      <c r="GB234" s="254"/>
      <c r="GC234" s="254">
        <v>57.265867006491668</v>
      </c>
      <c r="GD234" s="254"/>
      <c r="GE234" s="254">
        <v>117.39960054971223</v>
      </c>
      <c r="GF234" s="254"/>
      <c r="GG234" s="254">
        <v>103.26059107846645</v>
      </c>
      <c r="GH234" s="254"/>
      <c r="GI234" s="254">
        <v>49.425128567141797</v>
      </c>
      <c r="GJ234" s="254"/>
      <c r="GK234" s="254">
        <v>10.934869200681996</v>
      </c>
      <c r="GL234" s="254"/>
      <c r="GM234" s="254">
        <v>0</v>
      </c>
      <c r="GN234" s="254"/>
      <c r="GO234" s="254">
        <v>57.439012260749415</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5">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425000</v>
      </c>
      <c r="ED235" s="244"/>
      <c r="EE235" s="245">
        <v>314000</v>
      </c>
      <c r="EG235" s="245">
        <v>10.3</v>
      </c>
      <c r="EI235" s="245">
        <v>6.7</v>
      </c>
      <c r="EK235" s="242">
        <v>78.7</v>
      </c>
      <c r="EO235" s="244">
        <v>8</v>
      </c>
      <c r="EP235" s="244"/>
      <c r="GA235" s="254">
        <v>14.653302010466122</v>
      </c>
      <c r="GB235" s="254"/>
      <c r="GC235" s="254">
        <v>67.950841711135141</v>
      </c>
      <c r="GD235" s="254"/>
      <c r="GE235" s="254">
        <v>119.86943997118119</v>
      </c>
      <c r="GF235" s="254"/>
      <c r="GG235" s="254">
        <v>107.95160509859105</v>
      </c>
      <c r="GH235" s="254"/>
      <c r="GI235" s="254">
        <v>52.817606162682409</v>
      </c>
      <c r="GJ235" s="254"/>
      <c r="GK235" s="254">
        <v>13.255072372352746</v>
      </c>
      <c r="GL235" s="254"/>
      <c r="GM235" s="254">
        <v>0</v>
      </c>
      <c r="GN235" s="254"/>
      <c r="GO235" s="254">
        <v>62.282187227257474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5">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420000</v>
      </c>
      <c r="ED236" s="244"/>
      <c r="EE236" s="245">
        <v>312000</v>
      </c>
      <c r="EK236" s="242">
        <v>64.2</v>
      </c>
      <c r="EO236" s="244">
        <v>5.1518031310958836</v>
      </c>
      <c r="EP236" s="244"/>
      <c r="GA236" s="254">
        <v>12.667946548583227</v>
      </c>
      <c r="GB236" s="254"/>
      <c r="GC236" s="254">
        <v>69.159608747133888</v>
      </c>
      <c r="GD236" s="254"/>
      <c r="GE236" s="254">
        <v>149.69788905195719</v>
      </c>
      <c r="GF236" s="254"/>
      <c r="GG236" s="254">
        <v>125.85014463484163</v>
      </c>
      <c r="GH236" s="254"/>
      <c r="GI236" s="254">
        <v>62.362085866345318</v>
      </c>
      <c r="GJ236" s="254"/>
      <c r="GK236" s="254">
        <v>16.646061684783373</v>
      </c>
      <c r="GL236" s="254"/>
      <c r="GM236" s="254">
        <v>0</v>
      </c>
      <c r="GN236" s="254"/>
      <c r="GO236" s="254">
        <v>71.971159378977958</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5">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400000</v>
      </c>
      <c r="ED237" s="244"/>
      <c r="EE237" s="245">
        <v>310000</v>
      </c>
      <c r="EK237" s="242">
        <v>33.1</v>
      </c>
      <c r="EO237" s="244"/>
      <c r="EP237" s="244"/>
      <c r="GA237" s="254">
        <v>11.127017614251994</v>
      </c>
      <c r="GB237" s="254"/>
      <c r="GC237" s="254">
        <v>74.238620879656679</v>
      </c>
      <c r="GD237" s="254"/>
      <c r="GE237" s="254">
        <v>139.38669048292803</v>
      </c>
      <c r="GF237" s="254"/>
      <c r="GG237" s="254">
        <v>119.99916292923965</v>
      </c>
      <c r="GH237" s="254"/>
      <c r="GI237" s="254">
        <v>70.86960422594872</v>
      </c>
      <c r="GJ237" s="254"/>
      <c r="GK237" s="254">
        <v>16.46434156486329</v>
      </c>
      <c r="GL237" s="254"/>
      <c r="GM237" s="254">
        <v>0.81463638118664261</v>
      </c>
      <c r="GN237" s="254"/>
      <c r="GO237" s="254">
        <v>71.407486940404041</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5">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420000</v>
      </c>
      <c r="ED238" s="244"/>
      <c r="EE238" s="245">
        <v>326223</v>
      </c>
      <c r="EK238" s="242">
        <v>20.599999999999998</v>
      </c>
      <c r="EO238" s="244"/>
      <c r="EP238" s="244"/>
      <c r="GA238" s="254">
        <v>13.717846364914069</v>
      </c>
      <c r="GB238" s="254"/>
      <c r="GC238" s="254">
        <v>67.06708918231466</v>
      </c>
      <c r="GD238" s="254"/>
      <c r="GE238" s="254">
        <v>154.23513551230008</v>
      </c>
      <c r="GF238" s="254"/>
      <c r="GG238" s="254">
        <v>124.25800691657129</v>
      </c>
      <c r="GH238" s="254"/>
      <c r="GI238" s="254">
        <v>69.449867135524826</v>
      </c>
      <c r="GJ238" s="254"/>
      <c r="GK238" s="254">
        <v>14.002622744715589</v>
      </c>
      <c r="GL238" s="254"/>
      <c r="GM238" s="254">
        <v>0.61132359759945232</v>
      </c>
      <c r="GN238" s="254"/>
      <c r="GO238" s="254">
        <v>73.016747644607449</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5">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450000</v>
      </c>
      <c r="ED239" s="244"/>
      <c r="EE239" s="245">
        <v>330000</v>
      </c>
      <c r="EK239" s="242">
        <v>12.7</v>
      </c>
      <c r="EO239" s="244"/>
      <c r="EP239" s="244"/>
      <c r="GA239" s="254">
        <v>9.2442801016870817</v>
      </c>
      <c r="GB239" s="254"/>
      <c r="GC239" s="254">
        <v>68.230277185501066</v>
      </c>
      <c r="GD239" s="254"/>
      <c r="GE239" s="254">
        <v>154.19771485345257</v>
      </c>
      <c r="GF239" s="254"/>
      <c r="GG239" s="254">
        <v>126.88260779863833</v>
      </c>
      <c r="GH239" s="254"/>
      <c r="GI239" s="254">
        <v>63.230835859679523</v>
      </c>
      <c r="GJ239" s="254"/>
      <c r="GK239" s="254">
        <v>15.175184110689578</v>
      </c>
      <c r="GL239" s="254"/>
      <c r="GM239" s="254">
        <v>0.88613203367301729</v>
      </c>
      <c r="GN239" s="254"/>
      <c r="GO239" s="254">
        <v>75.427286620176005</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5">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531000</v>
      </c>
      <c r="ED240" s="244"/>
      <c r="EE240" s="245">
        <v>365000</v>
      </c>
      <c r="EK240" s="242">
        <v>10.7</v>
      </c>
      <c r="EO240" s="244"/>
      <c r="EP240" s="244"/>
      <c r="GA240" s="254">
        <v>10.029190731382652</v>
      </c>
      <c r="GB240" s="254"/>
      <c r="GC240" s="254">
        <v>61.270874786381299</v>
      </c>
      <c r="GD240" s="254"/>
      <c r="GE240" s="254">
        <v>126.95826461092436</v>
      </c>
      <c r="GF240" s="254"/>
      <c r="GG240" s="254">
        <v>127.6440621685376</v>
      </c>
      <c r="GH240" s="254"/>
      <c r="GI240" s="254">
        <v>68.136441182469014</v>
      </c>
      <c r="GJ240" s="254"/>
      <c r="GK240" s="254">
        <v>16.9318431239193</v>
      </c>
      <c r="GL240" s="254"/>
      <c r="GM240" s="254">
        <v>3.4279167021257693</v>
      </c>
      <c r="GN240" s="254"/>
      <c r="GO240" s="254">
        <v>72.432734000195353</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5">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610000</v>
      </c>
      <c r="ED241" s="244"/>
      <c r="EE241" s="245">
        <v>385000</v>
      </c>
      <c r="EK241" s="242">
        <v>9.6</v>
      </c>
      <c r="EO241" s="244"/>
      <c r="EP241" s="244"/>
      <c r="GA241" s="254">
        <v>10.45161748485917</v>
      </c>
      <c r="GC241" s="254">
        <v>58.571646092021993</v>
      </c>
      <c r="GE241" s="254">
        <v>112.35442164403953</v>
      </c>
      <c r="GG241" s="254">
        <v>113.64129135704378</v>
      </c>
      <c r="GI241" s="254">
        <v>59.048656663526316</v>
      </c>
      <c r="GK241" s="254">
        <v>15.032556623715676</v>
      </c>
      <c r="GM241" s="254">
        <v>0</v>
      </c>
      <c r="GO241" s="254">
        <v>67.88008893957651</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5">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685000</v>
      </c>
      <c r="ED242" s="244"/>
      <c r="EE242" s="245">
        <v>435000</v>
      </c>
      <c r="EK242" s="242">
        <v>14.299999999999999</v>
      </c>
      <c r="EO242" s="244"/>
      <c r="EP242" s="244"/>
      <c r="GA242" s="254">
        <v>13.317934733067414</v>
      </c>
      <c r="GC242" s="254">
        <v>60.71533975167214</v>
      </c>
      <c r="GE242" s="254">
        <v>123.33878227340206</v>
      </c>
      <c r="GG242" s="254">
        <v>126.78684132257951</v>
      </c>
      <c r="GI242" s="254">
        <v>64.732264354546217</v>
      </c>
      <c r="GK242" s="254">
        <v>16.113296394978217</v>
      </c>
      <c r="GM242" s="254">
        <v>0</v>
      </c>
      <c r="GO242" s="254">
        <v>73.984682410226881</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5">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700000</v>
      </c>
      <c r="ED243" s="244"/>
      <c r="EE243" s="245">
        <v>450000</v>
      </c>
      <c r="EK243" s="242">
        <v>12</v>
      </c>
      <c r="EO243" s="244"/>
      <c r="EP243" s="244"/>
      <c r="GA243" s="254">
        <v>12.0566330120292</v>
      </c>
      <c r="GB243" s="254"/>
      <c r="GC243" s="254">
        <v>58.409739188526814</v>
      </c>
      <c r="GD243" s="254"/>
      <c r="GE243" s="254">
        <v>99.024532542768256</v>
      </c>
      <c r="GF243" s="254"/>
      <c r="GG243" s="254">
        <v>113.94316460508867</v>
      </c>
      <c r="GH243" s="254"/>
      <c r="GI243" s="254">
        <v>65.193917870806203</v>
      </c>
      <c r="GJ243" s="254"/>
      <c r="GK243" s="254">
        <v>19.210177217799949</v>
      </c>
      <c r="GL243" s="254"/>
      <c r="GM243" s="254">
        <v>1.5789746908817981</v>
      </c>
      <c r="GN243" s="254"/>
      <c r="GO243" s="254">
        <v>67.746666048498426</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5">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650000</v>
      </c>
      <c r="ED244" s="244"/>
      <c r="EE244" s="245">
        <v>435000</v>
      </c>
      <c r="EK244" s="242">
        <v>13.3</v>
      </c>
      <c r="EO244" s="244"/>
      <c r="EP244" s="244"/>
      <c r="GA244" s="254">
        <v>10.628829008633801</v>
      </c>
      <c r="GB244" s="254"/>
      <c r="GC244" s="254">
        <v>60.493190126830875</v>
      </c>
      <c r="GD244" s="254"/>
      <c r="GE244" s="254">
        <v>105.64265416331011</v>
      </c>
      <c r="GF244" s="254"/>
      <c r="GG244" s="254">
        <v>118.09458084266019</v>
      </c>
      <c r="GH244" s="254"/>
      <c r="GI244" s="254">
        <v>68.39516636826545</v>
      </c>
      <c r="GJ244" s="254"/>
      <c r="GK244" s="254">
        <v>19.14826262974621</v>
      </c>
      <c r="GL244" s="254"/>
      <c r="GM244" s="254">
        <v>2.5689662296698077</v>
      </c>
      <c r="GN244" s="254"/>
      <c r="GO244" s="254">
        <v>63.192730559582635</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5">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700000</v>
      </c>
      <c r="ED245" s="244"/>
      <c r="EE245" s="245">
        <v>460000</v>
      </c>
      <c r="EK245" s="242">
        <v>10.199999999999999</v>
      </c>
      <c r="EO245" s="244"/>
      <c r="EP245" s="244"/>
      <c r="GA245" s="254">
        <v>9.1872341722775026</v>
      </c>
      <c r="GB245" s="254"/>
      <c r="GC245" s="254">
        <v>62.56006317638456</v>
      </c>
      <c r="GD245" s="254"/>
      <c r="GE245" s="254">
        <v>112.1010147026642</v>
      </c>
      <c r="GF245" s="254"/>
      <c r="GG245" s="254">
        <v>121.84041057232645</v>
      </c>
      <c r="GH245" s="254"/>
      <c r="GI245" s="254">
        <v>71.396551330591848</v>
      </c>
      <c r="GJ245" s="254"/>
      <c r="GK245" s="254">
        <v>19.088050613793783</v>
      </c>
      <c r="GL245" s="254"/>
      <c r="GM245" s="254">
        <v>3.5400101656591514</v>
      </c>
      <c r="GN245" s="254"/>
      <c r="GO245" s="254">
        <v>66.249846130472037</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5">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v>6.4</v>
      </c>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779000</v>
      </c>
      <c r="ED246" s="244"/>
      <c r="EE246" s="245">
        <v>515000</v>
      </c>
      <c r="EK246" s="242">
        <v>10.199999999999999</v>
      </c>
      <c r="EO246" s="244"/>
      <c r="EP246" s="244"/>
      <c r="GA246" s="254">
        <v>10.060436102584925</v>
      </c>
      <c r="GB246" s="254"/>
      <c r="GC246" s="254">
        <v>51.392529479862461</v>
      </c>
      <c r="GD246" s="254"/>
      <c r="GE246" s="254">
        <v>112.50240072778386</v>
      </c>
      <c r="GF246" s="254"/>
      <c r="GG246" s="254">
        <v>113.9255071144199</v>
      </c>
      <c r="GH246" s="254"/>
      <c r="GI246" s="254">
        <v>66.644575266045919</v>
      </c>
      <c r="GJ246" s="254"/>
      <c r="GK246" s="254">
        <v>17.622165382763701</v>
      </c>
      <c r="GL246" s="254"/>
      <c r="GM246" s="254">
        <v>2.1804803451406531</v>
      </c>
      <c r="GN246" s="254"/>
      <c r="GO246" s="254">
        <v>62.175164871005641</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3">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805000</v>
      </c>
      <c r="ED247" s="244"/>
      <c r="EE247" s="245">
        <v>510000</v>
      </c>
      <c r="EK247" s="242">
        <v>8</v>
      </c>
      <c r="EO247" s="244"/>
      <c r="EP247" s="244"/>
      <c r="GA247" s="254">
        <v>7.5833915316950868</v>
      </c>
      <c r="GB247" s="254"/>
      <c r="GC247" s="254">
        <v>43.536747849513006</v>
      </c>
      <c r="GD247" s="254"/>
      <c r="GE247" s="254">
        <v>95.223898426446169</v>
      </c>
      <c r="GF247" s="254"/>
      <c r="GG247" s="254">
        <v>112.05606752842908</v>
      </c>
      <c r="GH247" s="254"/>
      <c r="GI247" s="254">
        <v>62.550024311858351</v>
      </c>
      <c r="GJ247" s="254"/>
      <c r="GK247" s="254">
        <v>17.254354887568994</v>
      </c>
      <c r="GL247" s="254"/>
      <c r="GM247" s="254">
        <v>1.6432521868410432</v>
      </c>
      <c r="GN247" s="254"/>
      <c r="GO247" s="254">
        <v>55.630438314887861</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5">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785000</v>
      </c>
      <c r="ED248" s="244"/>
      <c r="EE248" s="245">
        <v>505000</v>
      </c>
      <c r="EK248" s="242">
        <v>4.5999999999999996</v>
      </c>
      <c r="EO248" s="244"/>
      <c r="EP248" s="244"/>
      <c r="GA248" s="254">
        <v>7.1747751368645094</v>
      </c>
      <c r="GB248" s="254"/>
      <c r="GC248" s="254">
        <v>38.419495512329192</v>
      </c>
      <c r="GD248" s="254"/>
      <c r="GE248" s="254">
        <v>86.066404421951304</v>
      </c>
      <c r="GF248" s="254"/>
      <c r="GG248" s="254">
        <v>108.54453794470963</v>
      </c>
      <c r="GH248" s="254"/>
      <c r="GI248" s="254">
        <v>66.109444257598454</v>
      </c>
      <c r="GJ248" s="254"/>
      <c r="GK248" s="254">
        <v>14.105196938981363</v>
      </c>
      <c r="GL248" s="254"/>
      <c r="GM248" s="254">
        <v>2.4337849096487187</v>
      </c>
      <c r="GN248" s="254"/>
      <c r="GO248" s="254">
        <v>52.943501593171625</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5">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790000</v>
      </c>
      <c r="ED249" s="244"/>
      <c r="EE249" s="245">
        <v>501000</v>
      </c>
      <c r="EK249" s="242">
        <v>8.6999999999999993</v>
      </c>
      <c r="EO249" s="244"/>
      <c r="EP249" s="244"/>
      <c r="GA249" s="267">
        <v>6.23621607391454</v>
      </c>
      <c r="GB249" s="267"/>
      <c r="GC249" s="267">
        <v>32.835408082881749</v>
      </c>
      <c r="GD249" s="267"/>
      <c r="GE249" s="267">
        <v>74.741631195550582</v>
      </c>
      <c r="GF249" s="267"/>
      <c r="GG249" s="267">
        <v>98.485821587430067</v>
      </c>
      <c r="GH249" s="267"/>
      <c r="GI249" s="267">
        <v>60.88157680333623</v>
      </c>
      <c r="GJ249" s="267"/>
      <c r="GK249" s="267">
        <v>16.469821068939886</v>
      </c>
      <c r="GL249" s="267"/>
      <c r="GM249" s="267">
        <v>1.7024552430452899</v>
      </c>
      <c r="GN249" s="267"/>
      <c r="GO249" s="267">
        <v>47.795314484469372</v>
      </c>
      <c r="GP249" s="254"/>
      <c r="GQ249" s="254"/>
      <c r="GR249" s="254"/>
      <c r="GS249" s="254"/>
      <c r="GT249" s="254"/>
      <c r="GU249" s="184"/>
      <c r="GV249" s="184"/>
      <c r="GW249" s="184"/>
      <c r="GX249" s="184"/>
      <c r="GY249" s="184"/>
      <c r="GZ249" s="184"/>
      <c r="HC249" s="184"/>
      <c r="HG249" s="285">
        <v>1835.254469082739</v>
      </c>
      <c r="HH249" s="285"/>
      <c r="HI249" s="285">
        <v>6563.2021099931617</v>
      </c>
      <c r="HJ249" s="285"/>
      <c r="HK249" s="285">
        <v>860.84790465956826</v>
      </c>
      <c r="HL249" s="285"/>
      <c r="HM249" s="285">
        <v>11782.016215688191</v>
      </c>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5">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5">
        <v>765000</v>
      </c>
      <c r="ED250" s="244"/>
      <c r="EE250" s="245">
        <v>435500</v>
      </c>
      <c r="EK250" s="242">
        <v>11.3</v>
      </c>
      <c r="EO250" s="244"/>
      <c r="EP250" s="244"/>
      <c r="GA250" s="267">
        <v>5.7084142025345361</v>
      </c>
      <c r="GB250" s="267"/>
      <c r="GC250" s="267">
        <v>30.426653068162501</v>
      </c>
      <c r="GD250" s="267"/>
      <c r="GE250" s="267">
        <v>72.31376821462618</v>
      </c>
      <c r="GF250" s="267"/>
      <c r="GG250" s="267">
        <v>100.07251631617115</v>
      </c>
      <c r="GH250" s="267"/>
      <c r="GI250" s="267">
        <v>63.536556879233821</v>
      </c>
      <c r="GJ250" s="267"/>
      <c r="GK250" s="267">
        <v>20.47846889952153</v>
      </c>
      <c r="GL250" s="267"/>
      <c r="GM250" s="267">
        <v>1.0482180293501049</v>
      </c>
      <c r="GN250" s="267"/>
      <c r="GO250" s="267">
        <v>47.535254295280687</v>
      </c>
      <c r="GP250" s="254"/>
      <c r="GQ250" s="254"/>
      <c r="GR250" s="254"/>
      <c r="GS250" s="254"/>
      <c r="GT250" s="254"/>
      <c r="GU250" s="184"/>
      <c r="GV250" s="184"/>
      <c r="GW250" s="184"/>
      <c r="GX250" s="184"/>
      <c r="GY250" s="184"/>
      <c r="GZ250" s="184"/>
      <c r="HC250" s="184"/>
      <c r="HG250" s="285">
        <v>2107.6163492689693</v>
      </c>
      <c r="HH250" s="285"/>
      <c r="HI250" s="285">
        <v>7780.1288718334945</v>
      </c>
      <c r="HJ250" s="285"/>
      <c r="HK250" s="285">
        <v>862.532726033784</v>
      </c>
      <c r="HL250" s="285"/>
      <c r="HM250" s="285">
        <v>13466.389317266196</v>
      </c>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5">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D251" s="244"/>
      <c r="EK251" s="242">
        <v>8.7999999999999989</v>
      </c>
      <c r="EO251" s="244"/>
      <c r="EP251" s="244"/>
      <c r="GA251" s="267">
        <v>6.714045388703263</v>
      </c>
      <c r="GB251" s="267"/>
      <c r="GC251" s="267">
        <v>27.983795712834993</v>
      </c>
      <c r="GD251" s="267"/>
      <c r="GE251" s="267">
        <v>68.785128737638402</v>
      </c>
      <c r="GF251" s="267"/>
      <c r="GG251" s="267">
        <v>90.811962387250915</v>
      </c>
      <c r="GH251" s="267"/>
      <c r="GI251" s="267">
        <v>61.619588592884931</v>
      </c>
      <c r="GJ251" s="267"/>
      <c r="GK251" s="267">
        <v>16.428651790989523</v>
      </c>
      <c r="GL251" s="267"/>
      <c r="GM251" s="267">
        <v>1.6569781730133852</v>
      </c>
      <c r="GN251" s="267"/>
      <c r="GO251" s="267">
        <v>44.262390644916614</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5">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D252" s="244"/>
      <c r="EK252" s="242">
        <v>6.3</v>
      </c>
      <c r="EO252" s="244"/>
      <c r="EP252" s="244"/>
      <c r="GA252" s="267">
        <v>2.8527602161130097</v>
      </c>
      <c r="GB252" s="267"/>
      <c r="GC252" s="267">
        <v>15.676160015984301</v>
      </c>
      <c r="GD252" s="267"/>
      <c r="GE252" s="267">
        <v>51.030040919964982</v>
      </c>
      <c r="GF252" s="267"/>
      <c r="GG252" s="267">
        <v>73.749392027584264</v>
      </c>
      <c r="GH252" s="267"/>
      <c r="GI252" s="267">
        <v>45.717135254502089</v>
      </c>
      <c r="GJ252" s="267"/>
      <c r="GK252" s="267">
        <v>11.587011233615277</v>
      </c>
      <c r="GL252" s="267"/>
      <c r="GM252" s="267">
        <v>1.2279651818986741</v>
      </c>
      <c r="GN252" s="267"/>
      <c r="GO252" s="267">
        <v>32.814659860450043</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5">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c r="EE253"/>
      <c r="EK253" s="242">
        <v>4.0999999999999996</v>
      </c>
      <c r="EO253" s="244"/>
      <c r="EP253" s="244"/>
      <c r="GA253" s="267"/>
      <c r="GB253" s="267"/>
      <c r="GC253" s="267"/>
      <c r="GD253" s="267"/>
      <c r="GE253" s="267"/>
      <c r="GF253" s="267"/>
      <c r="GG253" s="267"/>
      <c r="GH253" s="267"/>
      <c r="GI253" s="267"/>
      <c r="GJ253" s="267"/>
      <c r="GK253" s="267"/>
      <c r="GL253" s="267"/>
      <c r="GM253" s="267"/>
      <c r="GN253" s="267"/>
      <c r="GO253" s="267"/>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v>141.19999999999999</v>
      </c>
      <c r="HX253" s="239"/>
      <c r="HY253" s="154"/>
      <c r="HZ253" s="154"/>
      <c r="IA253" s="184"/>
      <c r="IB253" s="184"/>
      <c r="ID253" s="184"/>
      <c r="IE253" s="185"/>
      <c r="IF253" s="185"/>
      <c r="IG253" s="184"/>
    </row>
    <row r="254" spans="1:241" ht="15" customHeight="1" x14ac:dyDescent="0.35">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c r="ED254" s="244"/>
      <c r="EE254"/>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5">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309000</v>
      </c>
      <c r="ED255" s="242"/>
      <c r="EE255" s="242">
        <v>245000</v>
      </c>
      <c r="EF255" s="242"/>
      <c r="EG255" s="260">
        <v>3.5792283426352829</v>
      </c>
      <c r="EH255" s="242"/>
      <c r="EI255" s="260">
        <v>2.9649963601067704</v>
      </c>
      <c r="EJ255" s="242"/>
      <c r="EK255" s="242">
        <v>31.4</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16.43047853768741</v>
      </c>
      <c r="GB255" s="254"/>
      <c r="GC255" s="254">
        <v>55.240257283390093</v>
      </c>
      <c r="GD255" s="254"/>
      <c r="GE255" s="254">
        <v>109.6144914073386</v>
      </c>
      <c r="GF255" s="254"/>
      <c r="GG255" s="254">
        <v>112.75390355119525</v>
      </c>
      <c r="GH255" s="254"/>
      <c r="GI255" s="254">
        <v>55.030572540300163</v>
      </c>
      <c r="GJ255" s="254"/>
      <c r="GK255" s="254">
        <v>12.076583210603829</v>
      </c>
      <c r="GL255" s="254"/>
      <c r="GM255" s="254">
        <v>0</v>
      </c>
      <c r="GN255" s="254"/>
      <c r="GO255" s="254">
        <v>62.742817876681556</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5">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335000</v>
      </c>
      <c r="ED256" s="242"/>
      <c r="EE256" s="242">
        <v>285000</v>
      </c>
      <c r="EF256" s="242"/>
      <c r="EG256" s="260">
        <v>5.2995877447765389</v>
      </c>
      <c r="EH256" s="242"/>
      <c r="EI256" s="260">
        <v>4.2279583997001779</v>
      </c>
      <c r="EJ256" s="242"/>
      <c r="EK256" s="242">
        <v>32.300000000000004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15.023307193693784</v>
      </c>
      <c r="GB256" s="254"/>
      <c r="GC256" s="254">
        <v>52.184127912726453</v>
      </c>
      <c r="GD256" s="254"/>
      <c r="GE256" s="254">
        <v>94.372389249908807</v>
      </c>
      <c r="GF256" s="254"/>
      <c r="GG256" s="254">
        <v>123.45613055564009</v>
      </c>
      <c r="GH256" s="254"/>
      <c r="GI256" s="254">
        <v>63.765000482748079</v>
      </c>
      <c r="GJ256" s="254"/>
      <c r="GK256" s="254">
        <v>12.259181291750513</v>
      </c>
      <c r="GL256" s="254"/>
      <c r="GM256" s="254">
        <v>1.044811260283304</v>
      </c>
      <c r="GN256" s="254"/>
      <c r="GO256" s="254">
        <v>63.002080847105972</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5">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390000</v>
      </c>
      <c r="ED257" s="242"/>
      <c r="EE257" s="242">
        <v>295000</v>
      </c>
      <c r="EF257" s="242"/>
      <c r="EG257" s="260">
        <v>6.2974659748853297</v>
      </c>
      <c r="EH257" s="242"/>
      <c r="EI257" s="260">
        <v>5.357545680126325</v>
      </c>
      <c r="EJ257" s="242"/>
      <c r="EK257" s="242">
        <v>35.299999999999997</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16.05664947441889</v>
      </c>
      <c r="GB257" s="254"/>
      <c r="GC257" s="254">
        <v>50.522843148169649</v>
      </c>
      <c r="GD257" s="254"/>
      <c r="GE257" s="254">
        <v>101.83909120210514</v>
      </c>
      <c r="GF257" s="254"/>
      <c r="GG257" s="254">
        <v>122.81993126159122</v>
      </c>
      <c r="GH257" s="254"/>
      <c r="GI257" s="254">
        <v>63.05941273953956</v>
      </c>
      <c r="GJ257" s="254"/>
      <c r="GK257" s="254">
        <v>14.174109397084811</v>
      </c>
      <c r="GL257" s="254"/>
      <c r="GM257" s="254">
        <v>1.0153438803556054</v>
      </c>
      <c r="GN257" s="254"/>
      <c r="GO257" s="254">
        <v>63.752050176365302</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5">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415000</v>
      </c>
      <c r="ED258" s="242"/>
      <c r="EE258" s="242">
        <v>315000</v>
      </c>
      <c r="EF258" s="242"/>
      <c r="EG258" s="260">
        <v>8.1625928588545413</v>
      </c>
      <c r="EH258" s="242"/>
      <c r="EI258" s="260">
        <v>6.1593877306494127</v>
      </c>
      <c r="EJ258" s="242"/>
      <c r="EK258" s="242">
        <v>44.2</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13.891536975237253</v>
      </c>
      <c r="GB258" s="254"/>
      <c r="GC258" s="254">
        <v>66.949066661932832</v>
      </c>
      <c r="GD258" s="254"/>
      <c r="GE258" s="254">
        <v>93.485100480373873</v>
      </c>
      <c r="GF258" s="254"/>
      <c r="GG258" s="254">
        <v>127.2430227769775</v>
      </c>
      <c r="GH258" s="254"/>
      <c r="GI258" s="254">
        <v>66.448241325866277</v>
      </c>
      <c r="GJ258" s="254"/>
      <c r="GK258" s="254">
        <v>14.908209923599204</v>
      </c>
      <c r="GL258" s="254"/>
      <c r="GM258" s="254">
        <v>0</v>
      </c>
      <c r="GN258" s="254"/>
      <c r="GO258" s="254">
        <v>65.3348303410867</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5">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434000</v>
      </c>
      <c r="ED259" s="242"/>
      <c r="EE259" s="242">
        <v>365000</v>
      </c>
      <c r="EF259" s="242"/>
      <c r="EG259" s="242">
        <v>7.339231165945967</v>
      </c>
      <c r="EH259" s="242"/>
      <c r="EI259" s="242">
        <v>5.1820922759550916</v>
      </c>
      <c r="EJ259" s="242"/>
      <c r="EK259" s="242">
        <v>39.5</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13.344534908261354</v>
      </c>
      <c r="GB259" s="254"/>
      <c r="GC259" s="254">
        <v>62.233227364206627</v>
      </c>
      <c r="GD259" s="254"/>
      <c r="GE259" s="254">
        <v>104.86968885530349</v>
      </c>
      <c r="GF259" s="254"/>
      <c r="GG259" s="254">
        <v>118.69093735372178</v>
      </c>
      <c r="GH259" s="254"/>
      <c r="GI259" s="254">
        <v>72.496935915281142</v>
      </c>
      <c r="GJ259" s="254"/>
      <c r="GK259" s="254">
        <v>14.208522838119135</v>
      </c>
      <c r="GL259" s="254"/>
      <c r="GM259" s="254">
        <v>0</v>
      </c>
      <c r="GN259" s="254"/>
      <c r="GO259" s="254">
        <v>65.243745810588919</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5">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531500</v>
      </c>
      <c r="ED260" s="244"/>
      <c r="EE260" s="245">
        <v>411000</v>
      </c>
      <c r="EG260" s="245">
        <v>9.8000000000000007</v>
      </c>
      <c r="EI260" s="245">
        <v>6.6</v>
      </c>
      <c r="EK260" s="242">
        <v>39.5</v>
      </c>
      <c r="EO260" s="244">
        <v>3.2</v>
      </c>
      <c r="EP260" s="244"/>
      <c r="GA260" s="254">
        <v>12.421398885514645</v>
      </c>
      <c r="GB260" s="254"/>
      <c r="GC260" s="254">
        <v>64.476362302646265</v>
      </c>
      <c r="GD260" s="254"/>
      <c r="GE260" s="254">
        <v>104.22357017516332</v>
      </c>
      <c r="GF260" s="254"/>
      <c r="GG260" s="254">
        <v>123.99888469483763</v>
      </c>
      <c r="GH260" s="254"/>
      <c r="GI260" s="254">
        <v>80.883865589525911</v>
      </c>
      <c r="GJ260" s="254"/>
      <c r="GK260" s="254">
        <v>15.492877835756103</v>
      </c>
      <c r="GL260" s="254"/>
      <c r="GM260" s="254">
        <v>0</v>
      </c>
      <c r="GN260" s="254"/>
      <c r="GO260" s="254">
        <v>67.765677852419259</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5">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535000</v>
      </c>
      <c r="ED261" s="244"/>
      <c r="EE261" s="245">
        <v>419000</v>
      </c>
      <c r="EK261" s="242">
        <v>35</v>
      </c>
      <c r="EO261" s="244">
        <v>1.6834643925130135</v>
      </c>
      <c r="EP261" s="244"/>
      <c r="GA261" s="254">
        <v>12.691016794626767</v>
      </c>
      <c r="GB261" s="254"/>
      <c r="GC261" s="254">
        <v>62.962961938994354</v>
      </c>
      <c r="GD261" s="254"/>
      <c r="GE261" s="254">
        <v>125.85245021301169</v>
      </c>
      <c r="GF261" s="254"/>
      <c r="GG261" s="254">
        <v>149.21331469383614</v>
      </c>
      <c r="GH261" s="254"/>
      <c r="GI261" s="254">
        <v>91.521445386915047</v>
      </c>
      <c r="GJ261" s="254"/>
      <c r="GK261" s="254">
        <v>15.89551563410687</v>
      </c>
      <c r="GL261" s="254"/>
      <c r="GM261" s="254">
        <v>0</v>
      </c>
      <c r="GN261" s="254"/>
      <c r="GO261" s="254">
        <v>76.760720441517691</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5">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525000</v>
      </c>
      <c r="ED262" s="244"/>
      <c r="EE262" s="245">
        <v>407500</v>
      </c>
      <c r="EK262" s="242">
        <v>15.9</v>
      </c>
      <c r="EO262" s="244"/>
      <c r="EP262" s="244"/>
      <c r="GA262" s="254">
        <v>12.574640209621062</v>
      </c>
      <c r="GB262" s="254"/>
      <c r="GC262" s="254">
        <v>53.031347337895426</v>
      </c>
      <c r="GD262" s="254"/>
      <c r="GE262" s="254">
        <v>118.82705827331468</v>
      </c>
      <c r="GF262" s="254"/>
      <c r="GG262" s="254">
        <v>141.31414548577973</v>
      </c>
      <c r="GH262" s="254"/>
      <c r="GI262" s="254">
        <v>93.027830032548323</v>
      </c>
      <c r="GJ262" s="254"/>
      <c r="GK262" s="254">
        <v>18.499008544493812</v>
      </c>
      <c r="GL262" s="254"/>
      <c r="GM262" s="254">
        <v>0</v>
      </c>
      <c r="GN262" s="254"/>
      <c r="GO262" s="254">
        <v>72.961647613609983</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5">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566750</v>
      </c>
      <c r="ED263" s="244"/>
      <c r="EE263" s="245">
        <v>440000</v>
      </c>
      <c r="EK263" s="242">
        <v>10.199999999999999</v>
      </c>
      <c r="EO263" s="244"/>
      <c r="EP263" s="244"/>
      <c r="GA263" s="254">
        <v>14.591065069983395</v>
      </c>
      <c r="GB263" s="254"/>
      <c r="GC263" s="254">
        <v>59.506631595630751</v>
      </c>
      <c r="GD263" s="254"/>
      <c r="GE263" s="254">
        <v>134.25533067438863</v>
      </c>
      <c r="GF263" s="254"/>
      <c r="GG263" s="254">
        <v>131.15774548899859</v>
      </c>
      <c r="GH263" s="254"/>
      <c r="GI263" s="254">
        <v>96.36868629138776</v>
      </c>
      <c r="GJ263" s="254"/>
      <c r="GK263" s="254">
        <v>19.247430422904067</v>
      </c>
      <c r="GL263" s="254"/>
      <c r="GM263" s="254">
        <v>0.89608397814326546</v>
      </c>
      <c r="GN263" s="254"/>
      <c r="GO263" s="254">
        <v>75.237895118131405</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5">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590000</v>
      </c>
      <c r="ED264" s="244"/>
      <c r="EE264" s="245">
        <v>460000</v>
      </c>
      <c r="EK264" s="242">
        <v>9.5</v>
      </c>
      <c r="EO264" s="244"/>
      <c r="EP264" s="244"/>
      <c r="GA264" s="254">
        <v>10.026995757809487</v>
      </c>
      <c r="GB264" s="254"/>
      <c r="GC264" s="254">
        <v>49.222797927461144</v>
      </c>
      <c r="GD264" s="254"/>
      <c r="GE264" s="254">
        <v>107.32750935995722</v>
      </c>
      <c r="GF264" s="254"/>
      <c r="GG264" s="254">
        <v>138.0952380952381</v>
      </c>
      <c r="GH264" s="254"/>
      <c r="GI264" s="254">
        <v>95.211503559960917</v>
      </c>
      <c r="GJ264" s="254"/>
      <c r="GK264" s="254">
        <v>25.435838811088882</v>
      </c>
      <c r="GL264" s="254"/>
      <c r="GM264" s="254">
        <v>0</v>
      </c>
      <c r="GN264" s="254"/>
      <c r="GO264" s="254">
        <v>73.031283710895366</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5">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675000</v>
      </c>
      <c r="ED265" s="244"/>
      <c r="EE265" s="245">
        <v>470000</v>
      </c>
      <c r="EK265" s="242">
        <v>8.7999999999999989</v>
      </c>
      <c r="EO265" s="244"/>
      <c r="EP265" s="244"/>
      <c r="GA265" s="254">
        <v>11.531212660849683</v>
      </c>
      <c r="GB265" s="254"/>
      <c r="GC265" s="254">
        <v>39.960837379673883</v>
      </c>
      <c r="GD265" s="254"/>
      <c r="GE265" s="254">
        <v>109.2638964945599</v>
      </c>
      <c r="GF265" s="254"/>
      <c r="GG265" s="254">
        <v>139.07831534152299</v>
      </c>
      <c r="GH265" s="254"/>
      <c r="GI265" s="254">
        <v>89.634643210255945</v>
      </c>
      <c r="GJ265" s="254"/>
      <c r="GK265" s="254">
        <v>19.469613585516235</v>
      </c>
      <c r="GL265" s="254"/>
      <c r="GM265" s="254">
        <v>1.2192424450938777</v>
      </c>
      <c r="GN265" s="254"/>
      <c r="GO265" s="254">
        <v>69.894222537980284</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5">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751000</v>
      </c>
      <c r="ED266" s="244"/>
      <c r="EE266" s="245">
        <v>530000</v>
      </c>
      <c r="EK266" s="242">
        <v>7.6</v>
      </c>
      <c r="EO266" s="244"/>
      <c r="EP266" s="244"/>
      <c r="GA266" s="254">
        <v>9.4570523665563186</v>
      </c>
      <c r="GC266" s="254">
        <v>39.996273463631518</v>
      </c>
      <c r="GE266" s="254">
        <v>71.678556354658639</v>
      </c>
      <c r="GG266" s="254">
        <v>132.73787189451451</v>
      </c>
      <c r="GI266" s="254">
        <v>93.818552937778861</v>
      </c>
      <c r="GK266" s="254">
        <v>15.654302742555034</v>
      </c>
      <c r="GM266" s="254">
        <v>0</v>
      </c>
      <c r="GO266" s="254">
        <v>64.693674220848649</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5">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870000</v>
      </c>
      <c r="ED267" s="244"/>
      <c r="EE267" s="245">
        <v>600000</v>
      </c>
      <c r="EK267" s="242">
        <v>6.8000000000000007</v>
      </c>
      <c r="EO267" s="244"/>
      <c r="EP267" s="244"/>
      <c r="GA267" s="254">
        <v>8.4933462232326047</v>
      </c>
      <c r="GC267" s="254">
        <v>35.077189536196563</v>
      </c>
      <c r="GE267" s="254">
        <v>85.594526316425728</v>
      </c>
      <c r="GG267" s="254">
        <v>139.9188978654434</v>
      </c>
      <c r="GI267" s="254">
        <v>98.70165888299185</v>
      </c>
      <c r="GK267" s="254">
        <v>20.951090362339514</v>
      </c>
      <c r="GM267" s="254">
        <v>0</v>
      </c>
      <c r="GO267" s="254">
        <v>68.66168996512026</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5">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875000</v>
      </c>
      <c r="ED268" s="244"/>
      <c r="EE268" s="245">
        <v>620000</v>
      </c>
      <c r="EK268" s="242">
        <v>5.8999999999999995</v>
      </c>
      <c r="EO268" s="244"/>
      <c r="EP268" s="244"/>
      <c r="GA268" s="254">
        <v>5.4006580814210485</v>
      </c>
      <c r="GB268" s="254"/>
      <c r="GC268" s="254">
        <v>37.239947597305509</v>
      </c>
      <c r="GD268" s="254"/>
      <c r="GE268" s="254">
        <v>78.926489411950513</v>
      </c>
      <c r="GF268" s="254"/>
      <c r="GG268" s="254">
        <v>124.51495513315162</v>
      </c>
      <c r="GH268" s="254"/>
      <c r="GI268" s="254">
        <v>89.977876408759457</v>
      </c>
      <c r="GJ268" s="254"/>
      <c r="GK268" s="254">
        <v>19.869732623577391</v>
      </c>
      <c r="GL268" s="254"/>
      <c r="GM268" s="254">
        <v>1.8149281083930231</v>
      </c>
      <c r="GN268" s="254"/>
      <c r="GO268" s="254">
        <v>64.079138249850629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5">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830000</v>
      </c>
      <c r="ED269" s="244"/>
      <c r="EE269" s="245">
        <v>608000</v>
      </c>
      <c r="EK269" s="242">
        <v>5</v>
      </c>
      <c r="EO269" s="244"/>
      <c r="EP269" s="244"/>
      <c r="GA269" s="254">
        <v>6.3242606639763697</v>
      </c>
      <c r="GB269" s="254"/>
      <c r="GC269" s="254">
        <v>37.421579125210059</v>
      </c>
      <c r="GD269" s="254"/>
      <c r="GE269" s="254">
        <v>79.641022940197573</v>
      </c>
      <c r="GF269" s="254"/>
      <c r="GG269" s="254">
        <v>134.15283372679517</v>
      </c>
      <c r="GH269" s="254"/>
      <c r="GI269" s="254">
        <v>99.89776574350077</v>
      </c>
      <c r="GJ269" s="254"/>
      <c r="GK269" s="254">
        <v>22.781947262280212</v>
      </c>
      <c r="GL269" s="254"/>
      <c r="GM269" s="254">
        <v>2.1053340150472444</v>
      </c>
      <c r="GN269" s="254"/>
      <c r="GO269" s="254">
        <v>59.117435646986777</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5">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855000</v>
      </c>
      <c r="ED270" s="244"/>
      <c r="EE270" s="245">
        <v>637250</v>
      </c>
      <c r="EK270" s="242">
        <v>5.7</v>
      </c>
      <c r="EO270" s="244"/>
      <c r="EP270" s="244"/>
      <c r="GA270" s="254">
        <v>7.2757669620652408</v>
      </c>
      <c r="GB270" s="254"/>
      <c r="GC270" s="254">
        <v>37.603315611755967</v>
      </c>
      <c r="GD270" s="254"/>
      <c r="GE270" s="254">
        <v>80.337708894888294</v>
      </c>
      <c r="GF270" s="254"/>
      <c r="GG270" s="254">
        <v>143.20418849823221</v>
      </c>
      <c r="GH270" s="254"/>
      <c r="GI270" s="254">
        <v>109.7309675426817</v>
      </c>
      <c r="GJ270" s="254"/>
      <c r="GK270" s="254">
        <v>25.702505739725122</v>
      </c>
      <c r="GL270" s="254"/>
      <c r="GM270" s="254">
        <v>2.3924445759187889</v>
      </c>
      <c r="GN270" s="254"/>
      <c r="GO270" s="254">
        <v>63.382512769101659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5">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v>2.8</v>
      </c>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990000</v>
      </c>
      <c r="ED271" s="244"/>
      <c r="EE271" s="245">
        <v>672600</v>
      </c>
      <c r="EK271" s="242">
        <v>3.4000000000000004</v>
      </c>
      <c r="EO271" s="244"/>
      <c r="EP271" s="244"/>
      <c r="GA271" s="254">
        <v>3.0120941706089441</v>
      </c>
      <c r="GB271" s="254"/>
      <c r="GC271" s="254">
        <v>32.444812251183642</v>
      </c>
      <c r="GD271" s="254"/>
      <c r="GE271" s="254">
        <v>78.38898460450244</v>
      </c>
      <c r="GF271" s="254"/>
      <c r="GG271" s="254">
        <v>128.45974725318166</v>
      </c>
      <c r="GH271" s="254"/>
      <c r="GI271" s="254">
        <v>102.31666230263974</v>
      </c>
      <c r="GJ271" s="254"/>
      <c r="GK271" s="254">
        <v>16.130252774826552</v>
      </c>
      <c r="GL271" s="254"/>
      <c r="GM271" s="254">
        <v>2.995470838602734</v>
      </c>
      <c r="GN271" s="254"/>
      <c r="GO271" s="254">
        <v>57.3887428228334</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3">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990000</v>
      </c>
      <c r="ED272" s="244"/>
      <c r="EE272" s="245">
        <v>643000</v>
      </c>
      <c r="EK272" s="242">
        <v>4</v>
      </c>
      <c r="EO272" s="244"/>
      <c r="EP272" s="244"/>
      <c r="GA272" s="254">
        <v>2.4544484880474289</v>
      </c>
      <c r="GB272" s="254"/>
      <c r="GC272" s="254">
        <v>19.942651628004569</v>
      </c>
      <c r="GD272" s="254"/>
      <c r="GE272" s="254">
        <v>74.996919583654559</v>
      </c>
      <c r="GF272" s="254"/>
      <c r="GG272" s="254">
        <v>132.20530634745859</v>
      </c>
      <c r="GH272" s="254"/>
      <c r="GI272" s="254">
        <v>98.380612421639995</v>
      </c>
      <c r="GJ272" s="254"/>
      <c r="GK272" s="254">
        <v>23.732941529991692</v>
      </c>
      <c r="GL272" s="254"/>
      <c r="GM272" s="254">
        <v>2.0752912555139318</v>
      </c>
      <c r="GN272" s="254"/>
      <c r="GO272" s="254">
        <v>55.345435123972649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5">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930000</v>
      </c>
      <c r="ED273" s="244"/>
      <c r="EE273" s="245">
        <v>680000</v>
      </c>
      <c r="EK273" s="242">
        <v>3</v>
      </c>
      <c r="EO273" s="244"/>
      <c r="EP273" s="244"/>
      <c r="GA273" s="254">
        <v>3.6756274707976169</v>
      </c>
      <c r="GB273" s="254"/>
      <c r="GC273" s="254">
        <v>24.821681488065479</v>
      </c>
      <c r="GD273" s="254"/>
      <c r="GE273" s="254">
        <v>70.513602462865364</v>
      </c>
      <c r="GF273" s="254"/>
      <c r="GG273" s="254">
        <v>136.14691026213762</v>
      </c>
      <c r="GH273" s="254"/>
      <c r="GI273" s="254">
        <v>91.592134031055338</v>
      </c>
      <c r="GJ273" s="254"/>
      <c r="GK273" s="254">
        <v>26.143229296322346</v>
      </c>
      <c r="GL273" s="254"/>
      <c r="GM273" s="254">
        <v>2.3656175556720807</v>
      </c>
      <c r="GN273" s="254"/>
      <c r="GO273" s="254">
        <v>55.660721202459484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5">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850000</v>
      </c>
      <c r="ED274" s="244"/>
      <c r="EE274" s="245">
        <v>610000</v>
      </c>
      <c r="EK274" s="242">
        <v>6.3</v>
      </c>
      <c r="EO274" s="244"/>
      <c r="EP274" s="244"/>
      <c r="GA274" s="267">
        <v>2.6502681323943293</v>
      </c>
      <c r="GB274" s="267"/>
      <c r="GC274" s="267">
        <v>24.531148690800997</v>
      </c>
      <c r="GD274" s="267"/>
      <c r="GE274" s="267">
        <v>61.627744913131195</v>
      </c>
      <c r="GF274" s="267"/>
      <c r="GG274" s="267">
        <v>125.51266429070846</v>
      </c>
      <c r="GH274" s="267"/>
      <c r="GI274" s="267">
        <v>91.544622404586946</v>
      </c>
      <c r="GJ274" s="267"/>
      <c r="GK274" s="267">
        <v>22.935340087413334</v>
      </c>
      <c r="GL274" s="267"/>
      <c r="GM274" s="267">
        <v>1.9170981576442798</v>
      </c>
      <c r="GN274" s="267"/>
      <c r="GO274" s="267">
        <v>52.126852583225698</v>
      </c>
      <c r="GP274" s="254"/>
      <c r="GQ274" s="254"/>
      <c r="GR274" s="254"/>
      <c r="GS274" s="254"/>
      <c r="GT274" s="254"/>
      <c r="GU274" s="184"/>
      <c r="GV274" s="184"/>
      <c r="GW274" s="184"/>
      <c r="GX274" s="184"/>
      <c r="GY274" s="184"/>
      <c r="GZ274" s="184"/>
      <c r="HC274" s="184"/>
      <c r="HG274" s="285">
        <v>1033.7323177366702</v>
      </c>
      <c r="HH274" s="285"/>
      <c r="HI274" s="285">
        <v>4303.4841793082851</v>
      </c>
      <c r="HJ274" s="285"/>
      <c r="HK274" s="285">
        <v>336.04301350572871</v>
      </c>
      <c r="HL274" s="285"/>
      <c r="HM274" s="285">
        <v>6844.6094433420812</v>
      </c>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5">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5">
        <v>866500</v>
      </c>
      <c r="ED275" s="244"/>
      <c r="EE275" s="245">
        <v>700000</v>
      </c>
      <c r="EK275" s="242">
        <v>5.7</v>
      </c>
      <c r="EO275" s="244"/>
      <c r="EP275" s="244"/>
      <c r="GA275" s="267">
        <v>1.7703031644169065</v>
      </c>
      <c r="GB275" s="267"/>
      <c r="GC275" s="267">
        <v>28.187059577194105</v>
      </c>
      <c r="GD275" s="267"/>
      <c r="GE275" s="267">
        <v>61.994144997416917</v>
      </c>
      <c r="GF275" s="267"/>
      <c r="GG275" s="267">
        <v>129.69575774889302</v>
      </c>
      <c r="GH275" s="267"/>
      <c r="GI275" s="267">
        <v>97.270076861913594</v>
      </c>
      <c r="GJ275" s="267"/>
      <c r="GK275" s="267">
        <v>20.660555798050343</v>
      </c>
      <c r="GL275" s="267"/>
      <c r="GM275" s="267">
        <v>1.5290519877675841</v>
      </c>
      <c r="GN275" s="267"/>
      <c r="GO275" s="267">
        <v>53.294235378994159</v>
      </c>
      <c r="GP275" s="254"/>
      <c r="GQ275" s="254"/>
      <c r="GR275" s="254"/>
      <c r="GS275" s="254"/>
      <c r="GT275" s="254"/>
      <c r="GU275" s="184"/>
      <c r="GV275" s="184"/>
      <c r="GW275" s="184"/>
      <c r="GX275" s="184"/>
      <c r="GY275" s="184"/>
      <c r="GZ275" s="184"/>
      <c r="HC275" s="184"/>
      <c r="HG275" s="285">
        <v>974.5589911432246</v>
      </c>
      <c r="HH275" s="285"/>
      <c r="HI275" s="285">
        <v>5704.0979578179076</v>
      </c>
      <c r="HJ275" s="285"/>
      <c r="HK275" s="285">
        <v>319.97323099766817</v>
      </c>
      <c r="HL275" s="285"/>
      <c r="HM275" s="285">
        <v>8288.9797454853451</v>
      </c>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5">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D276" s="244"/>
      <c r="EK276" s="242">
        <v>7.3999999999999995</v>
      </c>
      <c r="EO276" s="244"/>
      <c r="EP276" s="244"/>
      <c r="GA276" s="267">
        <v>1.688297650660965</v>
      </c>
      <c r="GB276" s="267"/>
      <c r="GC276" s="267">
        <v>21.645701021147325</v>
      </c>
      <c r="GD276" s="267"/>
      <c r="GE276" s="267">
        <v>61.786300379329163</v>
      </c>
      <c r="GF276" s="267"/>
      <c r="GG276" s="267">
        <v>126.43968843779113</v>
      </c>
      <c r="GH276" s="267"/>
      <c r="GI276" s="267">
        <v>91.110768847236201</v>
      </c>
      <c r="GJ276" s="267"/>
      <c r="GK276" s="267">
        <v>22.76971845119111</v>
      </c>
      <c r="GL276" s="267"/>
      <c r="GM276" s="267">
        <v>1.5250152171956621</v>
      </c>
      <c r="GN276" s="267"/>
      <c r="GO276" s="267">
        <v>50.768895125446974</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5">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D277" s="244"/>
      <c r="EK277" s="242">
        <v>5.2</v>
      </c>
      <c r="EO277" s="244"/>
      <c r="EP277" s="244"/>
      <c r="GA277" s="267">
        <v>1.6135532423197105</v>
      </c>
      <c r="GB277" s="267"/>
      <c r="GC277" s="267">
        <v>15.021420572377444</v>
      </c>
      <c r="GD277" s="267"/>
      <c r="GE277" s="267">
        <v>40.603586380045542</v>
      </c>
      <c r="GF277" s="267"/>
      <c r="GG277" s="267">
        <v>92.945419392802108</v>
      </c>
      <c r="GH277" s="267"/>
      <c r="GI277" s="267">
        <v>71.879308375325763</v>
      </c>
      <c r="GJ277" s="267"/>
      <c r="GK277" s="267">
        <v>17.546906184303953</v>
      </c>
      <c r="GL277" s="267"/>
      <c r="GM277" s="267">
        <v>1.2167997640290322</v>
      </c>
      <c r="GN277" s="267"/>
      <c r="GO277" s="267">
        <v>37.306825928311575</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5">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c r="EE278"/>
      <c r="EK278" s="242">
        <v>3.1</v>
      </c>
      <c r="EO278" s="244"/>
      <c r="EP278" s="244"/>
      <c r="GA278" s="267"/>
      <c r="GB278" s="267"/>
      <c r="GC278" s="267"/>
      <c r="GD278" s="267"/>
      <c r="GE278" s="267"/>
      <c r="GF278" s="267"/>
      <c r="GG278" s="267"/>
      <c r="GH278" s="267"/>
      <c r="GI278" s="267"/>
      <c r="GJ278" s="267"/>
      <c r="GK278" s="267"/>
      <c r="GL278" s="267"/>
      <c r="GM278" s="267"/>
      <c r="GN278" s="267"/>
      <c r="GO278" s="267"/>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v>50.2</v>
      </c>
      <c r="HX278" s="239"/>
      <c r="HY278" s="154"/>
      <c r="HZ278" s="154"/>
      <c r="IA278" s="184"/>
      <c r="IB278" s="184"/>
      <c r="ID278" s="184"/>
      <c r="IE278" s="185"/>
      <c r="IF278" s="185"/>
      <c r="IG278" s="184"/>
    </row>
    <row r="279" spans="1:241" ht="15" customHeight="1" x14ac:dyDescent="0.35">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c r="ED279" s="244"/>
      <c r="EE279"/>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5">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245000</v>
      </c>
      <c r="ED280" s="242"/>
      <c r="EE280" s="242">
        <v>222000</v>
      </c>
      <c r="EF280" s="242"/>
      <c r="EG280" s="260">
        <v>2.7967185169401234</v>
      </c>
      <c r="EH280" s="242"/>
      <c r="EI280" s="260">
        <v>2.5316961431919882</v>
      </c>
      <c r="EJ280" s="242"/>
      <c r="EK280" s="242">
        <v>54</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16.888284965544017</v>
      </c>
      <c r="GB280" s="254"/>
      <c r="GC280" s="254">
        <v>70.501319261213723</v>
      </c>
      <c r="GD280" s="254"/>
      <c r="GE280" s="254">
        <v>131.581566636807</v>
      </c>
      <c r="GF280" s="254"/>
      <c r="GG280" s="254">
        <v>112.78260122066534</v>
      </c>
      <c r="GH280" s="254"/>
      <c r="GI280" s="254">
        <v>44.070993740889989</v>
      </c>
      <c r="GJ280" s="254"/>
      <c r="GK280" s="254">
        <v>9.1975598310652273</v>
      </c>
      <c r="GL280" s="254"/>
      <c r="GM280" s="254">
        <v>0.66763102258818297</v>
      </c>
      <c r="GN280" s="254"/>
      <c r="GO280" s="254">
        <v>64.193426994480674</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5">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249450</v>
      </c>
      <c r="ED281" s="242"/>
      <c r="EE281" s="242">
        <v>232000</v>
      </c>
      <c r="EF281" s="242"/>
      <c r="EG281" s="260">
        <v>3.6829569513055751</v>
      </c>
      <c r="EH281" s="242"/>
      <c r="EI281" s="260">
        <v>3.4183133380381086</v>
      </c>
      <c r="EJ281" s="242"/>
      <c r="EK281" s="242">
        <v>66.7</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15.88396697832931</v>
      </c>
      <c r="GB281" s="254"/>
      <c r="GC281" s="254">
        <v>81.110740862876654</v>
      </c>
      <c r="GD281" s="254"/>
      <c r="GE281" s="254">
        <v>121.13245167713322</v>
      </c>
      <c r="GF281" s="254"/>
      <c r="GG281" s="254">
        <v>122.76760030484327</v>
      </c>
      <c r="GH281" s="254"/>
      <c r="GI281" s="254">
        <v>53.187611545674066</v>
      </c>
      <c r="GJ281" s="254"/>
      <c r="GK281" s="254">
        <v>7.8235684742652465</v>
      </c>
      <c r="GL281" s="254"/>
      <c r="GM281" s="254">
        <v>0.63879856296731996</v>
      </c>
      <c r="GN281" s="254"/>
      <c r="GO281" s="254">
        <v>66.95525256592191</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5">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260000</v>
      </c>
      <c r="ED282" s="242"/>
      <c r="EE282" s="242">
        <v>227350</v>
      </c>
      <c r="EF282" s="242"/>
      <c r="EG282" s="260">
        <v>4.6721985497495702</v>
      </c>
      <c r="EH282" s="242"/>
      <c r="EI282" s="260">
        <v>4.3358002541676015</v>
      </c>
      <c r="EJ282" s="242"/>
      <c r="EK282" s="242">
        <v>68.7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16.41729427278521</v>
      </c>
      <c r="GB282" s="254"/>
      <c r="GC282" s="254">
        <v>78.642570051986468</v>
      </c>
      <c r="GD282" s="254"/>
      <c r="GE282" s="254">
        <v>128.19321957138871</v>
      </c>
      <c r="GF282" s="254"/>
      <c r="GG282" s="254">
        <v>121.91398514408709</v>
      </c>
      <c r="GH282" s="254"/>
      <c r="GI282" s="254">
        <v>49.057403357439121</v>
      </c>
      <c r="GJ282" s="254"/>
      <c r="GK282" s="254">
        <v>9.5323393395236593</v>
      </c>
      <c r="GL282" s="254"/>
      <c r="GM282" s="254">
        <v>0</v>
      </c>
      <c r="GN282" s="254"/>
      <c r="GO282" s="254">
        <v>66.865928153016966</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5">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280000</v>
      </c>
      <c r="ED283" s="242"/>
      <c r="EE283" s="242">
        <v>252500</v>
      </c>
      <c r="EF283" s="242"/>
      <c r="EG283" s="260">
        <v>5.7026992776580911</v>
      </c>
      <c r="EH283" s="242"/>
      <c r="EI283" s="260">
        <v>5.0730262324166775</v>
      </c>
      <c r="EJ283" s="242"/>
      <c r="EK283" s="242">
        <v>72.3</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17.494280465225255</v>
      </c>
      <c r="GB283" s="254"/>
      <c r="GC283" s="254">
        <v>81.430643596669782</v>
      </c>
      <c r="GD283" s="254"/>
      <c r="GE283" s="254">
        <v>116.92069376244801</v>
      </c>
      <c r="GF283" s="254"/>
      <c r="GG283" s="254">
        <v>125.40733666853382</v>
      </c>
      <c r="GH283" s="254"/>
      <c r="GI283" s="254">
        <v>56.189942296771008</v>
      </c>
      <c r="GJ283" s="254"/>
      <c r="GK283" s="254">
        <v>7.3710417254203842</v>
      </c>
      <c r="GL283" s="254"/>
      <c r="GM283" s="254">
        <v>0.58801064948154502</v>
      </c>
      <c r="GN283" s="254"/>
      <c r="GO283" s="254">
        <v>66.989459194342317</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5">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325000</v>
      </c>
      <c r="ED284" s="242"/>
      <c r="EE284" s="242">
        <v>273500</v>
      </c>
      <c r="EF284" s="242"/>
      <c r="EG284" s="242">
        <v>5.1644895984518628</v>
      </c>
      <c r="EH284" s="242"/>
      <c r="EI284" s="242">
        <v>4.0517658442186741</v>
      </c>
      <c r="EJ284" s="242"/>
      <c r="EK284" s="242">
        <v>72.2</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13.952430609184484</v>
      </c>
      <c r="GB284" s="254"/>
      <c r="GC284" s="254">
        <v>83.160727045535509</v>
      </c>
      <c r="GD284" s="254"/>
      <c r="GE284" s="254">
        <v>124.79720700134935</v>
      </c>
      <c r="GF284" s="254"/>
      <c r="GG284" s="254">
        <v>128.4065076249137</v>
      </c>
      <c r="GH284" s="254"/>
      <c r="GI284" s="254">
        <v>56.817933727805993</v>
      </c>
      <c r="GJ284" s="254"/>
      <c r="GK284" s="254">
        <v>10.662485840716331</v>
      </c>
      <c r="GL284" s="254"/>
      <c r="GM284" s="254">
        <v>0</v>
      </c>
      <c r="GN284" s="254"/>
      <c r="GO284" s="254">
        <v>68.828846127588989</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5">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370000</v>
      </c>
      <c r="ED285" s="244"/>
      <c r="EE285" s="245">
        <v>315000</v>
      </c>
      <c r="EG285" s="245">
        <v>7.2</v>
      </c>
      <c r="EI285" s="245">
        <v>5.2</v>
      </c>
      <c r="EK285" s="242">
        <v>75.099999999999994</v>
      </c>
      <c r="EO285" s="244">
        <v>4.7</v>
      </c>
      <c r="EP285" s="244"/>
      <c r="GA285" s="254">
        <v>14.127940670502756</v>
      </c>
      <c r="GB285" s="254"/>
      <c r="GC285" s="254">
        <v>85.720527248926359</v>
      </c>
      <c r="GD285" s="254"/>
      <c r="GE285" s="254">
        <v>125.48987146817781</v>
      </c>
      <c r="GF285" s="254"/>
      <c r="GG285" s="254">
        <v>122.47082182148984</v>
      </c>
      <c r="GH285" s="254"/>
      <c r="GI285" s="254">
        <v>59.177633120322852</v>
      </c>
      <c r="GJ285" s="254"/>
      <c r="GK285" s="254">
        <v>11.99144563475302</v>
      </c>
      <c r="GL285" s="254"/>
      <c r="GM285" s="254">
        <v>0</v>
      </c>
      <c r="GN285" s="254"/>
      <c r="GO285" s="254">
        <v>68.776315331457724</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5">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360000</v>
      </c>
      <c r="ED286" s="244"/>
      <c r="EE286" s="245">
        <v>320000</v>
      </c>
      <c r="EK286" s="242">
        <v>70.899999999999991</v>
      </c>
      <c r="EO286" s="244">
        <v>3.429846898676475</v>
      </c>
      <c r="EP286" s="244"/>
      <c r="GA286" s="254">
        <v>17.122567576594026</v>
      </c>
      <c r="GB286" s="254"/>
      <c r="GC286" s="254">
        <v>94.155445096895804</v>
      </c>
      <c r="GD286" s="254"/>
      <c r="GE286" s="254">
        <v>138.78876033601875</v>
      </c>
      <c r="GF286" s="254"/>
      <c r="GG286" s="254">
        <v>134.49172506407677</v>
      </c>
      <c r="GH286" s="254"/>
      <c r="GI286" s="254">
        <v>65.261785179700055</v>
      </c>
      <c r="GJ286" s="254"/>
      <c r="GK286" s="254">
        <v>10.889293224845826</v>
      </c>
      <c r="GL286" s="254"/>
      <c r="GM286" s="254">
        <v>0</v>
      </c>
      <c r="GN286" s="254"/>
      <c r="GO286" s="254">
        <v>75.395663415741424</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5">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350000</v>
      </c>
      <c r="ED287" s="244"/>
      <c r="EE287" s="245">
        <v>315000</v>
      </c>
      <c r="EK287" s="242">
        <v>33.300000000000004</v>
      </c>
      <c r="EO287" s="244"/>
      <c r="EP287" s="244"/>
      <c r="GA287" s="254">
        <v>15.635164310761104</v>
      </c>
      <c r="GB287" s="254"/>
      <c r="GC287" s="254">
        <v>100.66085210427767</v>
      </c>
      <c r="GD287" s="254"/>
      <c r="GE287" s="254">
        <v>140.46159536001244</v>
      </c>
      <c r="GF287" s="254"/>
      <c r="GG287" s="254">
        <v>130.82865530738883</v>
      </c>
      <c r="GH287" s="254"/>
      <c r="GI287" s="254">
        <v>72.575225590823649</v>
      </c>
      <c r="GJ287" s="254"/>
      <c r="GK287" s="254">
        <v>15.827126357617551</v>
      </c>
      <c r="GL287" s="254"/>
      <c r="GM287" s="254">
        <v>0.85961595473571306</v>
      </c>
      <c r="GN287" s="254"/>
      <c r="GO287" s="254">
        <v>77.86771787531525</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5">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358000</v>
      </c>
      <c r="ED288" s="244"/>
      <c r="EE288" s="245">
        <v>300785</v>
      </c>
      <c r="EK288" s="242">
        <v>25.900000000000002</v>
      </c>
      <c r="EO288" s="244"/>
      <c r="EP288" s="244"/>
      <c r="GA288" s="254">
        <v>11.85976662503276</v>
      </c>
      <c r="GB288" s="254"/>
      <c r="GC288" s="254">
        <v>93.089659646297861</v>
      </c>
      <c r="GD288" s="254"/>
      <c r="GE288" s="254">
        <v>139.43352209608051</v>
      </c>
      <c r="GF288" s="254"/>
      <c r="GG288" s="254">
        <v>122.5576354781919</v>
      </c>
      <c r="GH288" s="254"/>
      <c r="GI288" s="254">
        <v>56.353934605117345</v>
      </c>
      <c r="GJ288" s="254"/>
      <c r="GK288" s="254">
        <v>12.880288235284292</v>
      </c>
      <c r="GL288" s="254"/>
      <c r="GM288" s="254">
        <v>0</v>
      </c>
      <c r="GN288" s="254"/>
      <c r="GO288" s="254">
        <v>71.020054989781471</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5">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369450</v>
      </c>
      <c r="ED289" s="244"/>
      <c r="EE289" s="245">
        <v>315000</v>
      </c>
      <c r="EK289" s="242">
        <v>14.799999999999999</v>
      </c>
      <c r="EO289" s="244"/>
      <c r="EP289" s="244"/>
      <c r="GA289" s="254">
        <v>11.525532255482631</v>
      </c>
      <c r="GB289" s="254"/>
      <c r="GC289" s="254">
        <v>76.023391812865498</v>
      </c>
      <c r="GD289" s="254"/>
      <c r="GE289" s="254">
        <v>149.6434855079174</v>
      </c>
      <c r="GF289" s="254"/>
      <c r="GG289" s="254">
        <v>132.47599753369155</v>
      </c>
      <c r="GH289" s="254"/>
      <c r="GI289" s="254">
        <v>63.298167684619656</v>
      </c>
      <c r="GJ289" s="254"/>
      <c r="GK289" s="254">
        <v>11.400128452151574</v>
      </c>
      <c r="GL289" s="254"/>
      <c r="GM289" s="254">
        <v>0.5527915975677169</v>
      </c>
      <c r="GN289" s="254"/>
      <c r="GO289" s="254">
        <v>71.385308824565101</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5">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390000</v>
      </c>
      <c r="ED290" s="244"/>
      <c r="EE290" s="245">
        <v>335500</v>
      </c>
      <c r="EK290" s="242">
        <v>13.3</v>
      </c>
      <c r="EO290" s="244"/>
      <c r="EP290" s="244"/>
      <c r="GA290" s="254">
        <v>9.0008141336577498</v>
      </c>
      <c r="GB290" s="254"/>
      <c r="GC290" s="254">
        <v>63.527936661914985</v>
      </c>
      <c r="GD290" s="254"/>
      <c r="GE290" s="254">
        <v>135.72470404234454</v>
      </c>
      <c r="GF290" s="254"/>
      <c r="GG290" s="254">
        <v>132.55319910338983</v>
      </c>
      <c r="GH290" s="254"/>
      <c r="GI290" s="254">
        <v>58.3776434312487</v>
      </c>
      <c r="GJ290" s="254"/>
      <c r="GK290" s="254">
        <v>12.507807814585929</v>
      </c>
      <c r="GL290" s="254"/>
      <c r="GM290" s="254">
        <v>1.4327138717523034</v>
      </c>
      <c r="GN290" s="254"/>
      <c r="GO290" s="254">
        <v>67.262477611129256</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5">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426000</v>
      </c>
      <c r="ED291" s="244"/>
      <c r="EE291" s="245">
        <v>347500</v>
      </c>
      <c r="EK291" s="242">
        <v>19.100000000000001</v>
      </c>
      <c r="EO291" s="244"/>
      <c r="EP291" s="244"/>
      <c r="GA291" s="254">
        <v>11.631494346229715</v>
      </c>
      <c r="GC291" s="254">
        <v>65.581397676937655</v>
      </c>
      <c r="GE291" s="254">
        <v>127.96743765537616</v>
      </c>
      <c r="GG291" s="254">
        <v>130.53860988908616</v>
      </c>
      <c r="GI291" s="254">
        <v>64.26864239993246</v>
      </c>
      <c r="GK291" s="254">
        <v>14.45265143719727</v>
      </c>
      <c r="GM291" s="254">
        <v>0</v>
      </c>
      <c r="GO291" s="254">
        <v>70.551127753479633</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5">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515000</v>
      </c>
      <c r="ED292" s="244"/>
      <c r="EE292" s="245">
        <v>375000</v>
      </c>
      <c r="EK292" s="242">
        <v>23.599999999999998</v>
      </c>
      <c r="EO292" s="244"/>
      <c r="EP292" s="244"/>
      <c r="GA292" s="254">
        <v>10.343244557315417</v>
      </c>
      <c r="GC292" s="254">
        <v>70.80943636119099</v>
      </c>
      <c r="GE292" s="254">
        <v>144.41648722071827</v>
      </c>
      <c r="GG292" s="254">
        <v>133.53567035284181</v>
      </c>
      <c r="GI292" s="254">
        <v>75.174375289784592</v>
      </c>
      <c r="GK292" s="254">
        <v>14.935043734351654</v>
      </c>
      <c r="GM292" s="254">
        <v>0</v>
      </c>
      <c r="GO292" s="254">
        <v>75.482450564812851</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5">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560000</v>
      </c>
      <c r="ED293" s="244"/>
      <c r="EE293" s="245">
        <v>415000</v>
      </c>
      <c r="EK293" s="242">
        <v>21</v>
      </c>
      <c r="EO293" s="244"/>
      <c r="EP293" s="244"/>
      <c r="GA293" s="254">
        <v>9.6344348112403821</v>
      </c>
      <c r="GB293" s="254"/>
      <c r="GC293" s="254">
        <v>63.93955144729091</v>
      </c>
      <c r="GD293" s="254"/>
      <c r="GE293" s="254">
        <v>131.86174054119667</v>
      </c>
      <c r="GF293" s="254"/>
      <c r="GG293" s="254">
        <v>137.92039502084342</v>
      </c>
      <c r="GH293" s="254"/>
      <c r="GI293" s="254">
        <v>67.787518387365438</v>
      </c>
      <c r="GJ293" s="254"/>
      <c r="GK293" s="254">
        <v>12.729516342120103</v>
      </c>
      <c r="GL293" s="254"/>
      <c r="GM293" s="254">
        <v>0.90218256966684474</v>
      </c>
      <c r="GN293" s="254"/>
      <c r="GO293" s="254">
        <v>72.704866701620332</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5">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540000</v>
      </c>
      <c r="ED294" s="244"/>
      <c r="EE294" s="245">
        <v>405000</v>
      </c>
      <c r="EK294" s="242">
        <v>24.9</v>
      </c>
      <c r="EO294" s="244"/>
      <c r="EP294" s="244"/>
      <c r="GA294" s="254">
        <v>8.7551178114876897</v>
      </c>
      <c r="GB294" s="254"/>
      <c r="GC294" s="254">
        <v>64.037478320927463</v>
      </c>
      <c r="GD294" s="254"/>
      <c r="GE294" s="254">
        <v>133.86923526832973</v>
      </c>
      <c r="GF294" s="254"/>
      <c r="GG294" s="254">
        <v>141.53451983689223</v>
      </c>
      <c r="GH294" s="254"/>
      <c r="GI294" s="254">
        <v>72.578053665566941</v>
      </c>
      <c r="GJ294" s="254"/>
      <c r="GK294" s="254">
        <v>16.339855342484356</v>
      </c>
      <c r="GL294" s="254"/>
      <c r="GM294" s="254">
        <v>1.1104446039948366</v>
      </c>
      <c r="GN294" s="254"/>
      <c r="GO294" s="254">
        <v>65.380198437332325</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5">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570000</v>
      </c>
      <c r="ED295" s="244"/>
      <c r="EE295" s="245">
        <v>422500</v>
      </c>
      <c r="EK295" s="242">
        <v>23.799999999999997</v>
      </c>
      <c r="EO295" s="244"/>
      <c r="EP295" s="244"/>
      <c r="GA295" s="254">
        <v>7.8932120697155144</v>
      </c>
      <c r="GB295" s="254"/>
      <c r="GC295" s="254">
        <v>64.132446883434739</v>
      </c>
      <c r="GD295" s="254"/>
      <c r="GE295" s="254">
        <v>135.74434701993636</v>
      </c>
      <c r="GF295" s="254"/>
      <c r="GG295" s="254">
        <v>144.87668730207409</v>
      </c>
      <c r="GH295" s="254"/>
      <c r="GI295" s="254">
        <v>77.155787524610886</v>
      </c>
      <c r="GJ295" s="254"/>
      <c r="GK295" s="254">
        <v>19.987196055612575</v>
      </c>
      <c r="GL295" s="254"/>
      <c r="GM295" s="254">
        <v>1.312419333130568</v>
      </c>
      <c r="GN295" s="254"/>
      <c r="GO295" s="254">
        <v>67.850313658896852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5">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v>7.4</v>
      </c>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630000</v>
      </c>
      <c r="ED296" s="244"/>
      <c r="EE296" s="245">
        <v>460000</v>
      </c>
      <c r="EK296" s="242">
        <v>11.200000000000001</v>
      </c>
      <c r="EO296" s="244"/>
      <c r="EP296" s="244"/>
      <c r="GA296" s="254">
        <v>6.1339455396363753</v>
      </c>
      <c r="GB296" s="254"/>
      <c r="GC296" s="254">
        <v>61.396882645788345</v>
      </c>
      <c r="GD296" s="254"/>
      <c r="GE296" s="254">
        <v>141.91458822506257</v>
      </c>
      <c r="GF296" s="254"/>
      <c r="GG296" s="254">
        <v>152.33283791987873</v>
      </c>
      <c r="GH296" s="254"/>
      <c r="GI296" s="254">
        <v>83.866147676161518</v>
      </c>
      <c r="GJ296" s="254"/>
      <c r="GK296" s="254">
        <v>14.450118882193024</v>
      </c>
      <c r="GL296" s="254"/>
      <c r="GM296" s="254">
        <v>1.3156051699316387</v>
      </c>
      <c r="GN296" s="254"/>
      <c r="GO296" s="254">
        <v>69.978904332845602</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3">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666000</v>
      </c>
      <c r="ED297" s="244"/>
      <c r="EE297" s="245">
        <v>470000</v>
      </c>
      <c r="EK297" s="242">
        <v>9.8000000000000007</v>
      </c>
      <c r="EO297" s="244"/>
      <c r="EP297" s="244"/>
      <c r="GA297" s="254">
        <v>6.3558409238634406</v>
      </c>
      <c r="GB297" s="254"/>
      <c r="GC297" s="254">
        <v>50.425443781516442</v>
      </c>
      <c r="GD297" s="254"/>
      <c r="GE297" s="254">
        <v>125.97599258571185</v>
      </c>
      <c r="GF297" s="254"/>
      <c r="GG297" s="254">
        <v>135.97719473786836</v>
      </c>
      <c r="GH297" s="254"/>
      <c r="GI297" s="254">
        <v>71.967202445991049</v>
      </c>
      <c r="GJ297" s="254"/>
      <c r="GK297" s="254">
        <v>16.037937808980061</v>
      </c>
      <c r="GL297" s="254"/>
      <c r="GM297" s="254">
        <v>1.262078293481314</v>
      </c>
      <c r="GN297" s="254"/>
      <c r="GO297" s="254">
        <v>63.075021570509513</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5">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657000</v>
      </c>
      <c r="ED298" s="244"/>
      <c r="EE298" s="245">
        <v>470000</v>
      </c>
      <c r="EK298" s="242">
        <v>7.1999999999999993</v>
      </c>
      <c r="EO298" s="244"/>
      <c r="EP298" s="244"/>
      <c r="GA298" s="254">
        <v>6.8396281314531784</v>
      </c>
      <c r="GB298" s="254"/>
      <c r="GC298" s="254">
        <v>46.66274936927978</v>
      </c>
      <c r="GD298" s="254"/>
      <c r="GE298" s="254">
        <v>113.53516047096871</v>
      </c>
      <c r="GF298" s="254"/>
      <c r="GG298" s="254">
        <v>143.9687812882832</v>
      </c>
      <c r="GH298" s="254"/>
      <c r="GI298" s="254">
        <v>68.144283657512361</v>
      </c>
      <c r="GJ298" s="254"/>
      <c r="GK298" s="254">
        <v>14.913063626535761</v>
      </c>
      <c r="GL298" s="254"/>
      <c r="GM298" s="254">
        <v>1.1073212652495197</v>
      </c>
      <c r="GN298" s="254"/>
      <c r="GO298" s="254">
        <v>61.686681888500317</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5">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650000</v>
      </c>
      <c r="ED299" s="244"/>
      <c r="EE299" s="245">
        <v>450000</v>
      </c>
      <c r="EK299" s="242">
        <v>16.8</v>
      </c>
      <c r="EO299" s="244"/>
      <c r="EP299" s="244"/>
      <c r="GA299" s="267">
        <v>4.764327820582456</v>
      </c>
      <c r="GB299" s="267"/>
      <c r="GC299" s="267">
        <v>41.044917549308231</v>
      </c>
      <c r="GD299" s="267"/>
      <c r="GE299" s="267">
        <v>108.70951305514588</v>
      </c>
      <c r="GF299" s="267"/>
      <c r="GG299" s="267">
        <v>141.9395099568122</v>
      </c>
      <c r="GH299" s="267"/>
      <c r="GI299" s="267">
        <v>69.819065129677711</v>
      </c>
      <c r="GJ299" s="267"/>
      <c r="GK299" s="267">
        <v>16.056853757363097</v>
      </c>
      <c r="GL299" s="267"/>
      <c r="GM299" s="267">
        <v>1.2298123451096481</v>
      </c>
      <c r="GN299" s="267"/>
      <c r="GO299" s="267">
        <v>60.415483289943516</v>
      </c>
      <c r="GP299" s="254"/>
      <c r="GQ299" s="254"/>
      <c r="GR299" s="254"/>
      <c r="GS299" s="254"/>
      <c r="GT299" s="254"/>
      <c r="GU299" s="184"/>
      <c r="GV299" s="184"/>
      <c r="GW299" s="184"/>
      <c r="GX299" s="184"/>
      <c r="GY299" s="184"/>
      <c r="GZ299" s="184"/>
      <c r="HC299" s="184"/>
      <c r="HG299" s="285">
        <v>1273.7665738076753</v>
      </c>
      <c r="HH299" s="285"/>
      <c r="HI299" s="285">
        <v>4317.5625275912989</v>
      </c>
      <c r="HJ299" s="285"/>
      <c r="HK299" s="285">
        <v>443.74419631304136</v>
      </c>
      <c r="HL299" s="285"/>
      <c r="HM299" s="285">
        <v>7661.6279246776576</v>
      </c>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5">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5">
        <v>665000</v>
      </c>
      <c r="ED300" s="244"/>
      <c r="EE300" s="245">
        <v>480000</v>
      </c>
      <c r="EK300" s="242">
        <v>23.1</v>
      </c>
      <c r="EO300" s="244"/>
      <c r="EP300" s="244"/>
      <c r="GA300" s="267">
        <v>2.9765756438462532</v>
      </c>
      <c r="GB300" s="267"/>
      <c r="GC300" s="267">
        <v>36.340191079069221</v>
      </c>
      <c r="GD300" s="267"/>
      <c r="GE300" s="267">
        <v>110.12671268157</v>
      </c>
      <c r="GF300" s="267"/>
      <c r="GG300" s="267">
        <v>137.73878073302257</v>
      </c>
      <c r="GH300" s="267"/>
      <c r="GI300" s="267">
        <v>67.168111914914007</v>
      </c>
      <c r="GJ300" s="267"/>
      <c r="GK300" s="267">
        <v>17.138374268300044</v>
      </c>
      <c r="GL300" s="267"/>
      <c r="GM300" s="267">
        <v>1.3836042891732965</v>
      </c>
      <c r="GN300" s="267"/>
      <c r="GO300" s="267">
        <v>59.85204041046854</v>
      </c>
      <c r="GP300" s="254"/>
      <c r="GQ300" s="254"/>
      <c r="GR300" s="254"/>
      <c r="GS300" s="254"/>
      <c r="GT300" s="254"/>
      <c r="GU300" s="184"/>
      <c r="GV300" s="184"/>
      <c r="GW300" s="184"/>
      <c r="GX300" s="184"/>
      <c r="GY300" s="184"/>
      <c r="GZ300" s="184"/>
      <c r="HC300" s="184"/>
      <c r="HG300" s="285">
        <v>1438.6715198981262</v>
      </c>
      <c r="HH300" s="285"/>
      <c r="HI300" s="285">
        <v>5090.0043796856198</v>
      </c>
      <c r="HJ300" s="285"/>
      <c r="HK300" s="285">
        <v>444.96133731308129</v>
      </c>
      <c r="HL300" s="285"/>
      <c r="HM300" s="285">
        <v>8536.3385092139015</v>
      </c>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5">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D301" s="244"/>
      <c r="EK301" s="242">
        <v>18.099999999999998</v>
      </c>
      <c r="EO301" s="244"/>
      <c r="EP301" s="244"/>
      <c r="GA301" s="267">
        <v>2.9697218471055149</v>
      </c>
      <c r="GB301" s="267"/>
      <c r="GC301" s="267">
        <v>35.877392902463789</v>
      </c>
      <c r="GD301" s="267"/>
      <c r="GE301" s="267">
        <v>110.60809989510389</v>
      </c>
      <c r="GF301" s="267"/>
      <c r="GG301" s="267">
        <v>136.89894037339801</v>
      </c>
      <c r="GH301" s="267"/>
      <c r="GI301" s="267">
        <v>72.199036976766266</v>
      </c>
      <c r="GJ301" s="267"/>
      <c r="GK301" s="267">
        <v>16.236729977332843</v>
      </c>
      <c r="GL301" s="267"/>
      <c r="GM301" s="267">
        <v>1.6016462722684366</v>
      </c>
      <c r="GN301" s="267"/>
      <c r="GO301" s="267">
        <v>59.805423100905841</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5">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D302" s="244"/>
      <c r="EK302" s="242">
        <v>12.2</v>
      </c>
      <c r="EO302" s="244"/>
      <c r="EP302" s="244"/>
      <c r="GA302" s="267">
        <v>1.6595287360068971</v>
      </c>
      <c r="GB302" s="267"/>
      <c r="GC302" s="267">
        <v>25.549824534364582</v>
      </c>
      <c r="GD302" s="267"/>
      <c r="GE302" s="267">
        <v>78.770311643010132</v>
      </c>
      <c r="GF302" s="267"/>
      <c r="GG302" s="267">
        <v>102.48185913268154</v>
      </c>
      <c r="GH302" s="267"/>
      <c r="GI302" s="267">
        <v>62.041476166814448</v>
      </c>
      <c r="GJ302" s="267"/>
      <c r="GK302" s="267">
        <v>12.756080730245847</v>
      </c>
      <c r="GL302" s="267"/>
      <c r="GM302" s="267">
        <v>1.5469734502165611</v>
      </c>
      <c r="GN302" s="267"/>
      <c r="GO302" s="267">
        <v>44.896188905393885</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5">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c r="EE303"/>
      <c r="EK303" s="242">
        <v>11.7</v>
      </c>
      <c r="EO303" s="244"/>
      <c r="EP303" s="244"/>
      <c r="GA303" s="267"/>
      <c r="GB303" s="267"/>
      <c r="GC303" s="267"/>
      <c r="GD303" s="267"/>
      <c r="GE303" s="267"/>
      <c r="GF303" s="267"/>
      <c r="GG303" s="267"/>
      <c r="GH303" s="267"/>
      <c r="GI303" s="267"/>
      <c r="GJ303" s="267"/>
      <c r="GK303" s="267"/>
      <c r="GL303" s="267"/>
      <c r="GM303" s="267"/>
      <c r="GN303" s="267"/>
      <c r="GO303" s="267"/>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v>147.9</v>
      </c>
      <c r="HX303" s="239"/>
      <c r="HY303" s="154"/>
      <c r="HZ303" s="154"/>
      <c r="IA303" s="184"/>
      <c r="IB303" s="184"/>
      <c r="ID303" s="184"/>
      <c r="IE303" s="185"/>
      <c r="IF303" s="185"/>
      <c r="IG303" s="184"/>
    </row>
    <row r="304" spans="1:241" ht="15" customHeight="1" x14ac:dyDescent="0.35">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c r="ED304" s="244"/>
      <c r="EE304"/>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5">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365000</v>
      </c>
      <c r="ED305" s="242"/>
      <c r="EE305" s="242">
        <v>267000</v>
      </c>
      <c r="EF305" s="242"/>
      <c r="EG305" s="260">
        <v>3.9735501091967969</v>
      </c>
      <c r="EH305" s="242"/>
      <c r="EI305" s="260">
        <v>3.0249029361805388</v>
      </c>
      <c r="EJ305" s="242"/>
      <c r="EK305" s="242">
        <v>18.7</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8.4314941103533787</v>
      </c>
      <c r="GB305" s="254"/>
      <c r="GC305" s="254">
        <v>34.287065500118231</v>
      </c>
      <c r="GD305" s="254"/>
      <c r="GE305" s="254">
        <v>93.790620937906212</v>
      </c>
      <c r="GF305" s="254"/>
      <c r="GG305" s="254">
        <v>114.83430259392597</v>
      </c>
      <c r="GH305" s="254"/>
      <c r="GI305" s="254">
        <v>51.578137028483447</v>
      </c>
      <c r="GJ305" s="254"/>
      <c r="GK305" s="254">
        <v>10.072084526513281</v>
      </c>
      <c r="GL305" s="254"/>
      <c r="GM305" s="254">
        <v>0</v>
      </c>
      <c r="GN305" s="254"/>
      <c r="GO305" s="254">
        <v>54.910498306724726</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5">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400000</v>
      </c>
      <c r="ED306" s="242"/>
      <c r="EE306" s="242">
        <v>280000</v>
      </c>
      <c r="EF306" s="242"/>
      <c r="EG306" s="260">
        <v>5.8658446816341554</v>
      </c>
      <c r="EH306" s="242"/>
      <c r="EI306" s="260">
        <v>4.3706293706293708</v>
      </c>
      <c r="EJ306" s="242"/>
      <c r="EK306" s="242">
        <v>27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8.1263250845604684</v>
      </c>
      <c r="GB306" s="254"/>
      <c r="GC306" s="254">
        <v>29.069504606903827</v>
      </c>
      <c r="GD306" s="254"/>
      <c r="GE306" s="254">
        <v>89.731296206362359</v>
      </c>
      <c r="GF306" s="254"/>
      <c r="GG306" s="254">
        <v>128.11666885264736</v>
      </c>
      <c r="GH306" s="254"/>
      <c r="GI306" s="254">
        <v>67.651209628709907</v>
      </c>
      <c r="GJ306" s="254"/>
      <c r="GK306" s="254">
        <v>12.743062800744138</v>
      </c>
      <c r="GL306" s="254"/>
      <c r="GM306" s="254">
        <v>0.64296292552965895</v>
      </c>
      <c r="GN306" s="254"/>
      <c r="GO306" s="254">
        <v>59.031382583129236</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5">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461522</v>
      </c>
      <c r="ED307" s="242"/>
      <c r="EE307" s="242">
        <v>331500</v>
      </c>
      <c r="EF307" s="242"/>
      <c r="EG307" s="260">
        <v>7.3681108163866789</v>
      </c>
      <c r="EH307" s="242"/>
      <c r="EI307" s="260">
        <v>5.1576775714706748</v>
      </c>
      <c r="EJ307" s="242"/>
      <c r="EK307" s="242">
        <v>25.3</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7.091760886604324</v>
      </c>
      <c r="GB307" s="254"/>
      <c r="GC307" s="254">
        <v>32.361110202823362</v>
      </c>
      <c r="GD307" s="254"/>
      <c r="GE307" s="254">
        <v>90.091949474894562</v>
      </c>
      <c r="GF307" s="254"/>
      <c r="GG307" s="254">
        <v>132.5880489510576</v>
      </c>
      <c r="GH307" s="254"/>
      <c r="GI307" s="254">
        <v>60.61661996046125</v>
      </c>
      <c r="GJ307" s="254"/>
      <c r="GK307" s="254">
        <v>12.650519094408143</v>
      </c>
      <c r="GL307" s="254"/>
      <c r="GM307" s="254">
        <v>1.2600283084924395</v>
      </c>
      <c r="GN307" s="254"/>
      <c r="GO307" s="254">
        <v>58.728218482818392</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5">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500000</v>
      </c>
      <c r="ED308" s="242"/>
      <c r="EE308" s="242">
        <v>347000</v>
      </c>
      <c r="EF308" s="242"/>
      <c r="EG308" s="260">
        <v>8.727695888285492</v>
      </c>
      <c r="EH308" s="242"/>
      <c r="EI308" s="260">
        <v>6.2660380736408667</v>
      </c>
      <c r="EJ308" s="242"/>
      <c r="EK308" s="242">
        <v>29.099999999999998</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6.8000305624280974</v>
      </c>
      <c r="GB308" s="254"/>
      <c r="GC308" s="254">
        <v>28.802694848447889</v>
      </c>
      <c r="GD308" s="254"/>
      <c r="GE308" s="254">
        <v>85.4485313208219</v>
      </c>
      <c r="GF308" s="254"/>
      <c r="GG308" s="254">
        <v>144.43625108868315</v>
      </c>
      <c r="GH308" s="254"/>
      <c r="GI308" s="254">
        <v>67.842386222127374</v>
      </c>
      <c r="GJ308" s="254"/>
      <c r="GK308" s="254">
        <v>11.206768792495357</v>
      </c>
      <c r="GL308" s="254"/>
      <c r="GM308" s="254">
        <v>1.0292944047890373</v>
      </c>
      <c r="GN308" s="254"/>
      <c r="GO308" s="254">
        <v>60.332408060016036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5">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517255</v>
      </c>
      <c r="ED309" s="242"/>
      <c r="EE309" s="242">
        <v>380000</v>
      </c>
      <c r="EF309" s="242"/>
      <c r="EG309" s="242">
        <v>8.4293244826239757</v>
      </c>
      <c r="EH309" s="242"/>
      <c r="EI309" s="242">
        <v>5.2225693088637248</v>
      </c>
      <c r="EJ309" s="242"/>
      <c r="EK309" s="242">
        <v>22.2</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3.3767448158776068</v>
      </c>
      <c r="GB309" s="254"/>
      <c r="GC309" s="254">
        <v>25.955927139887489</v>
      </c>
      <c r="GD309" s="254"/>
      <c r="GE309" s="254">
        <v>93.814019186260111</v>
      </c>
      <c r="GF309" s="254"/>
      <c r="GG309" s="254">
        <v>133.75236844619883</v>
      </c>
      <c r="GH309" s="254"/>
      <c r="GI309" s="254">
        <v>69.033164907691742</v>
      </c>
      <c r="GJ309" s="254"/>
      <c r="GK309" s="254">
        <v>14.579613661407489</v>
      </c>
      <c r="GL309" s="254"/>
      <c r="GM309" s="254">
        <v>0</v>
      </c>
      <c r="GN309" s="254"/>
      <c r="GO309" s="254">
        <v>59.092192568427649</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5">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615000</v>
      </c>
      <c r="ED310" s="244"/>
      <c r="EE310" s="245">
        <v>440000</v>
      </c>
      <c r="EG310" s="245">
        <v>12.1</v>
      </c>
      <c r="EI310" s="245">
        <v>7.2</v>
      </c>
      <c r="EK310" s="242">
        <v>25.900000000000002</v>
      </c>
      <c r="EO310" s="244">
        <v>1.9</v>
      </c>
      <c r="EP310" s="244"/>
      <c r="GA310" s="254">
        <v>5.5097990429057733</v>
      </c>
      <c r="GB310" s="254"/>
      <c r="GC310" s="254">
        <v>25.470549029934581</v>
      </c>
      <c r="GD310" s="254"/>
      <c r="GE310" s="254">
        <v>93.879070798027939</v>
      </c>
      <c r="GF310" s="254"/>
      <c r="GG310" s="254">
        <v>142.89568285352314</v>
      </c>
      <c r="GH310" s="254"/>
      <c r="GI310" s="254">
        <v>79.241180433645468</v>
      </c>
      <c r="GJ310" s="254"/>
      <c r="GK310" s="254">
        <v>15.237884250370371</v>
      </c>
      <c r="GL310" s="254"/>
      <c r="GM310" s="254">
        <v>0</v>
      </c>
      <c r="GN310" s="254"/>
      <c r="GO310" s="254">
        <v>62.753477683488214</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5">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585000</v>
      </c>
      <c r="ED311" s="244"/>
      <c r="EE311" s="245">
        <v>420000</v>
      </c>
      <c r="EK311" s="242">
        <v>15</v>
      </c>
      <c r="EO311" s="244">
        <v>0.96852300242130751</v>
      </c>
      <c r="EP311" s="244"/>
      <c r="GA311" s="254">
        <v>3.3336041285975577</v>
      </c>
      <c r="GB311" s="254"/>
      <c r="GC311" s="254">
        <v>29.576544301644166</v>
      </c>
      <c r="GD311" s="254"/>
      <c r="GE311" s="254">
        <v>89.634278984368237</v>
      </c>
      <c r="GF311" s="254"/>
      <c r="GG311" s="254">
        <v>154.36401981290848</v>
      </c>
      <c r="GH311" s="254"/>
      <c r="GI311" s="254">
        <v>86.733302054673416</v>
      </c>
      <c r="GJ311" s="254"/>
      <c r="GK311" s="254">
        <v>17.119006303999118</v>
      </c>
      <c r="GL311" s="254"/>
      <c r="GM311" s="254">
        <v>0</v>
      </c>
      <c r="GN311" s="254"/>
      <c r="GO311" s="254">
        <v>65.647578766630858</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5">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580000</v>
      </c>
      <c r="ED312" s="244"/>
      <c r="EE312" s="245">
        <v>420000</v>
      </c>
      <c r="EK312" s="242">
        <v>5.7</v>
      </c>
      <c r="EO312" s="244"/>
      <c r="EP312" s="244"/>
      <c r="GA312" s="254">
        <v>3.3136590892400712</v>
      </c>
      <c r="GB312" s="254"/>
      <c r="GC312" s="254">
        <v>23.130441867623919</v>
      </c>
      <c r="GD312" s="254"/>
      <c r="GE312" s="254">
        <v>92.856939160246668</v>
      </c>
      <c r="GF312" s="254"/>
      <c r="GG312" s="254">
        <v>153.23143965357323</v>
      </c>
      <c r="GH312" s="254"/>
      <c r="GI312" s="254">
        <v>94.301583548263991</v>
      </c>
      <c r="GJ312" s="254"/>
      <c r="GK312" s="254">
        <v>17.281794776232644</v>
      </c>
      <c r="GL312" s="254"/>
      <c r="GM312" s="254">
        <v>0</v>
      </c>
      <c r="GN312" s="254"/>
      <c r="GO312" s="254">
        <v>65.794258825354191</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5">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616000</v>
      </c>
      <c r="ED313" s="244"/>
      <c r="EE313" s="245">
        <v>445000</v>
      </c>
      <c r="EK313" s="242">
        <v>3.5000000000000004</v>
      </c>
      <c r="EO313" s="244"/>
      <c r="EP313" s="244"/>
      <c r="GA313" s="254">
        <v>5.6740830745588182</v>
      </c>
      <c r="GB313" s="254"/>
      <c r="GC313" s="254">
        <v>18.81931934422343</v>
      </c>
      <c r="GD313" s="254"/>
      <c r="GE313" s="254">
        <v>96.666727927527475</v>
      </c>
      <c r="GF313" s="254"/>
      <c r="GG313" s="254">
        <v>147.31914309736757</v>
      </c>
      <c r="GH313" s="254"/>
      <c r="GI313" s="254">
        <v>87.622407057277641</v>
      </c>
      <c r="GJ313" s="254"/>
      <c r="GK313" s="254">
        <v>17.462558005938206</v>
      </c>
      <c r="GL313" s="254"/>
      <c r="GM313" s="254">
        <v>0.56165048562288344</v>
      </c>
      <c r="GN313" s="254"/>
      <c r="GO313" s="254">
        <v>63.894615798507665</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5">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682500</v>
      </c>
      <c r="ED314" s="244"/>
      <c r="EE314" s="245">
        <v>470000</v>
      </c>
      <c r="EK314" s="242">
        <v>2.7</v>
      </c>
      <c r="EO314" s="244"/>
      <c r="EP314" s="244"/>
      <c r="GA314" s="254">
        <v>4.0099068286354527</v>
      </c>
      <c r="GB314" s="254"/>
      <c r="GC314" s="254">
        <v>21.704725299570427</v>
      </c>
      <c r="GD314" s="254"/>
      <c r="GE314" s="254">
        <v>105.13608428446005</v>
      </c>
      <c r="GF314" s="254"/>
      <c r="GG314" s="254">
        <v>134.58325598663447</v>
      </c>
      <c r="GH314" s="254"/>
      <c r="GI314" s="254">
        <v>86.222065810311463</v>
      </c>
      <c r="GJ314" s="254"/>
      <c r="GK314" s="254">
        <v>21.675619639996231</v>
      </c>
      <c r="GL314" s="254"/>
      <c r="GM314" s="254">
        <v>2.7731009210656632</v>
      </c>
      <c r="GN314" s="254"/>
      <c r="GO314" s="254">
        <v>65.41866594579983</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5">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770000</v>
      </c>
      <c r="ED315" s="244"/>
      <c r="EE315" s="245">
        <v>492000</v>
      </c>
      <c r="EK315" s="242">
        <v>3.3000000000000003</v>
      </c>
      <c r="EO315" s="244"/>
      <c r="EP315" s="244"/>
      <c r="GA315" s="254">
        <v>4.8026146925704634</v>
      </c>
      <c r="GB315" s="254"/>
      <c r="GC315" s="254">
        <v>20.80202472447564</v>
      </c>
      <c r="GD315" s="254"/>
      <c r="GE315" s="254">
        <v>77.829140616279773</v>
      </c>
      <c r="GF315" s="254"/>
      <c r="GG315" s="254">
        <v>140.00551755702</v>
      </c>
      <c r="GH315" s="254"/>
      <c r="GI315" s="254">
        <v>88.405600105601593</v>
      </c>
      <c r="GJ315" s="254"/>
      <c r="GK315" s="254">
        <v>17.304459765003397</v>
      </c>
      <c r="GL315" s="254"/>
      <c r="GM315" s="254">
        <v>2.0835014465903043</v>
      </c>
      <c r="GN315" s="254"/>
      <c r="GO315" s="254">
        <v>61.349314376875668</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5">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862000</v>
      </c>
      <c r="ED316" s="244"/>
      <c r="EE316" s="245">
        <v>532500</v>
      </c>
      <c r="EK316" s="242">
        <v>2.1</v>
      </c>
      <c r="EO316" s="244"/>
      <c r="EP316" s="244"/>
      <c r="GA316" s="254">
        <v>1.9059441777496282</v>
      </c>
      <c r="GC316" s="254">
        <v>18.150422960305526</v>
      </c>
      <c r="GE316" s="254">
        <v>76.211894469956931</v>
      </c>
      <c r="GG316" s="254">
        <v>147.94758657215488</v>
      </c>
      <c r="GI316" s="254">
        <v>95.841517767921346</v>
      </c>
      <c r="GK316" s="254">
        <v>19.13032187470975</v>
      </c>
      <c r="GM316" s="254">
        <v>0</v>
      </c>
      <c r="GO316" s="254">
        <v>62.363489457354071</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5">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975000</v>
      </c>
      <c r="ED317" s="244"/>
      <c r="EE317" s="245">
        <v>596000</v>
      </c>
      <c r="EK317" s="242">
        <v>1.9</v>
      </c>
      <c r="EO317" s="244"/>
      <c r="EP317" s="244"/>
      <c r="GA317" s="254">
        <v>5.2007029853122893</v>
      </c>
      <c r="GC317" s="254">
        <v>19.424945706875224</v>
      </c>
      <c r="GE317" s="254">
        <v>79.458560669472604</v>
      </c>
      <c r="GG317" s="254">
        <v>139.62377571834517</v>
      </c>
      <c r="GI317" s="254">
        <v>94.392774868117158</v>
      </c>
      <c r="GK317" s="254">
        <v>17.779935671888815</v>
      </c>
      <c r="GM317" s="254">
        <v>0</v>
      </c>
      <c r="GO317" s="254">
        <v>61.268735063111464</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5">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950000</v>
      </c>
      <c r="ED318" s="244"/>
      <c r="EE318" s="245">
        <v>610000</v>
      </c>
      <c r="EK318" s="242">
        <v>1.9</v>
      </c>
      <c r="EO318" s="244"/>
      <c r="EP318" s="244"/>
      <c r="GA318" s="254">
        <v>3.1271600497947558</v>
      </c>
      <c r="GB318" s="254"/>
      <c r="GC318" s="254">
        <v>15.806308860749182</v>
      </c>
      <c r="GD318" s="254"/>
      <c r="GE318" s="254">
        <v>75.907590364163468</v>
      </c>
      <c r="GF318" s="254"/>
      <c r="GG318" s="254">
        <v>140.7739358541711</v>
      </c>
      <c r="GH318" s="254"/>
      <c r="GI318" s="254">
        <v>76.278632426953735</v>
      </c>
      <c r="GJ318" s="254"/>
      <c r="GK318" s="254">
        <v>17.024280865054042</v>
      </c>
      <c r="GL318" s="254"/>
      <c r="GM318" s="254">
        <v>1.2509315124393106</v>
      </c>
      <c r="GN318" s="254"/>
      <c r="GO318" s="254">
        <v>57.387716599695679</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5">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925250</v>
      </c>
      <c r="ED319" s="244"/>
      <c r="EE319" s="245">
        <v>605730</v>
      </c>
      <c r="EK319" s="242">
        <v>2.4</v>
      </c>
      <c r="EO319" s="244"/>
      <c r="EP319" s="244"/>
      <c r="GA319" s="254">
        <v>2.9113244274081609</v>
      </c>
      <c r="GB319" s="254"/>
      <c r="GC319" s="254">
        <v>14.793618473792593</v>
      </c>
      <c r="GD319" s="254"/>
      <c r="GE319" s="254">
        <v>75.668693826750612</v>
      </c>
      <c r="GF319" s="254"/>
      <c r="GG319" s="254">
        <v>144.74153609673152</v>
      </c>
      <c r="GH319" s="254"/>
      <c r="GI319" s="254">
        <v>90.526827648466579</v>
      </c>
      <c r="GJ319" s="254"/>
      <c r="GK319" s="254">
        <v>20.139528736864477</v>
      </c>
      <c r="GL319" s="254"/>
      <c r="GM319" s="254">
        <v>1.5751872097955375</v>
      </c>
      <c r="GN319" s="254"/>
      <c r="GO319" s="254">
        <v>51.87869576367369</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5">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999500</v>
      </c>
      <c r="ED320" s="244"/>
      <c r="EE320" s="245">
        <v>645000</v>
      </c>
      <c r="EK320" s="242">
        <v>1.9</v>
      </c>
      <c r="EO320" s="244"/>
      <c r="EP320" s="244"/>
      <c r="GA320" s="254">
        <v>2.6917609173407149</v>
      </c>
      <c r="GB320" s="254"/>
      <c r="GC320" s="254">
        <v>13.7790498718965</v>
      </c>
      <c r="GD320" s="254"/>
      <c r="GE320" s="254">
        <v>75.436568618811989</v>
      </c>
      <c r="GF320" s="254"/>
      <c r="GG320" s="254">
        <v>148.58487809486206</v>
      </c>
      <c r="GH320" s="254"/>
      <c r="GI320" s="254">
        <v>104.98963865783281</v>
      </c>
      <c r="GJ320" s="254"/>
      <c r="GK320" s="254">
        <v>23.244218539229376</v>
      </c>
      <c r="GL320" s="254"/>
      <c r="GM320" s="254">
        <v>1.8863449005975859</v>
      </c>
      <c r="GN320" s="254"/>
      <c r="GO320" s="254">
        <v>55.066719838927483</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5">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v>3.3</v>
      </c>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1205000</v>
      </c>
      <c r="ED321" s="244"/>
      <c r="EE321" s="245">
        <v>700000</v>
      </c>
      <c r="EK321" s="242">
        <v>1.3</v>
      </c>
      <c r="EO321" s="244"/>
      <c r="EP321" s="244"/>
      <c r="GA321" s="254">
        <v>2.6361160289800276</v>
      </c>
      <c r="GB321" s="254"/>
      <c r="GC321" s="254">
        <v>13.305493222187991</v>
      </c>
      <c r="GD321" s="254"/>
      <c r="GE321" s="254">
        <v>65.991126925199438</v>
      </c>
      <c r="GF321" s="254"/>
      <c r="GG321" s="254">
        <v>136.97534237840898</v>
      </c>
      <c r="GH321" s="254"/>
      <c r="GI321" s="254">
        <v>95.511549917313772</v>
      </c>
      <c r="GJ321" s="254"/>
      <c r="GK321" s="254">
        <v>24.037021622416699</v>
      </c>
      <c r="GL321" s="254"/>
      <c r="GM321" s="254">
        <v>2.3948043810065958</v>
      </c>
      <c r="GN321" s="254"/>
      <c r="GO321" s="254">
        <v>50.962375494323538</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3">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1245000</v>
      </c>
      <c r="ED322" s="244"/>
      <c r="EE322" s="245">
        <v>688277</v>
      </c>
      <c r="EK322" s="242">
        <v>1.4000000000000001</v>
      </c>
      <c r="EO322" s="244"/>
      <c r="EP322" s="244"/>
      <c r="FS322" s="242"/>
      <c r="FT322" s="242"/>
      <c r="FU322" s="242"/>
      <c r="FV322" s="242"/>
      <c r="FW322" s="242"/>
      <c r="GA322" s="254">
        <v>2.017798099259422</v>
      </c>
      <c r="GB322" s="254"/>
      <c r="GC322" s="254">
        <v>11.07247464268468</v>
      </c>
      <c r="GD322" s="254"/>
      <c r="GE322" s="254">
        <v>59.550398150100612</v>
      </c>
      <c r="GF322" s="254"/>
      <c r="GG322" s="254">
        <v>131.67128094538094</v>
      </c>
      <c r="GH322" s="254"/>
      <c r="GI322" s="254">
        <v>88.571216049218819</v>
      </c>
      <c r="GJ322" s="254"/>
      <c r="GK322" s="254">
        <v>18.758348233492988</v>
      </c>
      <c r="GL322" s="254"/>
      <c r="GM322" s="254">
        <v>2.1807474964079705</v>
      </c>
      <c r="GN322" s="254"/>
      <c r="GO322" s="254">
        <v>46.686816989363685</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5">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1170000</v>
      </c>
      <c r="ED323" s="244"/>
      <c r="EE323" s="245">
        <v>700000</v>
      </c>
      <c r="EK323" s="242">
        <v>0.70000000000000007</v>
      </c>
      <c r="EO323" s="244"/>
      <c r="EP323" s="244"/>
      <c r="GA323" s="254">
        <v>1.3209425245670063</v>
      </c>
      <c r="GB323" s="254"/>
      <c r="GC323" s="254">
        <v>11.058349945341647</v>
      </c>
      <c r="GD323" s="254"/>
      <c r="GE323" s="254">
        <v>58.089784145435459</v>
      </c>
      <c r="GF323" s="254"/>
      <c r="GG323" s="254">
        <v>144.58722993521786</v>
      </c>
      <c r="GH323" s="254"/>
      <c r="GI323" s="254">
        <v>92.068025060380108</v>
      </c>
      <c r="GJ323" s="254"/>
      <c r="GK323" s="254">
        <v>19.117052332105441</v>
      </c>
      <c r="GL323" s="254"/>
      <c r="GM323" s="254">
        <v>4.0111053736350488</v>
      </c>
      <c r="GN323" s="254"/>
      <c r="GO323" s="254">
        <v>49.371838572930095</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5">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1175000</v>
      </c>
      <c r="ED324" s="244"/>
      <c r="EE324" s="245">
        <v>619875</v>
      </c>
      <c r="EK324" s="242">
        <v>0.8</v>
      </c>
      <c r="EO324" s="244"/>
      <c r="EP324" s="244"/>
      <c r="GA324" s="267">
        <v>1.0812879859816946</v>
      </c>
      <c r="GB324" s="267"/>
      <c r="GC324" s="267">
        <v>9.2035510322247305</v>
      </c>
      <c r="GD324" s="267"/>
      <c r="GE324" s="267">
        <v>51.295162753727176</v>
      </c>
      <c r="GF324" s="267"/>
      <c r="GG324" s="267">
        <v>135.16213099617443</v>
      </c>
      <c r="GH324" s="267"/>
      <c r="GI324" s="267">
        <v>88.039146037509965</v>
      </c>
      <c r="GJ324" s="267"/>
      <c r="GK324" s="267">
        <v>18.301334257434199</v>
      </c>
      <c r="GL324" s="267"/>
      <c r="GM324" s="267">
        <v>2.7474735088397155</v>
      </c>
      <c r="GN324" s="267"/>
      <c r="GO324" s="267">
        <v>45.917062744637917</v>
      </c>
      <c r="GP324" s="254"/>
      <c r="GQ324" s="254"/>
      <c r="GR324" s="254"/>
      <c r="GS324" s="254"/>
      <c r="GT324" s="254"/>
      <c r="GU324" s="184"/>
      <c r="GV324" s="184"/>
      <c r="GW324" s="184"/>
      <c r="GX324" s="184"/>
      <c r="GY324" s="184"/>
      <c r="GZ324" s="184"/>
      <c r="HC324" s="184"/>
      <c r="HG324" s="285">
        <v>1041.9975080012705</v>
      </c>
      <c r="HH324" s="285"/>
      <c r="HI324" s="285">
        <v>4400.6987368986829</v>
      </c>
      <c r="HJ324" s="285"/>
      <c r="HK324" s="285">
        <v>435.48899367227773</v>
      </c>
      <c r="HL324" s="285"/>
      <c r="HM324" s="285">
        <v>7240.8443478048421</v>
      </c>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5">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5">
        <v>1050000</v>
      </c>
      <c r="ED325" s="244"/>
      <c r="EE325" s="245">
        <v>690000</v>
      </c>
      <c r="EK325" s="242">
        <v>1.6</v>
      </c>
      <c r="EO325" s="244"/>
      <c r="EP325" s="244"/>
      <c r="GA325" s="267">
        <v>0.9221902017291066</v>
      </c>
      <c r="GB325" s="267"/>
      <c r="GC325" s="267">
        <v>8.3867210250436806</v>
      </c>
      <c r="GD325" s="267"/>
      <c r="GE325" s="267">
        <v>50.519750519750524</v>
      </c>
      <c r="GF325" s="267"/>
      <c r="GG325" s="267">
        <v>139.81988673289388</v>
      </c>
      <c r="GH325" s="267"/>
      <c r="GI325" s="267">
        <v>88.386433710174714</v>
      </c>
      <c r="GJ325" s="267"/>
      <c r="GK325" s="267">
        <v>18.411967779056386</v>
      </c>
      <c r="GL325" s="267"/>
      <c r="GM325" s="267">
        <v>1.5498536249354227</v>
      </c>
      <c r="GN325" s="267"/>
      <c r="GO325" s="267">
        <v>46.069935491015812</v>
      </c>
      <c r="GP325" s="254"/>
      <c r="GQ325" s="254"/>
      <c r="GR325" s="254"/>
      <c r="GS325" s="254"/>
      <c r="GT325" s="254"/>
      <c r="GU325" s="184"/>
      <c r="GV325" s="184"/>
      <c r="GW325" s="184"/>
      <c r="GX325" s="184"/>
      <c r="GY325" s="184"/>
      <c r="GZ325" s="184"/>
      <c r="HC325" s="184"/>
      <c r="HG325" s="285">
        <v>1089.9526185886464</v>
      </c>
      <c r="HH325" s="285"/>
      <c r="HI325" s="285">
        <v>5150.1011884386953</v>
      </c>
      <c r="HJ325" s="285"/>
      <c r="HK325" s="285">
        <v>420.36740110856891</v>
      </c>
      <c r="HL325" s="285"/>
      <c r="HM325" s="285">
        <v>8074.6572504368814</v>
      </c>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5">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D326" s="244"/>
      <c r="EK326" s="242">
        <v>1.3</v>
      </c>
      <c r="EO326" s="244"/>
      <c r="EP326" s="244"/>
      <c r="GA326" s="267">
        <v>0.88690453765727839</v>
      </c>
      <c r="GB326" s="267"/>
      <c r="GC326" s="267">
        <v>8.0734652807306819</v>
      </c>
      <c r="GD326" s="267"/>
      <c r="GE326" s="267">
        <v>46.592661907666987</v>
      </c>
      <c r="GF326" s="267"/>
      <c r="GG326" s="267">
        <v>134.77446451340032</v>
      </c>
      <c r="GH326" s="267"/>
      <c r="GI326" s="267">
        <v>95.167853327562483</v>
      </c>
      <c r="GJ326" s="267"/>
      <c r="GK326" s="267">
        <v>18.871772356724122</v>
      </c>
      <c r="GL326" s="267"/>
      <c r="GM326" s="267">
        <v>1.5559583807490385</v>
      </c>
      <c r="GN326" s="267"/>
      <c r="GO326" s="267">
        <v>45.588005136480781</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5">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D327" s="244"/>
      <c r="EK327" s="242">
        <v>1.6</v>
      </c>
      <c r="EO327" s="244"/>
      <c r="EP327" s="244"/>
      <c r="GA327" s="267">
        <v>0.85421962444186661</v>
      </c>
      <c r="GB327" s="267"/>
      <c r="GC327" s="267">
        <v>6.9180160218209172</v>
      </c>
      <c r="GD327" s="267"/>
      <c r="GE327" s="267">
        <v>29.645692397801184</v>
      </c>
      <c r="GF327" s="267"/>
      <c r="GG327" s="267">
        <v>98.848187921929764</v>
      </c>
      <c r="GH327" s="267"/>
      <c r="GI327" s="267">
        <v>74.305937716826193</v>
      </c>
      <c r="GJ327" s="267"/>
      <c r="GK327" s="267">
        <v>13.627348660950128</v>
      </c>
      <c r="GL327" s="267"/>
      <c r="GM327" s="267">
        <v>1.041407612722391</v>
      </c>
      <c r="GN327" s="267"/>
      <c r="GO327" s="267">
        <v>33.433946722587898</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5">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c r="EE328"/>
      <c r="EK328" s="242">
        <v>0.7</v>
      </c>
      <c r="EO328" s="244"/>
      <c r="EP328" s="244"/>
      <c r="GA328" s="267"/>
      <c r="GB328" s="267"/>
      <c r="GC328" s="267"/>
      <c r="GD328" s="267"/>
      <c r="GE328" s="267"/>
      <c r="GF328" s="267"/>
      <c r="GG328" s="267"/>
      <c r="GH328" s="267"/>
      <c r="GI328" s="267"/>
      <c r="GJ328" s="267"/>
      <c r="GK328" s="267"/>
      <c r="GL328" s="267"/>
      <c r="GM328" s="267"/>
      <c r="GN328" s="267"/>
      <c r="GO328" s="267"/>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v>89.4</v>
      </c>
      <c r="HX328" s="239"/>
      <c r="HY328" s="154"/>
      <c r="HZ328" s="154"/>
      <c r="IA328" s="184"/>
      <c r="IB328" s="184"/>
      <c r="ID328" s="184"/>
      <c r="IE328" s="185"/>
      <c r="IF328" s="185"/>
      <c r="IG328" s="184"/>
    </row>
    <row r="329" spans="1:241" ht="15" customHeight="1" x14ac:dyDescent="0.35">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c r="ED329" s="244"/>
      <c r="EE329"/>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5">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298000</v>
      </c>
      <c r="ED330" s="242"/>
      <c r="EE330" s="242">
        <v>250775</v>
      </c>
      <c r="EF330" s="242"/>
      <c r="EG330" s="260">
        <v>2.8189202102245581</v>
      </c>
      <c r="EH330" s="242"/>
      <c r="EI330" s="260">
        <v>2.3889154323936932</v>
      </c>
      <c r="EJ330" s="242"/>
      <c r="EK330" s="242">
        <v>29.7</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5.537197463606323</v>
      </c>
      <c r="GB330" s="254"/>
      <c r="GC330" s="254">
        <v>37.511164036915751</v>
      </c>
      <c r="GD330" s="254"/>
      <c r="GE330" s="254">
        <v>109.89226248775711</v>
      </c>
      <c r="GF330" s="254"/>
      <c r="GG330" s="254">
        <v>123.29836122431284</v>
      </c>
      <c r="GH330" s="254"/>
      <c r="GI330" s="254">
        <v>49.874055415617129</v>
      </c>
      <c r="GJ330" s="254"/>
      <c r="GK330" s="254">
        <v>5.8386854616732</v>
      </c>
      <c r="GL330" s="254"/>
      <c r="GM330" s="254">
        <v>0</v>
      </c>
      <c r="GN330" s="254"/>
      <c r="GO330" s="254">
        <v>54.516109749536731</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5">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311500</v>
      </c>
      <c r="ED331" s="242"/>
      <c r="EE331" s="242">
        <v>260000</v>
      </c>
      <c r="EF331" s="242"/>
      <c r="EG331" s="260">
        <v>3.7722641362681806</v>
      </c>
      <c r="EH331" s="242"/>
      <c r="EI331" s="260">
        <v>3.3250369448549426</v>
      </c>
      <c r="EJ331" s="242"/>
      <c r="EK331" s="242">
        <v>50.4</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6.0597510230953473</v>
      </c>
      <c r="GB331" s="254"/>
      <c r="GC331" s="254">
        <v>31.587222988993283</v>
      </c>
      <c r="GD331" s="254"/>
      <c r="GE331" s="254">
        <v>120.73042453211515</v>
      </c>
      <c r="GF331" s="254"/>
      <c r="GG331" s="254">
        <v>135.58986730531549</v>
      </c>
      <c r="GH331" s="254"/>
      <c r="GI331" s="254">
        <v>54.400516827278494</v>
      </c>
      <c r="GJ331" s="254"/>
      <c r="GK331" s="254">
        <v>9.3650438534869078</v>
      </c>
      <c r="GL331" s="254"/>
      <c r="GM331" s="254">
        <v>0</v>
      </c>
      <c r="GN331" s="254"/>
      <c r="GO331" s="254">
        <v>58.690520602229725</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5">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357250</v>
      </c>
      <c r="ED332" s="242"/>
      <c r="EE332" s="242">
        <v>283000</v>
      </c>
      <c r="EF332" s="242"/>
      <c r="EG332" s="260">
        <v>5.2421932835318659</v>
      </c>
      <c r="EH332" s="242"/>
      <c r="EI332" s="260">
        <v>4.3744531933508313</v>
      </c>
      <c r="EJ332" s="242"/>
      <c r="EK332" s="242">
        <v>45.800000000000004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4.8016362659278773</v>
      </c>
      <c r="GB332" s="254"/>
      <c r="GC332" s="254">
        <v>33.36245944032224</v>
      </c>
      <c r="GD332" s="254"/>
      <c r="GE332" s="254">
        <v>107.61388846983232</v>
      </c>
      <c r="GF332" s="254"/>
      <c r="GG332" s="254">
        <v>143.93016109728887</v>
      </c>
      <c r="GH332" s="254"/>
      <c r="GI332" s="254">
        <v>54.224006319337597</v>
      </c>
      <c r="GJ332" s="254"/>
      <c r="GK332" s="254">
        <v>10.226547563449405</v>
      </c>
      <c r="GL332" s="254"/>
      <c r="GM332" s="254">
        <v>0.52022608141520399</v>
      </c>
      <c r="GN332" s="254"/>
      <c r="GO332" s="254">
        <v>58.14110033999151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5">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380000</v>
      </c>
      <c r="ED333" s="242"/>
      <c r="EE333" s="242">
        <v>316000</v>
      </c>
      <c r="EF333" s="242"/>
      <c r="EG333" s="260">
        <v>6.5822053482997687</v>
      </c>
      <c r="EH333" s="242"/>
      <c r="EI333" s="260">
        <v>5.1309563112138221</v>
      </c>
      <c r="EJ333" s="242"/>
      <c r="EK333" s="242">
        <v>44.6</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6.0333166151809703</v>
      </c>
      <c r="GB333" s="254"/>
      <c r="GC333" s="254">
        <v>26.850823308031732</v>
      </c>
      <c r="GD333" s="254"/>
      <c r="GE333" s="254">
        <v>110.60767958495703</v>
      </c>
      <c r="GF333" s="254"/>
      <c r="GG333" s="254">
        <v>130.67954980912691</v>
      </c>
      <c r="GH333" s="254"/>
      <c r="GI333" s="254">
        <v>53.877021159979925</v>
      </c>
      <c r="GJ333" s="254"/>
      <c r="GK333" s="254">
        <v>7.5629602903717199</v>
      </c>
      <c r="GL333" s="254"/>
      <c r="GM333" s="254">
        <v>0.51638797345437193</v>
      </c>
      <c r="GN333" s="254"/>
      <c r="GO333" s="254">
        <v>54.799203267676347</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5">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415000</v>
      </c>
      <c r="ED334" s="242"/>
      <c r="EE334" s="242">
        <v>348000</v>
      </c>
      <c r="EF334" s="242"/>
      <c r="EG334" s="242">
        <v>7.1964673257776708</v>
      </c>
      <c r="EH334" s="242"/>
      <c r="EI334" s="242">
        <v>4.9232376818583719</v>
      </c>
      <c r="EJ334" s="242"/>
      <c r="EK334" s="242">
        <v>42.199999999999996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6.3743142800807373</v>
      </c>
      <c r="GB334" s="254"/>
      <c r="GC334" s="254">
        <v>31.484172842744982</v>
      </c>
      <c r="GD334" s="254"/>
      <c r="GE334" s="254">
        <v>97.609668207379897</v>
      </c>
      <c r="GF334" s="254"/>
      <c r="GG334" s="254">
        <v>132.9665020453977</v>
      </c>
      <c r="GH334" s="254"/>
      <c r="GI334" s="254">
        <v>66.272719359303309</v>
      </c>
      <c r="GJ334" s="254"/>
      <c r="GK334" s="254">
        <v>7.75032527212191</v>
      </c>
      <c r="GL334" s="254"/>
      <c r="GM334" s="254">
        <v>0</v>
      </c>
      <c r="GN334" s="254"/>
      <c r="GO334" s="254">
        <v>55.895800161245113</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5">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490000</v>
      </c>
      <c r="ED335" s="244"/>
      <c r="EE335" s="245">
        <v>380000</v>
      </c>
      <c r="EG335" s="245">
        <v>9.6</v>
      </c>
      <c r="EI335" s="245">
        <v>6.7</v>
      </c>
      <c r="EK335" s="242">
        <v>44.6</v>
      </c>
      <c r="EO335" s="244">
        <v>1.2</v>
      </c>
      <c r="EP335" s="244"/>
      <c r="GA335" s="254">
        <v>5.4770725552730832</v>
      </c>
      <c r="GB335" s="254"/>
      <c r="GC335" s="254">
        <v>32.264187952157492</v>
      </c>
      <c r="GD335" s="254"/>
      <c r="GE335" s="254">
        <v>98.416473197073074</v>
      </c>
      <c r="GF335" s="254"/>
      <c r="GG335" s="254">
        <v>131.05762068365155</v>
      </c>
      <c r="GH335" s="254"/>
      <c r="GI335" s="254">
        <v>59.823923808484722</v>
      </c>
      <c r="GJ335" s="254"/>
      <c r="GK335" s="254">
        <v>9.9655118009319068</v>
      </c>
      <c r="GL335" s="254"/>
      <c r="GM335" s="254">
        <v>0</v>
      </c>
      <c r="GN335" s="254"/>
      <c r="GO335" s="254">
        <v>54.708358562339832</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5">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477000</v>
      </c>
      <c r="ED336" s="244"/>
      <c r="EE336" s="245">
        <v>373000</v>
      </c>
      <c r="EK336" s="242">
        <v>33.200000000000003</v>
      </c>
      <c r="EO336" s="244">
        <v>0.83267457180500659</v>
      </c>
      <c r="EP336" s="244"/>
      <c r="GA336" s="254">
        <v>6.4051638436467524</v>
      </c>
      <c r="GB336" s="254"/>
      <c r="GC336" s="254">
        <v>32.154560263505651</v>
      </c>
      <c r="GD336" s="254"/>
      <c r="GE336" s="254">
        <v>105.26563174984804</v>
      </c>
      <c r="GF336" s="254"/>
      <c r="GG336" s="254">
        <v>139.70420420704934</v>
      </c>
      <c r="GH336" s="254"/>
      <c r="GI336" s="254">
        <v>65.463761950978991</v>
      </c>
      <c r="GJ336" s="254"/>
      <c r="GK336" s="254">
        <v>10.681786834836812</v>
      </c>
      <c r="GL336" s="254"/>
      <c r="GM336" s="254">
        <v>0</v>
      </c>
      <c r="GN336" s="254"/>
      <c r="GO336" s="254">
        <v>58.373600166526082</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5">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476000</v>
      </c>
      <c r="ED337" s="244"/>
      <c r="EE337" s="245">
        <v>372775</v>
      </c>
      <c r="EK337" s="242">
        <v>12</v>
      </c>
      <c r="EO337" s="244"/>
      <c r="EP337" s="244"/>
      <c r="GA337" s="254">
        <v>8.4214715538148699</v>
      </c>
      <c r="GB337" s="254"/>
      <c r="GC337" s="254">
        <v>30.913419659036872</v>
      </c>
      <c r="GD337" s="254"/>
      <c r="GE337" s="254">
        <v>111.90647615668938</v>
      </c>
      <c r="GF337" s="254"/>
      <c r="GG337" s="254">
        <v>131.71273844229501</v>
      </c>
      <c r="GH337" s="254"/>
      <c r="GI337" s="254">
        <v>69.704124274351827</v>
      </c>
      <c r="GJ337" s="254"/>
      <c r="GK337" s="254">
        <v>7.9995086737940539</v>
      </c>
      <c r="GL337" s="254"/>
      <c r="GM337" s="254">
        <v>1.0251666674324689</v>
      </c>
      <c r="GN337" s="254"/>
      <c r="GO337" s="254">
        <v>58.641917947115481</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5">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510000</v>
      </c>
      <c r="ED338" s="244"/>
      <c r="EE338" s="245">
        <v>390000</v>
      </c>
      <c r="EK338" s="242">
        <v>13.4</v>
      </c>
      <c r="EO338" s="244"/>
      <c r="EP338" s="244"/>
      <c r="GA338" s="254">
        <v>5.2852284370415692</v>
      </c>
      <c r="GB338" s="254"/>
      <c r="GC338" s="254">
        <v>29.653472960060075</v>
      </c>
      <c r="GD338" s="254"/>
      <c r="GE338" s="254">
        <v>92.533315239209458</v>
      </c>
      <c r="GF338" s="254"/>
      <c r="GG338" s="254">
        <v>133.77651495029679</v>
      </c>
      <c r="GH338" s="254"/>
      <c r="GI338" s="254">
        <v>68.707821134236411</v>
      </c>
      <c r="GJ338" s="254"/>
      <c r="GK338" s="254">
        <v>11.88163439251533</v>
      </c>
      <c r="GL338" s="254"/>
      <c r="GM338" s="254">
        <v>1.0079682609446061</v>
      </c>
      <c r="GN338" s="254"/>
      <c r="GO338" s="254">
        <v>55.769173224686448</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5">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571250</v>
      </c>
      <c r="ED339" s="244"/>
      <c r="EE339" s="245">
        <v>420000</v>
      </c>
      <c r="EK339" s="242">
        <v>4.5999999999999996</v>
      </c>
      <c r="EO339" s="244"/>
      <c r="EP339" s="244"/>
      <c r="GA339" s="254">
        <v>4.5489006823351019</v>
      </c>
      <c r="GB339" s="254"/>
      <c r="GC339" s="254">
        <v>26.598651849152851</v>
      </c>
      <c r="GD339" s="254"/>
      <c r="GE339" s="254">
        <v>103.9121059657049</v>
      </c>
      <c r="GF339" s="254"/>
      <c r="GG339" s="254">
        <v>140.12251148545178</v>
      </c>
      <c r="GH339" s="254"/>
      <c r="GI339" s="254">
        <v>61.411074693807137</v>
      </c>
      <c r="GJ339" s="254"/>
      <c r="GK339" s="254">
        <v>13.890065215550097</v>
      </c>
      <c r="GL339" s="254"/>
      <c r="GM339" s="254">
        <v>1.678556441460344</v>
      </c>
      <c r="GN339" s="254"/>
      <c r="GO339" s="254">
        <v>55.962791817812366</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5">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670000</v>
      </c>
      <c r="ED340" s="244"/>
      <c r="EE340" s="245">
        <v>457250</v>
      </c>
      <c r="EK340" s="242">
        <v>4.9000000000000004</v>
      </c>
      <c r="EO340" s="244"/>
      <c r="EP340" s="244"/>
      <c r="GA340" s="254">
        <v>3.9489800429883624</v>
      </c>
      <c r="GB340" s="254"/>
      <c r="GC340" s="254">
        <v>22.655680359314097</v>
      </c>
      <c r="GD340" s="254"/>
      <c r="GE340" s="254">
        <v>78.300460675249681</v>
      </c>
      <c r="GF340" s="254"/>
      <c r="GG340" s="254">
        <v>138.14371769490188</v>
      </c>
      <c r="GH340" s="254"/>
      <c r="GI340" s="254">
        <v>73.345019450894043</v>
      </c>
      <c r="GJ340" s="254"/>
      <c r="GK340" s="254">
        <v>14.434292409096729</v>
      </c>
      <c r="GL340" s="254"/>
      <c r="GM340" s="254">
        <v>0.83374721110465255</v>
      </c>
      <c r="GN340" s="254"/>
      <c r="GO340" s="254">
        <v>52.762466952418286</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5">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720000</v>
      </c>
      <c r="ED341" s="244"/>
      <c r="EE341" s="245">
        <v>499000</v>
      </c>
      <c r="EK341" s="242">
        <v>5.6000000000000005</v>
      </c>
      <c r="EO341" s="244"/>
      <c r="EP341" s="244"/>
      <c r="GA341" s="254">
        <v>3.3807037777006723</v>
      </c>
      <c r="GC341" s="254">
        <v>25.770750177249631</v>
      </c>
      <c r="GE341" s="254">
        <v>87.847769634210266</v>
      </c>
      <c r="GG341" s="254">
        <v>146.88735431624039</v>
      </c>
      <c r="GI341" s="254">
        <v>69.289950490344751</v>
      </c>
      <c r="GK341" s="254">
        <v>13.705199568783465</v>
      </c>
      <c r="GM341" s="254">
        <v>0</v>
      </c>
      <c r="GO341" s="254">
        <v>56.270181452961324</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5">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825000</v>
      </c>
      <c r="ED342" s="244"/>
      <c r="EE342" s="245">
        <v>565000</v>
      </c>
      <c r="EK342" s="242">
        <v>4.9000000000000004</v>
      </c>
      <c r="EO342" s="244"/>
      <c r="EP342" s="244"/>
      <c r="GA342" s="254">
        <v>4.3994982080723508</v>
      </c>
      <c r="GC342" s="254">
        <v>32.435465665930671</v>
      </c>
      <c r="GE342" s="254">
        <v>90.305734421600732</v>
      </c>
      <c r="GG342" s="254">
        <v>158.06766900682894</v>
      </c>
      <c r="GI342" s="254">
        <v>71.520991648682042</v>
      </c>
      <c r="GK342" s="254">
        <v>13.328190868053541</v>
      </c>
      <c r="GM342" s="254">
        <v>0</v>
      </c>
      <c r="GO342" s="254">
        <v>59.537306856438541</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5">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802000</v>
      </c>
      <c r="ED343" s="244"/>
      <c r="EE343" s="245">
        <v>599000</v>
      </c>
      <c r="EK343" s="242">
        <v>5.8999999999999995</v>
      </c>
      <c r="EO343" s="244"/>
      <c r="EP343" s="244"/>
      <c r="GA343" s="254">
        <v>5.3668210690453151</v>
      </c>
      <c r="GB343" s="254"/>
      <c r="GC343" s="254">
        <v>27.325891543024763</v>
      </c>
      <c r="GD343" s="254"/>
      <c r="GE343" s="254">
        <v>83.086085770868266</v>
      </c>
      <c r="GF343" s="254"/>
      <c r="GG343" s="254">
        <v>139.842852285677</v>
      </c>
      <c r="GH343" s="254"/>
      <c r="GI343" s="254">
        <v>67.371271440738909</v>
      </c>
      <c r="GJ343" s="254"/>
      <c r="GK343" s="254">
        <v>10.918262950612627</v>
      </c>
      <c r="GL343" s="254"/>
      <c r="GM343" s="254">
        <v>1.3957659477896067</v>
      </c>
      <c r="GN343" s="254"/>
      <c r="GO343" s="254">
        <v>55.063872364617666</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5">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760000</v>
      </c>
      <c r="ED344" s="244"/>
      <c r="EE344" s="245">
        <v>576050</v>
      </c>
      <c r="EK344" s="242">
        <v>4.8</v>
      </c>
      <c r="EO344" s="244"/>
      <c r="EP344" s="244"/>
      <c r="GA344" s="254">
        <v>4.7111277767594366</v>
      </c>
      <c r="GB344" s="254"/>
      <c r="GC344" s="254">
        <v>23.703770105262034</v>
      </c>
      <c r="GD344" s="254"/>
      <c r="GE344" s="254">
        <v>88.523183085054157</v>
      </c>
      <c r="GF344" s="254"/>
      <c r="GG344" s="254">
        <v>149.85237528084789</v>
      </c>
      <c r="GH344" s="254"/>
      <c r="GI344" s="254">
        <v>73.782359362384355</v>
      </c>
      <c r="GJ344" s="254"/>
      <c r="GK344" s="254">
        <v>13.366093196993484</v>
      </c>
      <c r="GL344" s="254"/>
      <c r="GM344" s="254">
        <v>1.3131416933311282</v>
      </c>
      <c r="GN344" s="254"/>
      <c r="GO344" s="254">
        <v>49.887007643421981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5">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795000</v>
      </c>
      <c r="ED345" s="244"/>
      <c r="EE345" s="245">
        <v>600000</v>
      </c>
      <c r="EK345" s="242">
        <v>4.2</v>
      </c>
      <c r="EO345" s="244"/>
      <c r="EP345" s="244"/>
      <c r="GA345" s="254">
        <v>4.0230100066475645</v>
      </c>
      <c r="GB345" s="254"/>
      <c r="GC345" s="254">
        <v>20.026366656571255</v>
      </c>
      <c r="GD345" s="254"/>
      <c r="GE345" s="254">
        <v>93.836953220963409</v>
      </c>
      <c r="GF345" s="254"/>
      <c r="GG345" s="254">
        <v>159.63040150346006</v>
      </c>
      <c r="GH345" s="254"/>
      <c r="GI345" s="254">
        <v>80.280574242802331</v>
      </c>
      <c r="GJ345" s="254"/>
      <c r="GK345" s="254">
        <v>15.879047009576492</v>
      </c>
      <c r="GL345" s="254"/>
      <c r="GM345" s="254">
        <v>1.2299330620926545</v>
      </c>
      <c r="GN345" s="254"/>
      <c r="GO345" s="254">
        <v>53.132259992451871</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5">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v>4</v>
      </c>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942500</v>
      </c>
      <c r="ED346" s="244"/>
      <c r="EE346" s="245">
        <v>660250</v>
      </c>
      <c r="EK346" s="242">
        <v>3.1</v>
      </c>
      <c r="EO346" s="244"/>
      <c r="EP346" s="244"/>
      <c r="GA346" s="254">
        <v>2.0334265874418662</v>
      </c>
      <c r="GB346" s="254"/>
      <c r="GC346" s="254">
        <v>22.816335308909633</v>
      </c>
      <c r="GD346" s="254"/>
      <c r="GE346" s="254">
        <v>87.586930832396476</v>
      </c>
      <c r="GF346" s="254"/>
      <c r="GG346" s="254">
        <v>153.66324069883777</v>
      </c>
      <c r="GH346" s="254"/>
      <c r="GI346" s="254">
        <v>79.156063197250859</v>
      </c>
      <c r="GJ346" s="254"/>
      <c r="GK346" s="254">
        <v>12.923728944083678</v>
      </c>
      <c r="GL346" s="254"/>
      <c r="GM346" s="254">
        <v>1.2390436474600828</v>
      </c>
      <c r="GN346" s="254"/>
      <c r="GO346" s="254">
        <v>51.476058924945853</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3">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970000</v>
      </c>
      <c r="ED347" s="244"/>
      <c r="EE347" s="245">
        <v>670000</v>
      </c>
      <c r="EK347" s="242">
        <v>3.2</v>
      </c>
      <c r="EO347" s="244"/>
      <c r="EP347" s="244"/>
      <c r="GA347" s="254">
        <v>2.7632725280787946</v>
      </c>
      <c r="GB347" s="254"/>
      <c r="GC347" s="254">
        <v>15.510027563232079</v>
      </c>
      <c r="GD347" s="254"/>
      <c r="GE347" s="254">
        <v>69.359229520385398</v>
      </c>
      <c r="GF347" s="254"/>
      <c r="GG347" s="254">
        <v>131.30273489423217</v>
      </c>
      <c r="GH347" s="254"/>
      <c r="GI347" s="254">
        <v>71.058920529407217</v>
      </c>
      <c r="GJ347" s="254"/>
      <c r="GK347" s="254">
        <v>14.384878086122747</v>
      </c>
      <c r="GL347" s="254"/>
      <c r="GM347" s="254">
        <v>1.4465704535651547</v>
      </c>
      <c r="GN347" s="254"/>
      <c r="GO347" s="254">
        <v>44.707288096190197</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5">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970000</v>
      </c>
      <c r="ED348" s="244"/>
      <c r="EE348" s="245">
        <v>670000</v>
      </c>
      <c r="EK348" s="242">
        <v>2.8000000000000003</v>
      </c>
      <c r="EO348" s="244"/>
      <c r="EP348" s="244"/>
      <c r="GA348" s="254">
        <v>1.396526916656923</v>
      </c>
      <c r="GB348" s="254"/>
      <c r="GC348" s="254">
        <v>19.657301474777892</v>
      </c>
      <c r="GD348" s="254"/>
      <c r="GE348" s="254">
        <v>66.470960341391361</v>
      </c>
      <c r="GF348" s="254"/>
      <c r="GG348" s="254">
        <v>129.26004759914625</v>
      </c>
      <c r="GH348" s="254"/>
      <c r="GI348" s="254">
        <v>74.803936902848378</v>
      </c>
      <c r="GJ348" s="254"/>
      <c r="GK348" s="254">
        <v>14.959715979874737</v>
      </c>
      <c r="GL348" s="254"/>
      <c r="GM348" s="254">
        <v>2.3748705457511075</v>
      </c>
      <c r="GN348" s="254"/>
      <c r="GO348" s="254">
        <v>45.581400297823137</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5">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951500</v>
      </c>
      <c r="ED349" s="244"/>
      <c r="EE349" s="245">
        <v>632500</v>
      </c>
      <c r="EK349" s="242">
        <v>3.5000000000000004</v>
      </c>
      <c r="EO349" s="244"/>
      <c r="EP349" s="244"/>
      <c r="GA349" s="267">
        <v>0.80670973468888196</v>
      </c>
      <c r="GB349" s="267"/>
      <c r="GC349" s="267">
        <v>15.568037178735974</v>
      </c>
      <c r="GD349" s="267"/>
      <c r="GE349" s="267">
        <v>61.648013718178461</v>
      </c>
      <c r="GF349" s="267"/>
      <c r="GG349" s="267">
        <v>127.09190356624089</v>
      </c>
      <c r="GH349" s="267"/>
      <c r="GI349" s="267">
        <v>69.839479194723296</v>
      </c>
      <c r="GJ349" s="267"/>
      <c r="GK349" s="267">
        <v>14.518964334352818</v>
      </c>
      <c r="GL349" s="267"/>
      <c r="GM349" s="267">
        <v>1.7535299438680172</v>
      </c>
      <c r="GN349" s="267"/>
      <c r="GO349" s="267">
        <v>43.473002486455286</v>
      </c>
      <c r="GP349" s="254"/>
      <c r="GQ349" s="254"/>
      <c r="GR349" s="254"/>
      <c r="GS349" s="254"/>
      <c r="GT349" s="254"/>
      <c r="GU349" s="184"/>
      <c r="GV349" s="184"/>
      <c r="GW349" s="184"/>
      <c r="GX349" s="184"/>
      <c r="GY349" s="184"/>
      <c r="GZ349" s="184"/>
      <c r="HC349" s="184"/>
      <c r="HG349" s="285">
        <v>910.57453358554949</v>
      </c>
      <c r="HH349" s="285"/>
      <c r="HI349" s="285">
        <v>3532.8808278624679</v>
      </c>
      <c r="HJ349" s="285"/>
      <c r="HK349" s="285">
        <v>673.81279131585131</v>
      </c>
      <c r="HL349" s="285"/>
      <c r="HM349" s="285">
        <v>6363.5127282618105</v>
      </c>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5">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C350" s="245">
        <v>925000</v>
      </c>
      <c r="ED350" s="244"/>
      <c r="EE350" s="245">
        <v>645000</v>
      </c>
      <c r="EK350" s="242">
        <v>3.2</v>
      </c>
      <c r="EO350" s="244"/>
      <c r="EP350" s="244"/>
      <c r="GA350" s="267">
        <v>0.21195421788893598</v>
      </c>
      <c r="GB350" s="267"/>
      <c r="GC350" s="267">
        <v>11.924009700889249</v>
      </c>
      <c r="GD350" s="267"/>
      <c r="GE350" s="267">
        <v>65.526773830244707</v>
      </c>
      <c r="GF350" s="267"/>
      <c r="GG350" s="267">
        <v>133.4666787889808</v>
      </c>
      <c r="GH350" s="267"/>
      <c r="GI350" s="267">
        <v>66.245783966098756</v>
      </c>
      <c r="GJ350" s="267"/>
      <c r="GK350" s="267">
        <v>13.96032329169728</v>
      </c>
      <c r="GL350" s="267"/>
      <c r="GM350" s="267">
        <v>1.1155526633819839</v>
      </c>
      <c r="GN350" s="267"/>
      <c r="GO350" s="267">
        <v>43.161542029301827</v>
      </c>
      <c r="GP350" s="254"/>
      <c r="GQ350" s="254"/>
      <c r="GR350" s="254"/>
      <c r="GS350" s="254"/>
      <c r="GT350" s="254"/>
      <c r="GU350" s="184"/>
      <c r="GV350" s="184"/>
      <c r="GW350" s="184"/>
      <c r="GX350" s="184"/>
      <c r="GY350" s="184"/>
      <c r="GZ350" s="184"/>
      <c r="HC350" s="184"/>
      <c r="HG350" s="285">
        <v>1262.0788477789617</v>
      </c>
      <c r="HH350" s="285"/>
      <c r="HI350" s="285">
        <v>4121.1987605785598</v>
      </c>
      <c r="HJ350" s="285"/>
      <c r="HK350" s="285">
        <v>513.1596673647598</v>
      </c>
      <c r="HL350" s="285"/>
      <c r="HM350" s="285">
        <v>7187.9095173359783</v>
      </c>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5">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D351" s="244"/>
      <c r="EK351" s="242">
        <v>2.5</v>
      </c>
      <c r="EO351" s="244"/>
      <c r="EP351" s="244"/>
      <c r="GA351" s="267">
        <v>0.20859785334639205</v>
      </c>
      <c r="GB351" s="267"/>
      <c r="GC351" s="267">
        <v>14.164941395216404</v>
      </c>
      <c r="GD351" s="267"/>
      <c r="GE351" s="267">
        <v>60.202890028175773</v>
      </c>
      <c r="GF351" s="267"/>
      <c r="GG351" s="267">
        <v>121.56326455391931</v>
      </c>
      <c r="GH351" s="267"/>
      <c r="GI351" s="267">
        <v>74.065061815317051</v>
      </c>
      <c r="GJ351" s="267"/>
      <c r="GK351" s="267">
        <v>15.223350671498396</v>
      </c>
      <c r="GL351" s="267"/>
      <c r="GM351" s="267">
        <v>0.92900523784751443</v>
      </c>
      <c r="GN351" s="267"/>
      <c r="GO351" s="267">
        <v>42.239180183746889</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5">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D352" s="244"/>
      <c r="EK352" s="242">
        <v>2.1</v>
      </c>
      <c r="EO352" s="244"/>
      <c r="EP352" s="244"/>
      <c r="GA352" s="267">
        <v>1.0267306502088869</v>
      </c>
      <c r="GB352" s="267"/>
      <c r="GC352" s="267">
        <v>9.3201240990873835</v>
      </c>
      <c r="GD352" s="267"/>
      <c r="GE352" s="267">
        <v>45.152289951956824</v>
      </c>
      <c r="GF352" s="267"/>
      <c r="GG352" s="267">
        <v>90.606682762582665</v>
      </c>
      <c r="GH352" s="267"/>
      <c r="GI352" s="267">
        <v>53.517096329463563</v>
      </c>
      <c r="GJ352" s="267"/>
      <c r="GK352" s="267">
        <v>11.445579853060124</v>
      </c>
      <c r="GL352" s="267"/>
      <c r="GM352" s="267">
        <v>0.92838408794664973</v>
      </c>
      <c r="GN352" s="267"/>
      <c r="GO352" s="267">
        <v>31.103299785621104</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5">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c r="EE353"/>
      <c r="EK353" s="242">
        <v>1.3</v>
      </c>
      <c r="EO353" s="244"/>
      <c r="EP353" s="244"/>
      <c r="GA353" s="267"/>
      <c r="GB353" s="267"/>
      <c r="GC353" s="267"/>
      <c r="GD353" s="267"/>
      <c r="GE353" s="267"/>
      <c r="GF353" s="267"/>
      <c r="GG353" s="267"/>
      <c r="GH353" s="267"/>
      <c r="GI353" s="267"/>
      <c r="GJ353" s="267"/>
      <c r="GK353" s="267"/>
      <c r="GL353" s="267"/>
      <c r="GM353" s="267"/>
      <c r="GN353" s="267"/>
      <c r="GO353" s="267"/>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v>79.2</v>
      </c>
      <c r="HX353" s="239"/>
      <c r="HY353" s="154"/>
      <c r="HZ353" s="154"/>
      <c r="IA353" s="184"/>
      <c r="IB353" s="184"/>
      <c r="ID353" s="184"/>
      <c r="IE353" s="185"/>
      <c r="IF353" s="185"/>
      <c r="IG353" s="184"/>
    </row>
    <row r="354" spans="1:241" ht="15" customHeight="1" x14ac:dyDescent="0.35">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c r="ED354" s="244"/>
      <c r="EE354"/>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5">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430000</v>
      </c>
      <c r="ED355" s="242"/>
      <c r="EE355" s="242">
        <v>361000</v>
      </c>
      <c r="EF355" s="242"/>
      <c r="EG355" s="260">
        <v>3.8806484994825801</v>
      </c>
      <c r="EH355" s="242"/>
      <c r="EI355" s="260">
        <v>3.0182821662642292</v>
      </c>
      <c r="EJ355" s="242"/>
      <c r="EK355" s="242">
        <v>6.4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1.9925280199252802</v>
      </c>
      <c r="GB355" s="254"/>
      <c r="GC355" s="254">
        <v>13.103187602368653</v>
      </c>
      <c r="GD355" s="254"/>
      <c r="GE355" s="254">
        <v>69.751662369385258</v>
      </c>
      <c r="GF355" s="254"/>
      <c r="GG355" s="254">
        <v>116.81643132220795</v>
      </c>
      <c r="GH355" s="254"/>
      <c r="GI355" s="254">
        <v>55.310013890642757</v>
      </c>
      <c r="GJ355" s="254"/>
      <c r="GK355" s="254">
        <v>10.560422416896674</v>
      </c>
      <c r="GL355" s="254"/>
      <c r="GM355" s="254">
        <v>0.74156470152020759</v>
      </c>
      <c r="GN355" s="254"/>
      <c r="GO355" s="254">
        <v>43.817805732618517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5">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470000</v>
      </c>
      <c r="ED356" s="242"/>
      <c r="EE356" s="242">
        <v>360000</v>
      </c>
      <c r="EF356" s="242"/>
      <c r="EG356" s="260">
        <v>5.8539944903581267</v>
      </c>
      <c r="EH356" s="242"/>
      <c r="EI356" s="260">
        <v>4.5472204563113658</v>
      </c>
      <c r="EJ356" s="242"/>
      <c r="EK356" s="242">
        <v>12.8</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2.7408007066832458</v>
      </c>
      <c r="GB356" s="254"/>
      <c r="GC356" s="254">
        <v>11.930004944663317</v>
      </c>
      <c r="GD356" s="254"/>
      <c r="GE356" s="254">
        <v>62.991752738344289</v>
      </c>
      <c r="GF356" s="254"/>
      <c r="GG356" s="254">
        <v>133.71647524665897</v>
      </c>
      <c r="GH356" s="254"/>
      <c r="GI356" s="254">
        <v>72.592092434788128</v>
      </c>
      <c r="GJ356" s="254"/>
      <c r="GK356" s="254">
        <v>11.423738392765108</v>
      </c>
      <c r="GL356" s="254"/>
      <c r="GM356" s="254">
        <v>0.73212895736614325</v>
      </c>
      <c r="GN356" s="254"/>
      <c r="GO356" s="254">
        <v>48.371320256281123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5">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576000</v>
      </c>
      <c r="ED357" s="242"/>
      <c r="EE357" s="242">
        <v>427000</v>
      </c>
      <c r="EF357" s="242"/>
      <c r="EG357" s="260">
        <v>7.7360139860139858</v>
      </c>
      <c r="EH357" s="242"/>
      <c r="EI357" s="260">
        <v>5.7215511760966304</v>
      </c>
      <c r="EJ357" s="242"/>
      <c r="EK357" s="242">
        <v>13</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0.74778442620082908</v>
      </c>
      <c r="GB357" s="254"/>
      <c r="GC357" s="254">
        <v>10.483808248340402</v>
      </c>
      <c r="GD357" s="254"/>
      <c r="GE357" s="254">
        <v>54.138555768020737</v>
      </c>
      <c r="GF357" s="254"/>
      <c r="GG357" s="254">
        <v>146.06206005188395</v>
      </c>
      <c r="GH357" s="254"/>
      <c r="GI357" s="254">
        <v>61.17885141503637</v>
      </c>
      <c r="GJ357" s="254"/>
      <c r="GK357" s="254">
        <v>11.092613498438139</v>
      </c>
      <c r="GL357" s="254"/>
      <c r="GM357" s="254">
        <v>0</v>
      </c>
      <c r="GN357" s="254"/>
      <c r="GO357" s="254">
        <v>46.121093918504265</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5">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597750</v>
      </c>
      <c r="ED358" s="242"/>
      <c r="EE358" s="242">
        <v>440000</v>
      </c>
      <c r="EF358" s="242"/>
      <c r="EG358" s="260">
        <v>9.6810186400630087</v>
      </c>
      <c r="EH358" s="242"/>
      <c r="EI358" s="260">
        <v>6.9572066159096879</v>
      </c>
      <c r="EJ358" s="242"/>
      <c r="EK358" s="242">
        <v>13.900000000000002</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0.9974373078363461</v>
      </c>
      <c r="GB358" s="254"/>
      <c r="GC358" s="254">
        <v>12.107351692347232</v>
      </c>
      <c r="GD358" s="254"/>
      <c r="GE358" s="254">
        <v>67.465772211107691</v>
      </c>
      <c r="GF358" s="254"/>
      <c r="GG358" s="254">
        <v>141.10620229630334</v>
      </c>
      <c r="GH358" s="254"/>
      <c r="GI358" s="254">
        <v>70.217971328893157</v>
      </c>
      <c r="GJ358" s="254"/>
      <c r="GK358" s="254">
        <v>12.405406794559728</v>
      </c>
      <c r="GL358" s="254"/>
      <c r="GM358" s="254">
        <v>0.71395996009354279</v>
      </c>
      <c r="GN358" s="254"/>
      <c r="GO358" s="254">
        <v>49.378246684812872</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5">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650000</v>
      </c>
      <c r="ED359" s="242"/>
      <c r="EE359" s="242">
        <v>480000</v>
      </c>
      <c r="EF359" s="242"/>
      <c r="EG359" s="242">
        <v>11.134596512417906</v>
      </c>
      <c r="EH359" s="242"/>
      <c r="EI359" s="242">
        <v>6.0461802672303167</v>
      </c>
      <c r="EJ359" s="242"/>
      <c r="EK359" s="242">
        <v>11.5</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1.2472862768722059</v>
      </c>
      <c r="GB359" s="254"/>
      <c r="GC359" s="254">
        <v>15.052872225238131</v>
      </c>
      <c r="GD359" s="254"/>
      <c r="GE359" s="254">
        <v>57.617922822501129</v>
      </c>
      <c r="GF359" s="254"/>
      <c r="GG359" s="254">
        <v>132.49100478007571</v>
      </c>
      <c r="GH359" s="254"/>
      <c r="GI359" s="254">
        <v>74.028140102499009</v>
      </c>
      <c r="GJ359" s="254"/>
      <c r="GK359" s="254">
        <v>14.857435127122194</v>
      </c>
      <c r="GL359" s="254"/>
      <c r="GM359" s="254">
        <v>0</v>
      </c>
      <c r="GN359" s="254"/>
      <c r="GO359" s="254">
        <v>48.014593777514335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5">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750000</v>
      </c>
      <c r="ED360" s="244"/>
      <c r="EE360" s="245">
        <v>529500</v>
      </c>
      <c r="EG360" s="245">
        <v>14.6</v>
      </c>
      <c r="EI360" s="245">
        <v>8</v>
      </c>
      <c r="EK360" s="242">
        <v>16</v>
      </c>
      <c r="EO360" s="244">
        <v>1.3</v>
      </c>
      <c r="EP360" s="244"/>
      <c r="FI360" s="257"/>
      <c r="FJ360" s="257"/>
      <c r="FK360" s="257"/>
      <c r="FL360" s="257"/>
      <c r="FM360" s="257"/>
      <c r="FN360" s="257"/>
      <c r="FO360" s="257"/>
      <c r="FP360" s="257"/>
      <c r="FQ360" s="257"/>
      <c r="GA360" s="254">
        <v>1.2477763036846252</v>
      </c>
      <c r="GB360" s="254"/>
      <c r="GC360" s="254">
        <v>12.551541180036265</v>
      </c>
      <c r="GD360" s="254"/>
      <c r="GE360" s="254">
        <v>62.170863606815878</v>
      </c>
      <c r="GF360" s="254"/>
      <c r="GG360" s="254">
        <v>125.83210075915748</v>
      </c>
      <c r="GH360" s="254"/>
      <c r="GI360" s="254">
        <v>72.97449664632471</v>
      </c>
      <c r="GJ360" s="254"/>
      <c r="GK360" s="254">
        <v>15.427534536129397</v>
      </c>
      <c r="GL360" s="254"/>
      <c r="GM360" s="254">
        <v>0</v>
      </c>
      <c r="GN360" s="254"/>
      <c r="GO360" s="254">
        <v>46.986942860884099</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5">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735000</v>
      </c>
      <c r="ED361" s="244"/>
      <c r="EE361" s="245">
        <v>525000</v>
      </c>
      <c r="EK361" s="242">
        <v>9.8000000000000007</v>
      </c>
      <c r="EO361" s="244">
        <v>0.68730860837019392</v>
      </c>
      <c r="EP361" s="244"/>
      <c r="GA361" s="254">
        <v>1.5063657999075388</v>
      </c>
      <c r="GB361" s="254"/>
      <c r="GC361" s="254">
        <v>9.4040047003378238</v>
      </c>
      <c r="GD361" s="254"/>
      <c r="GE361" s="254">
        <v>68.853398953958518</v>
      </c>
      <c r="GF361" s="254"/>
      <c r="GG361" s="254">
        <v>140.13843911778119</v>
      </c>
      <c r="GH361" s="254"/>
      <c r="GI361" s="254">
        <v>78.580947257553234</v>
      </c>
      <c r="GJ361" s="254"/>
      <c r="GK361" s="254">
        <v>13.888966710060663</v>
      </c>
      <c r="GL361" s="254"/>
      <c r="GM361" s="254">
        <v>0</v>
      </c>
      <c r="GN361" s="254"/>
      <c r="GO361" s="254">
        <v>49.90723231234913</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5">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705000</v>
      </c>
      <c r="ED362" s="244"/>
      <c r="EE362" s="245">
        <v>523250</v>
      </c>
      <c r="EK362" s="242">
        <v>4.1000000000000005</v>
      </c>
      <c r="EO362" s="244"/>
      <c r="EP362" s="244"/>
      <c r="GA362" s="254">
        <v>2.5258495238311922</v>
      </c>
      <c r="GB362" s="254"/>
      <c r="GC362" s="254">
        <v>8.3505540309282615</v>
      </c>
      <c r="GD362" s="254"/>
      <c r="GE362" s="254">
        <v>66.129081802576593</v>
      </c>
      <c r="GF362" s="254"/>
      <c r="GG362" s="254">
        <v>127.18144496241391</v>
      </c>
      <c r="GH362" s="254"/>
      <c r="GI362" s="254">
        <v>79.286302502982238</v>
      </c>
      <c r="GJ362" s="254"/>
      <c r="GK362" s="254">
        <v>14.830758639219216</v>
      </c>
      <c r="GL362" s="254"/>
      <c r="GM362" s="254">
        <v>0.68342169196801694</v>
      </c>
      <c r="GN362" s="254"/>
      <c r="GO362" s="254">
        <v>47.543492650490869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5">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795000</v>
      </c>
      <c r="ED363" s="244"/>
      <c r="EE363" s="245">
        <v>580580</v>
      </c>
      <c r="EK363" s="242">
        <v>1.7999999999999998</v>
      </c>
      <c r="EO363" s="244"/>
      <c r="EP363" s="244"/>
      <c r="GA363" s="254">
        <v>0</v>
      </c>
      <c r="GB363" s="254"/>
      <c r="GC363" s="254">
        <v>10.024728865431076</v>
      </c>
      <c r="GD363" s="254"/>
      <c r="GE363" s="254">
        <v>66.696446517150179</v>
      </c>
      <c r="GF363" s="254"/>
      <c r="GG363" s="254">
        <v>133.22960008937451</v>
      </c>
      <c r="GH363" s="254"/>
      <c r="GI363" s="254">
        <v>72.313124313660609</v>
      </c>
      <c r="GJ363" s="254"/>
      <c r="GK363" s="254">
        <v>14.393684309461378</v>
      </c>
      <c r="GL363" s="254"/>
      <c r="GM363" s="254">
        <v>0.89757389286794265</v>
      </c>
      <c r="GN363" s="254"/>
      <c r="GO363" s="254">
        <v>46.999194161424974</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5">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900000</v>
      </c>
      <c r="ED364" s="244"/>
      <c r="EE364" s="245">
        <v>598000</v>
      </c>
      <c r="EK364" s="242">
        <v>0.89999999999999991</v>
      </c>
      <c r="EO364" s="244"/>
      <c r="EP364" s="244"/>
      <c r="GA364" s="254">
        <v>0.96864027121927598</v>
      </c>
      <c r="GB364" s="254"/>
      <c r="GC364" s="254">
        <v>12.865792129162463</v>
      </c>
      <c r="GD364" s="254"/>
      <c r="GE364" s="254">
        <v>65.332916536417642</v>
      </c>
      <c r="GF364" s="254"/>
      <c r="GG364" s="254">
        <v>125.22308149910769</v>
      </c>
      <c r="GH364" s="254"/>
      <c r="GI364" s="254">
        <v>84.409136047666337</v>
      </c>
      <c r="GJ364" s="254"/>
      <c r="GK364" s="254">
        <v>13.361462728551336</v>
      </c>
      <c r="GL364" s="254"/>
      <c r="GM364" s="254">
        <v>1.1671335200746966</v>
      </c>
      <c r="GN364" s="254"/>
      <c r="GO364" s="254">
        <v>47.366930300455373</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5">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1110000</v>
      </c>
      <c r="ED365" s="244"/>
      <c r="EE365" s="245">
        <v>617500</v>
      </c>
      <c r="EK365" s="242">
        <v>2.8000000000000003</v>
      </c>
      <c r="EO365" s="244"/>
      <c r="EP365" s="244"/>
      <c r="GA365" s="254">
        <v>0.7751284259260377</v>
      </c>
      <c r="GB365" s="254"/>
      <c r="GC365" s="254">
        <v>9.1334953498604268</v>
      </c>
      <c r="GD365" s="254"/>
      <c r="GE365" s="254">
        <v>54.391725668627899</v>
      </c>
      <c r="GF365" s="254"/>
      <c r="GG365" s="254">
        <v>129.30862905793887</v>
      </c>
      <c r="GH365" s="254"/>
      <c r="GI365" s="254">
        <v>77.424979654843682</v>
      </c>
      <c r="GJ365" s="254"/>
      <c r="GK365" s="254">
        <v>17.29585091585108</v>
      </c>
      <c r="GL365" s="254"/>
      <c r="GM365" s="254">
        <v>2.3086225683644304</v>
      </c>
      <c r="GN365" s="254"/>
      <c r="GO365" s="254">
        <v>44.72870864641083</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5">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1195000</v>
      </c>
      <c r="ED366" s="244"/>
      <c r="EE366" s="245">
        <v>610000</v>
      </c>
      <c r="EK366" s="242">
        <v>1.3</v>
      </c>
      <c r="EO366" s="244"/>
      <c r="EP366" s="244"/>
      <c r="GA366" s="254">
        <v>0</v>
      </c>
      <c r="GC366" s="254">
        <v>8.0509482273682167</v>
      </c>
      <c r="GE366" s="254">
        <v>57.292601281072244</v>
      </c>
      <c r="GG366" s="254">
        <v>140.37697405357903</v>
      </c>
      <c r="GI366" s="254">
        <v>78.1671807872833</v>
      </c>
      <c r="GK366" s="254">
        <v>21.562919290381831</v>
      </c>
      <c r="GM366" s="254">
        <v>0</v>
      </c>
      <c r="GO366" s="254">
        <v>47.011595480302439</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5">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1340000</v>
      </c>
      <c r="ED367" s="244"/>
      <c r="EE367" s="245">
        <v>657000</v>
      </c>
      <c r="EK367" s="242">
        <v>1.7000000000000002</v>
      </c>
      <c r="EO367" s="244"/>
      <c r="EP367" s="244"/>
      <c r="GA367" s="254">
        <v>1.8502129862851115</v>
      </c>
      <c r="GC367" s="254">
        <v>8.8881349421019653</v>
      </c>
      <c r="GE367" s="254">
        <v>66.67615571796216</v>
      </c>
      <c r="GG367" s="254">
        <v>148.65282121933942</v>
      </c>
      <c r="GI367" s="254">
        <v>81.614485355438134</v>
      </c>
      <c r="GK367" s="254">
        <v>17.220044201511719</v>
      </c>
      <c r="GM367" s="254">
        <v>0</v>
      </c>
      <c r="GO367" s="254">
        <v>49.451326536833101</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5">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1250000</v>
      </c>
      <c r="ED368" s="244"/>
      <c r="EE368" s="245">
        <v>638200</v>
      </c>
      <c r="EK368" s="242">
        <v>1</v>
      </c>
      <c r="EO368" s="244"/>
      <c r="EP368" s="244"/>
      <c r="GA368" s="254">
        <v>0</v>
      </c>
      <c r="GB368" s="254"/>
      <c r="GC368" s="254">
        <v>9.7366288391349869</v>
      </c>
      <c r="GD368" s="254"/>
      <c r="GE368" s="254">
        <v>55.188533353487237</v>
      </c>
      <c r="GF368" s="254"/>
      <c r="GG368" s="254">
        <v>131.05004901118591</v>
      </c>
      <c r="GH368" s="254"/>
      <c r="GI368" s="254">
        <v>78.7396688263578</v>
      </c>
      <c r="GJ368" s="254"/>
      <c r="GK368" s="254">
        <v>16.037911538344137</v>
      </c>
      <c r="GL368" s="254"/>
      <c r="GM368" s="254">
        <v>1.1391005516374171</v>
      </c>
      <c r="GN368" s="254"/>
      <c r="GO368" s="254">
        <v>45.250430763452428</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5">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1200000</v>
      </c>
      <c r="ED369" s="244"/>
      <c r="EE369" s="245">
        <v>710500</v>
      </c>
      <c r="EK369" s="242">
        <v>0.6</v>
      </c>
      <c r="EO369" s="244"/>
      <c r="EP369" s="244"/>
      <c r="GA369" s="254">
        <v>0.52688114738263347</v>
      </c>
      <c r="GB369" s="254"/>
      <c r="GC369" s="254">
        <v>8.5743304771944739</v>
      </c>
      <c r="GD369" s="254"/>
      <c r="GE369" s="254">
        <v>59.283043092479708</v>
      </c>
      <c r="GF369" s="254"/>
      <c r="GG369" s="254">
        <v>137.8475112663408</v>
      </c>
      <c r="GH369" s="254"/>
      <c r="GI369" s="254">
        <v>83.923041075532566</v>
      </c>
      <c r="GJ369" s="254"/>
      <c r="GK369" s="254">
        <v>16.977743637302261</v>
      </c>
      <c r="GL369" s="254"/>
      <c r="GM369" s="254">
        <v>1.4728416491335381</v>
      </c>
      <c r="GN369" s="254"/>
      <c r="GO369" s="254">
        <v>40.114074006143277</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5">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1230000</v>
      </c>
      <c r="ED370" s="244"/>
      <c r="EE370" s="245">
        <v>711000</v>
      </c>
      <c r="EK370" s="242">
        <v>2.1</v>
      </c>
      <c r="EO370" s="244"/>
      <c r="EP370" s="244"/>
      <c r="GA370" s="254">
        <v>1.0540106354126604</v>
      </c>
      <c r="GB370" s="254"/>
      <c r="GC370" s="254">
        <v>7.3882428346777704</v>
      </c>
      <c r="GD370" s="254"/>
      <c r="GE370" s="254">
        <v>63.258999578184941</v>
      </c>
      <c r="GF370" s="254"/>
      <c r="GG370" s="254">
        <v>144.4195954169906</v>
      </c>
      <c r="GH370" s="254"/>
      <c r="GI370" s="254">
        <v>89.225065276092394</v>
      </c>
      <c r="GJ370" s="254"/>
      <c r="GK370" s="254">
        <v>17.953597600766717</v>
      </c>
      <c r="GL370" s="254"/>
      <c r="GM370" s="254">
        <v>1.8030010098106042</v>
      </c>
      <c r="GN370" s="254"/>
      <c r="GO370" s="254">
        <v>42.524136907591597</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5">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v>4.0999999999999996</v>
      </c>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1463500</v>
      </c>
      <c r="ED371" s="244"/>
      <c r="EE371" s="245">
        <v>810000</v>
      </c>
      <c r="EK371" s="242">
        <v>0.70000000000000007</v>
      </c>
      <c r="EO371" s="244"/>
      <c r="EP371" s="244"/>
      <c r="GA371" s="254">
        <v>0</v>
      </c>
      <c r="GB371" s="254"/>
      <c r="GC371" s="254">
        <v>9.9166016461320172</v>
      </c>
      <c r="GD371" s="254"/>
      <c r="GE371" s="254">
        <v>66.362359619261937</v>
      </c>
      <c r="GF371" s="254"/>
      <c r="GG371" s="254">
        <v>139.59243576098805</v>
      </c>
      <c r="GH371" s="254"/>
      <c r="GI371" s="254">
        <v>88.005619061876274</v>
      </c>
      <c r="GJ371" s="254"/>
      <c r="GK371" s="254">
        <v>15.365314915125831</v>
      </c>
      <c r="GL371" s="254"/>
      <c r="GM371" s="254">
        <v>2.7350147307598371</v>
      </c>
      <c r="GN371" s="254"/>
      <c r="GO371" s="254">
        <v>42.649531981225252</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3">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1491500</v>
      </c>
      <c r="ED372" s="244"/>
      <c r="EE372" s="245">
        <v>790000</v>
      </c>
      <c r="EK372" s="242">
        <v>1</v>
      </c>
      <c r="EO372" s="244"/>
      <c r="EP372" s="244"/>
      <c r="GA372" s="254">
        <v>0.76102177736705323</v>
      </c>
      <c r="GB372" s="254"/>
      <c r="GC372" s="254">
        <v>8.0591164733542566</v>
      </c>
      <c r="GD372" s="254"/>
      <c r="GE372" s="254">
        <v>43.781389116492178</v>
      </c>
      <c r="GF372" s="254"/>
      <c r="GG372" s="254">
        <v>118.0841652905083</v>
      </c>
      <c r="GH372" s="254"/>
      <c r="GI372" s="254">
        <v>82.58572318998155</v>
      </c>
      <c r="GJ372" s="254"/>
      <c r="GK372" s="254">
        <v>14.837177982765084</v>
      </c>
      <c r="GL372" s="254"/>
      <c r="GM372" s="254">
        <v>2.1014726793770637</v>
      </c>
      <c r="GN372" s="254"/>
      <c r="GO372" s="254">
        <v>36.947659878176594</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5">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1534000</v>
      </c>
      <c r="ED373" s="244"/>
      <c r="EE373" s="245">
        <v>788000</v>
      </c>
      <c r="EK373" s="242">
        <v>1.0999999999999999</v>
      </c>
      <c r="EO373" s="244"/>
      <c r="EP373" s="244"/>
      <c r="GA373" s="254">
        <v>0</v>
      </c>
      <c r="GB373" s="254"/>
      <c r="GC373" s="254">
        <v>9.6615732147132025</v>
      </c>
      <c r="GD373" s="254"/>
      <c r="GE373" s="254">
        <v>46.133744484158946</v>
      </c>
      <c r="GF373" s="254"/>
      <c r="GG373" s="254">
        <v>112.76838911830576</v>
      </c>
      <c r="GH373" s="254"/>
      <c r="GI373" s="254">
        <v>88.304297897581876</v>
      </c>
      <c r="GJ373" s="254"/>
      <c r="GK373" s="254">
        <v>15.834913402129409</v>
      </c>
      <c r="GL373" s="254"/>
      <c r="GM373" s="254">
        <v>2.5955232879743408</v>
      </c>
      <c r="GN373" s="254"/>
      <c r="GO373" s="254">
        <v>38.176665490650443</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5">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1500000</v>
      </c>
      <c r="ED374" s="244"/>
      <c r="EE374" s="245">
        <v>750000</v>
      </c>
      <c r="EK374" s="242">
        <v>1.2</v>
      </c>
      <c r="EO374" s="244"/>
      <c r="EP374" s="244"/>
      <c r="GA374" s="267">
        <v>0.380118575811492</v>
      </c>
      <c r="GB374" s="267"/>
      <c r="GC374" s="267">
        <v>7.4065520198847201</v>
      </c>
      <c r="GD374" s="267"/>
      <c r="GE374" s="267">
        <v>37.582549446046833</v>
      </c>
      <c r="GF374" s="267"/>
      <c r="GG374" s="267">
        <v>110.0496631870339</v>
      </c>
      <c r="GH374" s="267"/>
      <c r="GI374" s="267">
        <v>85.287866697608692</v>
      </c>
      <c r="GJ374" s="267"/>
      <c r="GK374" s="267">
        <v>15.809477149425193</v>
      </c>
      <c r="GL374" s="267"/>
      <c r="GM374" s="267">
        <v>1.9077498736843954</v>
      </c>
      <c r="GN374" s="267"/>
      <c r="GO374" s="267">
        <v>36.199203206924636</v>
      </c>
      <c r="GP374" s="254"/>
      <c r="GQ374" s="254"/>
      <c r="GR374" s="254"/>
      <c r="GS374" s="254"/>
      <c r="GT374" s="254"/>
      <c r="GU374" s="184"/>
      <c r="GV374" s="184"/>
      <c r="GW374" s="184"/>
      <c r="GX374" s="184"/>
      <c r="GY374" s="184"/>
      <c r="GZ374" s="184"/>
      <c r="HC374" s="184"/>
      <c r="HG374" s="285">
        <v>643.94582825022781</v>
      </c>
      <c r="HH374" s="285"/>
      <c r="HI374" s="285">
        <v>2707.0432540111492</v>
      </c>
      <c r="HJ374" s="285"/>
      <c r="HK374" s="285">
        <v>170.63792331330976</v>
      </c>
      <c r="HL374" s="285"/>
      <c r="HM374" s="285">
        <v>3992.6185586114243</v>
      </c>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5">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C375" s="245">
        <v>1305000</v>
      </c>
      <c r="ED375" s="244"/>
      <c r="EE375" s="245">
        <v>617500</v>
      </c>
      <c r="EK375" s="242">
        <v>2.1</v>
      </c>
      <c r="EO375" s="244"/>
      <c r="EP375" s="244"/>
      <c r="GA375" s="267">
        <v>0.80710250201775624</v>
      </c>
      <c r="GB375" s="267"/>
      <c r="GC375" s="267">
        <v>5.8651026392961878</v>
      </c>
      <c r="GD375" s="267"/>
      <c r="GE375" s="267">
        <v>37.498078991854932</v>
      </c>
      <c r="GF375" s="267"/>
      <c r="GG375" s="267">
        <v>118.83899233296825</v>
      </c>
      <c r="GH375" s="267"/>
      <c r="GI375" s="267">
        <v>80.156402737047898</v>
      </c>
      <c r="GJ375" s="267"/>
      <c r="GK375" s="267">
        <v>15.422885572139304</v>
      </c>
      <c r="GL375" s="267"/>
      <c r="GM375" s="267">
        <v>1.2288031457360531</v>
      </c>
      <c r="GN375" s="267"/>
      <c r="GO375" s="267">
        <v>36.679282230883651</v>
      </c>
      <c r="GP375" s="254"/>
      <c r="GQ375" s="254"/>
      <c r="GR375" s="254"/>
      <c r="GS375" s="254"/>
      <c r="GT375" s="254"/>
      <c r="GU375" s="184"/>
      <c r="GV375" s="184"/>
      <c r="GW375" s="184"/>
      <c r="GX375" s="184"/>
      <c r="GY375" s="184"/>
      <c r="GZ375" s="184"/>
      <c r="HC375" s="184"/>
      <c r="HG375" s="285">
        <v>469.78999855799515</v>
      </c>
      <c r="HH375" s="285"/>
      <c r="HI375" s="285">
        <v>2720.835452068518</v>
      </c>
      <c r="HJ375" s="285"/>
      <c r="HK375" s="285">
        <v>155.58473296347174</v>
      </c>
      <c r="HL375" s="285"/>
      <c r="HM375" s="285">
        <v>3846.3581788237793</v>
      </c>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5">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D376" s="244"/>
      <c r="EK376" s="242">
        <v>2.1</v>
      </c>
      <c r="EO376" s="244"/>
      <c r="EP376" s="244"/>
      <c r="GA376" s="267">
        <v>0</v>
      </c>
      <c r="GB376" s="267"/>
      <c r="GC376" s="267">
        <v>4.4311124739122345</v>
      </c>
      <c r="GD376" s="267"/>
      <c r="GE376" s="267">
        <v>37.024515580622328</v>
      </c>
      <c r="GF376" s="267"/>
      <c r="GG376" s="267">
        <v>106.41659500032411</v>
      </c>
      <c r="GH376" s="267"/>
      <c r="GI376" s="267">
        <v>84.314366926865134</v>
      </c>
      <c r="GJ376" s="267"/>
      <c r="GK376" s="267">
        <v>16.508299206114067</v>
      </c>
      <c r="GL376" s="267"/>
      <c r="GM376" s="267">
        <v>0.97520427008134203</v>
      </c>
      <c r="GN376" s="267"/>
      <c r="GO376" s="267">
        <v>35.039514317987035</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5">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D377" s="244"/>
      <c r="EK377" s="242">
        <v>1.7999999999999998</v>
      </c>
      <c r="EO377" s="244"/>
      <c r="EP377" s="244"/>
      <c r="GA377" s="267">
        <v>0.74739145687998731</v>
      </c>
      <c r="GB377" s="267"/>
      <c r="GC377" s="267">
        <v>4.3345047489592003</v>
      </c>
      <c r="GD377" s="267"/>
      <c r="GE377" s="267">
        <v>29.900447087787253</v>
      </c>
      <c r="GF377" s="267"/>
      <c r="GG377" s="267">
        <v>82.442573563946752</v>
      </c>
      <c r="GH377" s="267"/>
      <c r="GI377" s="267">
        <v>58.854321308440909</v>
      </c>
      <c r="GJ377" s="267"/>
      <c r="GK377" s="267">
        <v>15.883248982417806</v>
      </c>
      <c r="GL377" s="267"/>
      <c r="GM377" s="267">
        <v>1.6931075536204954</v>
      </c>
      <c r="GN377" s="267"/>
      <c r="GO377" s="267">
        <v>26.873938421214042</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5">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c r="EE378"/>
      <c r="EK378" s="242">
        <v>0.8</v>
      </c>
      <c r="EO378" s="244"/>
      <c r="EP378" s="244"/>
      <c r="GA378" s="267"/>
      <c r="GB378" s="267"/>
      <c r="GC378" s="267"/>
      <c r="GD378" s="267"/>
      <c r="GE378" s="267"/>
      <c r="GF378" s="267"/>
      <c r="GG378" s="267"/>
      <c r="GH378" s="267"/>
      <c r="GI378" s="267"/>
      <c r="GJ378" s="267"/>
      <c r="GK378" s="267"/>
      <c r="GL378" s="267"/>
      <c r="GM378" s="267"/>
      <c r="GN378" s="267"/>
      <c r="GO378" s="267"/>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v>59.1</v>
      </c>
      <c r="HX378" s="239"/>
      <c r="HY378" s="154"/>
      <c r="HZ378" s="154"/>
      <c r="IA378" s="184"/>
      <c r="IB378" s="184"/>
      <c r="ID378" s="184"/>
      <c r="IE378" s="185"/>
      <c r="IF378" s="185"/>
      <c r="IG378" s="184"/>
    </row>
    <row r="379" spans="1:241" ht="15" customHeight="1" x14ac:dyDescent="0.35">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c r="ED379" s="244"/>
      <c r="EE379"/>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5">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327500</v>
      </c>
      <c r="ED380" s="242"/>
      <c r="EE380" s="242">
        <v>229000</v>
      </c>
      <c r="EF380" s="242"/>
      <c r="EG380" s="260">
        <v>4.1462644132048654</v>
      </c>
      <c r="EH380" s="242"/>
      <c r="EI380" s="260">
        <v>2.4482704154162058</v>
      </c>
      <c r="EJ380" s="242"/>
      <c r="EK380" s="242">
        <v>44.9</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14.030985092078339</v>
      </c>
      <c r="GB380" s="254"/>
      <c r="GC380" s="254">
        <v>53.448275862068968</v>
      </c>
      <c r="GD380" s="254"/>
      <c r="GE380" s="254">
        <v>90.340043985789208</v>
      </c>
      <c r="GF380" s="254"/>
      <c r="GG380" s="254">
        <v>107.63334397955924</v>
      </c>
      <c r="GH380" s="254"/>
      <c r="GI380" s="254">
        <v>58.220432076162581</v>
      </c>
      <c r="GJ380" s="254"/>
      <c r="GK380" s="254">
        <v>13.383521539104976</v>
      </c>
      <c r="GL380" s="254"/>
      <c r="GM380" s="254">
        <v>0</v>
      </c>
      <c r="GN380" s="254"/>
      <c r="GO380" s="254">
        <v>61.880700833388012</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5">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351000</v>
      </c>
      <c r="ED381" s="242"/>
      <c r="EE381" s="242">
        <v>234000</v>
      </c>
      <c r="EF381" s="242"/>
      <c r="EG381" s="260">
        <v>6.5213252094440213</v>
      </c>
      <c r="EH381" s="242"/>
      <c r="EI381" s="260">
        <v>4.7600913937547604</v>
      </c>
      <c r="EJ381" s="242"/>
      <c r="EK381" s="242">
        <v>44.3</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9.4858797485115769</v>
      </c>
      <c r="GB381" s="254"/>
      <c r="GC381" s="254">
        <v>49.292994281325456</v>
      </c>
      <c r="GD381" s="254"/>
      <c r="GE381" s="254">
        <v>88.703486012813386</v>
      </c>
      <c r="GF381" s="254"/>
      <c r="GG381" s="254">
        <v>110.55135188341933</v>
      </c>
      <c r="GH381" s="254"/>
      <c r="GI381" s="254">
        <v>75.880559797184276</v>
      </c>
      <c r="GJ381" s="254"/>
      <c r="GK381" s="254">
        <v>15.480580121338361</v>
      </c>
      <c r="GL381" s="254"/>
      <c r="GM381" s="254">
        <v>1.4980903188753758</v>
      </c>
      <c r="GN381" s="254"/>
      <c r="GO381" s="254">
        <v>64.876853207784976</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5">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430000</v>
      </c>
      <c r="ED382" s="242"/>
      <c r="EE382" s="242">
        <v>310000</v>
      </c>
      <c r="EF382" s="242"/>
      <c r="EG382" s="260">
        <v>7.2502685284640176</v>
      </c>
      <c r="EH382" s="242"/>
      <c r="EI382" s="260">
        <v>4.8335123523093451</v>
      </c>
      <c r="EJ382" s="242"/>
      <c r="EK382" s="242">
        <v>37</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9.6215418711705549</v>
      </c>
      <c r="GB382" s="254"/>
      <c r="GC382" s="254">
        <v>39.387380881570898</v>
      </c>
      <c r="GD382" s="254"/>
      <c r="GE382" s="254">
        <v>77.917993627544121</v>
      </c>
      <c r="GF382" s="254"/>
      <c r="GG382" s="254">
        <v>121.27656173289155</v>
      </c>
      <c r="GH382" s="254"/>
      <c r="GI382" s="254">
        <v>77.374995585775423</v>
      </c>
      <c r="GJ382" s="254"/>
      <c r="GK382" s="254">
        <v>13.812255188281492</v>
      </c>
      <c r="GL382" s="254"/>
      <c r="GM382" s="254">
        <v>1.4509583516149598</v>
      </c>
      <c r="GN382" s="254"/>
      <c r="GO382" s="254">
        <v>63.686121776215757</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5">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459950</v>
      </c>
      <c r="ED383" s="242"/>
      <c r="EE383" s="242">
        <v>320000</v>
      </c>
      <c r="EF383" s="242"/>
      <c r="EG383" s="260">
        <v>8.7552224133693777</v>
      </c>
      <c r="EH383" s="242"/>
      <c r="EI383" s="260">
        <v>6.0326554435979354</v>
      </c>
      <c r="EJ383" s="242"/>
      <c r="EK383" s="242">
        <v>37.200000000000003</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9.7611406319401706</v>
      </c>
      <c r="GB383" s="254"/>
      <c r="GC383" s="254">
        <v>34.713228841198195</v>
      </c>
      <c r="GD383" s="254"/>
      <c r="GE383" s="254">
        <v>78.983530636846936</v>
      </c>
      <c r="GF383" s="254"/>
      <c r="GG383" s="254">
        <v>116.24602509230127</v>
      </c>
      <c r="GH383" s="254"/>
      <c r="GI383" s="254">
        <v>72.220777987880496</v>
      </c>
      <c r="GJ383" s="254"/>
      <c r="GK383" s="254">
        <v>21.354334379092183</v>
      </c>
      <c r="GL383" s="254"/>
      <c r="GM383" s="254">
        <v>1.8756021310750766</v>
      </c>
      <c r="GN383" s="254"/>
      <c r="GO383" s="254">
        <v>62.572626383709142</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5">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500000</v>
      </c>
      <c r="ED384" s="242"/>
      <c r="EE384" s="242">
        <v>375000</v>
      </c>
      <c r="EF384" s="242"/>
      <c r="EG384" s="242">
        <v>8.3948717948717952</v>
      </c>
      <c r="EH384" s="242"/>
      <c r="EI384" s="242">
        <v>4.6102564102564099</v>
      </c>
      <c r="EJ384" s="242"/>
      <c r="EK384" s="242">
        <v>39.300000000000004</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10.523903022306195</v>
      </c>
      <c r="GB384" s="254"/>
      <c r="GC384" s="254">
        <v>29.350589543661393</v>
      </c>
      <c r="GD384" s="254"/>
      <c r="GE384" s="254">
        <v>83.103166579118167</v>
      </c>
      <c r="GF384" s="254"/>
      <c r="GG384" s="254">
        <v>137.5742977591101</v>
      </c>
      <c r="GH384" s="254"/>
      <c r="GI384" s="254">
        <v>72.702611380122647</v>
      </c>
      <c r="GJ384" s="254"/>
      <c r="GK384" s="254">
        <v>20.94359056589418</v>
      </c>
      <c r="GL384" s="254"/>
      <c r="GM384" s="254">
        <v>0</v>
      </c>
      <c r="GN384" s="254"/>
      <c r="GO384" s="254">
        <v>66.930707268072396</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5">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595000</v>
      </c>
      <c r="ED385" s="244"/>
      <c r="EE385" s="245">
        <v>405000</v>
      </c>
      <c r="EG385" s="245">
        <v>9.9</v>
      </c>
      <c r="EI385" s="245">
        <v>5.3</v>
      </c>
      <c r="EK385" s="242">
        <v>33</v>
      </c>
      <c r="EO385" s="244">
        <v>4.3</v>
      </c>
      <c r="EP385" s="244"/>
      <c r="GA385" s="254">
        <v>8.1679438346485291</v>
      </c>
      <c r="GB385" s="254"/>
      <c r="GC385" s="254">
        <v>32.577509248636417</v>
      </c>
      <c r="GD385" s="254"/>
      <c r="GE385" s="254">
        <v>76.706287233100198</v>
      </c>
      <c r="GF385" s="254"/>
      <c r="GG385" s="254">
        <v>140.46840122143701</v>
      </c>
      <c r="GH385" s="254"/>
      <c r="GI385" s="254">
        <v>90.95701584985099</v>
      </c>
      <c r="GJ385" s="254"/>
      <c r="GK385" s="254">
        <v>18.018346123540987</v>
      </c>
      <c r="GL385" s="254"/>
      <c r="GM385" s="254">
        <v>0</v>
      </c>
      <c r="GN385" s="254"/>
      <c r="GO385" s="254">
        <v>69.773349032484546</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5">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568000</v>
      </c>
      <c r="ED386" s="244"/>
      <c r="EE386" s="245">
        <v>395000</v>
      </c>
      <c r="EK386" s="242">
        <v>20.8</v>
      </c>
      <c r="EO386" s="244">
        <v>1.8993668777074308</v>
      </c>
      <c r="EP386" s="244"/>
      <c r="GA386" s="254">
        <v>16.301158016534067</v>
      </c>
      <c r="GB386" s="254"/>
      <c r="GC386" s="254">
        <v>36.234756501211734</v>
      </c>
      <c r="GD386" s="254"/>
      <c r="GE386" s="254">
        <v>94.413000790003636</v>
      </c>
      <c r="GF386" s="254"/>
      <c r="GG386" s="254">
        <v>143.74768505983727</v>
      </c>
      <c r="GH386" s="254"/>
      <c r="GI386" s="254">
        <v>104.195950774886</v>
      </c>
      <c r="GJ386" s="254"/>
      <c r="GK386" s="254">
        <v>22.878122144392677</v>
      </c>
      <c r="GL386" s="254"/>
      <c r="GM386" s="254">
        <v>0</v>
      </c>
      <c r="GN386" s="254"/>
      <c r="GO386" s="254">
        <v>78.445126079478939</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5">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560000</v>
      </c>
      <c r="ED387" s="244"/>
      <c r="EE387" s="245">
        <v>401500</v>
      </c>
      <c r="EK387" s="242">
        <v>9.5</v>
      </c>
      <c r="EO387" s="244"/>
      <c r="EP387" s="244"/>
      <c r="GA387" s="254">
        <v>13.138388080804724</v>
      </c>
      <c r="GB387" s="254"/>
      <c r="GC387" s="254">
        <v>42.868343674854309</v>
      </c>
      <c r="GD387" s="254"/>
      <c r="GE387" s="254">
        <v>94.468939462094383</v>
      </c>
      <c r="GF387" s="254"/>
      <c r="GG387" s="254">
        <v>141.51881550548049</v>
      </c>
      <c r="GH387" s="254"/>
      <c r="GI387" s="254">
        <v>107.62297841526789</v>
      </c>
      <c r="GJ387" s="254"/>
      <c r="GK387" s="254">
        <v>26.703332372164382</v>
      </c>
      <c r="GL387" s="254"/>
      <c r="GM387" s="254">
        <v>0</v>
      </c>
      <c r="GN387" s="254"/>
      <c r="GO387" s="254">
        <v>79.938090331543435</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5">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600000</v>
      </c>
      <c r="ED388" s="244"/>
      <c r="EE388" s="245">
        <v>400000</v>
      </c>
      <c r="EK388" s="242">
        <v>5.8000000000000007</v>
      </c>
      <c r="EO388" s="244"/>
      <c r="EP388" s="244"/>
      <c r="GA388" s="254">
        <v>7.9650043044477874</v>
      </c>
      <c r="GB388" s="254"/>
      <c r="GC388" s="254">
        <v>37.858196954331163</v>
      </c>
      <c r="GD388" s="254"/>
      <c r="GE388" s="254">
        <v>93.115051665727165</v>
      </c>
      <c r="GF388" s="254"/>
      <c r="GG388" s="254">
        <v>137.84397270483811</v>
      </c>
      <c r="GH388" s="254"/>
      <c r="GI388" s="254">
        <v>104.13381469565898</v>
      </c>
      <c r="GJ388" s="254"/>
      <c r="GK388" s="254">
        <v>23.920474055326064</v>
      </c>
      <c r="GL388" s="254"/>
      <c r="GM388" s="254">
        <v>1.2009641381102363</v>
      </c>
      <c r="GN388" s="254"/>
      <c r="GO388" s="254">
        <v>76.699058773836782</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5">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670000</v>
      </c>
      <c r="ED389" s="244"/>
      <c r="EE389" s="245">
        <v>420000</v>
      </c>
      <c r="EK389" s="242">
        <v>4.9000000000000004</v>
      </c>
      <c r="EO389" s="244"/>
      <c r="EP389" s="244"/>
      <c r="GA389" s="254">
        <v>5.3908355795148255</v>
      </c>
      <c r="GB389" s="254"/>
      <c r="GC389" s="254">
        <v>35.410055119425422</v>
      </c>
      <c r="GD389" s="254"/>
      <c r="GE389" s="254">
        <v>94.024604569420035</v>
      </c>
      <c r="GF389" s="254"/>
      <c r="GG389" s="254">
        <v>149.68517458500287</v>
      </c>
      <c r="GH389" s="254"/>
      <c r="GI389" s="254">
        <v>110.42143090493303</v>
      </c>
      <c r="GJ389" s="254"/>
      <c r="GK389" s="254">
        <v>24.628616106333073</v>
      </c>
      <c r="GL389" s="254"/>
      <c r="GM389" s="254">
        <v>1.3277273733126798</v>
      </c>
      <c r="GN389" s="254"/>
      <c r="GO389" s="254">
        <v>79.290285049447348</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5">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725000</v>
      </c>
      <c r="ED390" s="244"/>
      <c r="EE390" s="245">
        <v>469670</v>
      </c>
      <c r="EK390" s="242">
        <v>4.3999999999999995</v>
      </c>
      <c r="EO390" s="244"/>
      <c r="EP390" s="244"/>
      <c r="GA390" s="254">
        <v>7.5195736547277443</v>
      </c>
      <c r="GB390" s="254"/>
      <c r="GC390" s="254">
        <v>30.345163697414858</v>
      </c>
      <c r="GD390" s="254"/>
      <c r="GE390" s="254">
        <v>64.192722497228473</v>
      </c>
      <c r="GF390" s="254"/>
      <c r="GG390" s="254">
        <v>112.29040339335192</v>
      </c>
      <c r="GH390" s="254"/>
      <c r="GI390" s="254">
        <v>108.77379632230901</v>
      </c>
      <c r="GJ390" s="254"/>
      <c r="GK390" s="254">
        <v>22.208782634387017</v>
      </c>
      <c r="GL390" s="254"/>
      <c r="GM390" s="254">
        <v>2.8953163368083317</v>
      </c>
      <c r="GN390" s="254"/>
      <c r="GO390" s="254">
        <v>64.870914814752524</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5">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822000</v>
      </c>
      <c r="ED391" s="244"/>
      <c r="EE391" s="245">
        <v>465000</v>
      </c>
      <c r="EK391" s="242">
        <v>5.8999999999999995</v>
      </c>
      <c r="EO391" s="244"/>
      <c r="EP391" s="244"/>
      <c r="GA391" s="254">
        <v>7.2339445006929282</v>
      </c>
      <c r="GC391" s="254">
        <v>23.425622943159954</v>
      </c>
      <c r="GE391" s="254">
        <v>58.563170102377967</v>
      </c>
      <c r="GG391" s="254">
        <v>122.81755820129055</v>
      </c>
      <c r="GI391" s="254">
        <v>96.82343232024968</v>
      </c>
      <c r="GK391" s="254">
        <v>26.116405995942603</v>
      </c>
      <c r="GM391" s="254">
        <v>0</v>
      </c>
      <c r="GO391" s="254">
        <v>63.863228834155002</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5">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900000</v>
      </c>
      <c r="ED392" s="244"/>
      <c r="EE392" s="245">
        <v>495000</v>
      </c>
      <c r="EK392" s="242">
        <v>4.5999999999999996</v>
      </c>
      <c r="EO392" s="244"/>
      <c r="EP392" s="244"/>
      <c r="GA392" s="254">
        <v>6.202279132644211</v>
      </c>
      <c r="GC392" s="254">
        <v>25.788185331401465</v>
      </c>
      <c r="GE392" s="254">
        <v>72.102893902499162</v>
      </c>
      <c r="GG392" s="254">
        <v>127.91350940439408</v>
      </c>
      <c r="GI392" s="254">
        <v>104.79299295882475</v>
      </c>
      <c r="GK392" s="254">
        <v>24.017942376820844</v>
      </c>
      <c r="GM392" s="254">
        <v>0</v>
      </c>
      <c r="GO392" s="254">
        <v>68.836151945817221</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5">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926000</v>
      </c>
      <c r="ED393" s="244"/>
      <c r="EE393" s="245">
        <v>507500</v>
      </c>
      <c r="EK393" s="242">
        <v>5.7</v>
      </c>
      <c r="EO393" s="244"/>
      <c r="EP393" s="244"/>
      <c r="GA393" s="254">
        <v>8.9702488186130704</v>
      </c>
      <c r="GB393" s="254"/>
      <c r="GC393" s="254">
        <v>28.780550526712908</v>
      </c>
      <c r="GD393" s="254"/>
      <c r="GE393" s="254">
        <v>63.522359902111134</v>
      </c>
      <c r="GF393" s="254"/>
      <c r="GG393" s="254">
        <v>108.54250641212464</v>
      </c>
      <c r="GH393" s="254"/>
      <c r="GI393" s="254">
        <v>89.777245629187874</v>
      </c>
      <c r="GJ393" s="254"/>
      <c r="GK393" s="254">
        <v>22.163786538018275</v>
      </c>
      <c r="GL393" s="254"/>
      <c r="GM393" s="254">
        <v>1.9059459683768294</v>
      </c>
      <c r="GN393" s="254"/>
      <c r="GO393" s="254">
        <v>61.815467403068034</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5">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848000</v>
      </c>
      <c r="ED394" s="244"/>
      <c r="EE394" s="245">
        <v>512500</v>
      </c>
      <c r="EK394" s="242">
        <v>4.5</v>
      </c>
      <c r="EO394" s="244"/>
      <c r="EP394" s="244"/>
      <c r="GA394" s="254">
        <v>6.4070467176437589</v>
      </c>
      <c r="GB394" s="254"/>
      <c r="GC394" s="254">
        <v>26.141914971165548</v>
      </c>
      <c r="GD394" s="254"/>
      <c r="GE394" s="254">
        <v>62.410814711055316</v>
      </c>
      <c r="GF394" s="254"/>
      <c r="GG394" s="254">
        <v>108.89837135724518</v>
      </c>
      <c r="GH394" s="254"/>
      <c r="GI394" s="254">
        <v>94.461774488736296</v>
      </c>
      <c r="GJ394" s="254"/>
      <c r="GK394" s="254">
        <v>21.630664610874589</v>
      </c>
      <c r="GL394" s="254"/>
      <c r="GM394" s="254">
        <v>2.2203097668206757</v>
      </c>
      <c r="GN394" s="254"/>
      <c r="GO394" s="254">
        <v>55.440345233772476</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5">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870500</v>
      </c>
      <c r="ED395" s="244"/>
      <c r="EE395" s="245">
        <v>540000</v>
      </c>
      <c r="EK395" s="242">
        <v>4.9000000000000004</v>
      </c>
      <c r="EO395" s="244"/>
      <c r="EP395" s="244"/>
      <c r="GA395" s="254">
        <v>3.8757041540281332</v>
      </c>
      <c r="GB395" s="254"/>
      <c r="GC395" s="254">
        <v>23.518140103120668</v>
      </c>
      <c r="GD395" s="254"/>
      <c r="GE395" s="254">
        <v>61.337501240950843</v>
      </c>
      <c r="GF395" s="254"/>
      <c r="GG395" s="254">
        <v>109.22539204123572</v>
      </c>
      <c r="GH395" s="254"/>
      <c r="GI395" s="254">
        <v>98.909179109353218</v>
      </c>
      <c r="GJ395" s="254"/>
      <c r="GK395" s="254">
        <v>21.129386083607319</v>
      </c>
      <c r="GL395" s="254"/>
      <c r="GM395" s="254">
        <v>2.5168249356326542</v>
      </c>
      <c r="GN395" s="254"/>
      <c r="GO395" s="254">
        <v>55.716105327003291</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5">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v>4</v>
      </c>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1010500</v>
      </c>
      <c r="ED396" s="244"/>
      <c r="EE396" s="245">
        <v>550000</v>
      </c>
      <c r="EK396" s="242">
        <v>2.9000000000000004</v>
      </c>
      <c r="EO396" s="244"/>
      <c r="EP396" s="244"/>
      <c r="GA396" s="254">
        <v>2.6326162922796619</v>
      </c>
      <c r="GB396" s="254"/>
      <c r="GC396" s="254">
        <v>24.153203381945534</v>
      </c>
      <c r="GD396" s="254"/>
      <c r="GE396" s="254">
        <v>57.182629417297683</v>
      </c>
      <c r="GF396" s="254"/>
      <c r="GG396" s="254">
        <v>111.96031150979199</v>
      </c>
      <c r="GH396" s="254"/>
      <c r="GI396" s="254">
        <v>93.443391248853018</v>
      </c>
      <c r="GJ396" s="254"/>
      <c r="GK396" s="254">
        <v>21.981572728171841</v>
      </c>
      <c r="GL396" s="254"/>
      <c r="GM396" s="254">
        <v>2.0544115659759896</v>
      </c>
      <c r="GN396" s="254"/>
      <c r="GO396" s="254">
        <v>54.656183035982991</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3">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1015000</v>
      </c>
      <c r="ED397" s="244"/>
      <c r="EE397" s="245">
        <v>522460</v>
      </c>
      <c r="EK397" s="242">
        <v>2.2999999999999998</v>
      </c>
      <c r="EO397" s="244"/>
      <c r="EP397" s="244"/>
      <c r="GA397" s="254">
        <v>3.4937743900183627</v>
      </c>
      <c r="GB397" s="254"/>
      <c r="GC397" s="254">
        <v>14.642262875011866</v>
      </c>
      <c r="GD397" s="254"/>
      <c r="GE397" s="254">
        <v>40.608082852287652</v>
      </c>
      <c r="GF397" s="254"/>
      <c r="GG397" s="254">
        <v>100.66175094675131</v>
      </c>
      <c r="GH397" s="254"/>
      <c r="GI397" s="254">
        <v>86.949018635492422</v>
      </c>
      <c r="GJ397" s="254"/>
      <c r="GK397" s="254">
        <v>21.590300224492559</v>
      </c>
      <c r="GL397" s="254"/>
      <c r="GM397" s="254">
        <v>2.7283060566908244</v>
      </c>
      <c r="GN397" s="254"/>
      <c r="GO397" s="254">
        <v>46.696128931740205</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5">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982500</v>
      </c>
      <c r="ED398" s="244"/>
      <c r="EE398" s="245">
        <v>530000</v>
      </c>
      <c r="EK398" s="242">
        <v>1.7000000000000002</v>
      </c>
      <c r="EO398" s="244"/>
      <c r="EP398" s="244"/>
      <c r="GA398" s="254">
        <v>2.4547759741690203</v>
      </c>
      <c r="GB398" s="254"/>
      <c r="GC398" s="254">
        <v>14.080513786291496</v>
      </c>
      <c r="GD398" s="254"/>
      <c r="GE398" s="254">
        <v>41.310129207439893</v>
      </c>
      <c r="GF398" s="254"/>
      <c r="GG398" s="254">
        <v>96.497698897600742</v>
      </c>
      <c r="GH398" s="254"/>
      <c r="GI398" s="254">
        <v>90.863351351012525</v>
      </c>
      <c r="GJ398" s="254"/>
      <c r="GK398" s="254">
        <v>24.913061411323572</v>
      </c>
      <c r="GL398" s="254"/>
      <c r="GM398" s="254">
        <v>2.328417634982185</v>
      </c>
      <c r="GN398" s="254"/>
      <c r="GO398" s="254">
        <v>47.204177733210699</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5">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947450</v>
      </c>
      <c r="ED399" s="244"/>
      <c r="EE399" s="245">
        <v>473000</v>
      </c>
      <c r="EK399" s="242">
        <v>3.2</v>
      </c>
      <c r="EO399" s="244"/>
      <c r="EP399" s="244"/>
      <c r="GA399" s="267">
        <v>2.4153099800926801</v>
      </c>
      <c r="GB399" s="267"/>
      <c r="GC399" s="267">
        <v>9.9585340229651766</v>
      </c>
      <c r="GD399" s="267"/>
      <c r="GE399" s="267">
        <v>36.894192997487309</v>
      </c>
      <c r="GF399" s="267"/>
      <c r="GG399" s="267">
        <v>87.509106308910404</v>
      </c>
      <c r="GH399" s="267"/>
      <c r="GI399" s="267">
        <v>82.61100326542433</v>
      </c>
      <c r="GJ399" s="267"/>
      <c r="GK399" s="267">
        <v>23.835049407566846</v>
      </c>
      <c r="GL399" s="267"/>
      <c r="GM399" s="267">
        <v>1.7854564946950868</v>
      </c>
      <c r="GN399" s="267"/>
      <c r="GO399" s="267">
        <v>42.739250803672874</v>
      </c>
      <c r="GP399" s="254"/>
      <c r="GQ399" s="254"/>
      <c r="GR399" s="254"/>
      <c r="GS399" s="254"/>
      <c r="GT399" s="254"/>
      <c r="GU399" s="184"/>
      <c r="GV399" s="184"/>
      <c r="GW399" s="184"/>
      <c r="GX399" s="184"/>
      <c r="GY399" s="184"/>
      <c r="GZ399" s="184"/>
      <c r="HC399" s="184"/>
      <c r="HG399" s="285">
        <v>1499.531396438613</v>
      </c>
      <c r="HH399" s="285"/>
      <c r="HI399" s="285">
        <v>7967.350319304287</v>
      </c>
      <c r="HJ399" s="285"/>
      <c r="HK399" s="285">
        <v>673.4813975283887</v>
      </c>
      <c r="HL399" s="285"/>
      <c r="HM399" s="285">
        <v>11586.495499226259</v>
      </c>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5">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C400" s="245">
        <v>895000</v>
      </c>
      <c r="ED400" s="244"/>
      <c r="EE400" s="245">
        <v>480000</v>
      </c>
      <c r="EK400" s="242">
        <v>5.2</v>
      </c>
      <c r="EO400" s="244"/>
      <c r="EP400" s="244"/>
      <c r="GA400" s="267">
        <v>2.8522532800912721</v>
      </c>
      <c r="GB400" s="267"/>
      <c r="GC400" s="267">
        <v>8.2815734989648035</v>
      </c>
      <c r="GD400" s="267"/>
      <c r="GE400" s="267">
        <v>41.596989966555185</v>
      </c>
      <c r="GF400" s="267"/>
      <c r="GG400" s="267">
        <v>91.256991463055627</v>
      </c>
      <c r="GH400" s="267"/>
      <c r="GI400" s="267">
        <v>86.596990926840476</v>
      </c>
      <c r="GJ400" s="267"/>
      <c r="GK400" s="267">
        <v>25.637203756148455</v>
      </c>
      <c r="GL400" s="267"/>
      <c r="GM400" s="267">
        <v>1.3422818791946307</v>
      </c>
      <c r="GN400" s="267"/>
      <c r="GO400" s="267">
        <v>45.958324246089177</v>
      </c>
      <c r="GP400" s="254"/>
      <c r="GQ400" s="254"/>
      <c r="GR400" s="254"/>
      <c r="GS400" s="254"/>
      <c r="GT400" s="254"/>
      <c r="GU400" s="184"/>
      <c r="GV400" s="184"/>
      <c r="GW400" s="184"/>
      <c r="GX400" s="184"/>
      <c r="GY400" s="184"/>
      <c r="GZ400" s="184"/>
      <c r="HC400" s="184"/>
      <c r="HG400" s="285">
        <v>1469.4804299158629</v>
      </c>
      <c r="HH400" s="285"/>
      <c r="HI400" s="285">
        <v>9133.0595961846557</v>
      </c>
      <c r="HJ400" s="285"/>
      <c r="HK400" s="285">
        <v>799.99151202639757</v>
      </c>
      <c r="HL400" s="285"/>
      <c r="HM400" s="285">
        <v>13105.431242108836</v>
      </c>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5">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D401" s="244"/>
      <c r="EK401" s="242">
        <v>4.5999999999999996</v>
      </c>
      <c r="EO401" s="244"/>
      <c r="EP401" s="244"/>
      <c r="GA401" s="267">
        <v>1.0455114644888397</v>
      </c>
      <c r="GB401" s="267"/>
      <c r="GC401" s="267">
        <v>10.464668347476673</v>
      </c>
      <c r="GD401" s="267"/>
      <c r="GE401" s="267">
        <v>27.658558671590942</v>
      </c>
      <c r="GF401" s="267"/>
      <c r="GG401" s="267">
        <v>90.619392176754189</v>
      </c>
      <c r="GH401" s="267"/>
      <c r="GI401" s="267">
        <v>86.181245852168303</v>
      </c>
      <c r="GJ401" s="267"/>
      <c r="GK401" s="267">
        <v>21.131565410032277</v>
      </c>
      <c r="GL401" s="267"/>
      <c r="GM401" s="267">
        <v>0.99067175277681663</v>
      </c>
      <c r="GN401" s="267"/>
      <c r="GO401" s="267">
        <v>42.505877632077762</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5">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D402" s="244"/>
      <c r="EK402" s="242">
        <v>3.2</v>
      </c>
      <c r="EO402" s="244"/>
      <c r="EP402" s="244"/>
      <c r="GA402" s="267">
        <v>0.96484181120063262</v>
      </c>
      <c r="GB402" s="267"/>
      <c r="GC402" s="267">
        <v>8.0800111872300064</v>
      </c>
      <c r="GD402" s="267"/>
      <c r="GE402" s="267">
        <v>19.285252515640359</v>
      </c>
      <c r="GF402" s="267"/>
      <c r="GG402" s="267">
        <v>62.059283612759856</v>
      </c>
      <c r="GH402" s="267"/>
      <c r="GI402" s="267">
        <v>59.707467181080041</v>
      </c>
      <c r="GJ402" s="267"/>
      <c r="GK402" s="267">
        <v>15.22482410265877</v>
      </c>
      <c r="GL402" s="267"/>
      <c r="GM402" s="267">
        <v>1.3001802551654666</v>
      </c>
      <c r="GN402" s="267"/>
      <c r="GO402" s="267">
        <v>29.510183042617989</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5">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c r="EE403"/>
      <c r="EK403" s="242">
        <v>1.9</v>
      </c>
      <c r="EO403" s="244"/>
      <c r="EP403" s="244"/>
      <c r="GA403" s="267"/>
      <c r="GB403" s="267"/>
      <c r="GC403" s="267"/>
      <c r="GD403" s="267"/>
      <c r="GE403" s="267"/>
      <c r="GF403" s="267"/>
      <c r="GG403" s="267"/>
      <c r="GH403" s="267"/>
      <c r="GI403" s="267"/>
      <c r="GJ403" s="267"/>
      <c r="GK403" s="267"/>
      <c r="GL403" s="267"/>
      <c r="GM403" s="267"/>
      <c r="GN403" s="267"/>
      <c r="GO403" s="267"/>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v>68.400000000000006</v>
      </c>
      <c r="HX403" s="239"/>
      <c r="HY403" s="154"/>
      <c r="HZ403" s="154"/>
      <c r="IA403" s="184"/>
      <c r="IB403" s="184"/>
      <c r="ID403" s="184"/>
      <c r="IE403" s="185"/>
      <c r="IF403" s="185"/>
      <c r="IG403" s="184"/>
    </row>
    <row r="404" spans="1:241" ht="15" customHeight="1" x14ac:dyDescent="0.35">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c r="ED404" s="244"/>
      <c r="EE404"/>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5">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311000</v>
      </c>
      <c r="ED405" s="242"/>
      <c r="EE405" s="242">
        <v>242250</v>
      </c>
      <c r="EF405" s="242"/>
      <c r="EG405" s="260">
        <v>3.1729446619405355</v>
      </c>
      <c r="EH405" s="242"/>
      <c r="EI405" s="260">
        <v>2.5017193947730401</v>
      </c>
      <c r="EJ405" s="242"/>
      <c r="EK405" s="242">
        <v>24.2</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8.7108013937282234</v>
      </c>
      <c r="GB405" s="254"/>
      <c r="GC405" s="254">
        <v>32.513049962714391</v>
      </c>
      <c r="GD405" s="254"/>
      <c r="GE405" s="254">
        <v>107.13324360699865</v>
      </c>
      <c r="GF405" s="254"/>
      <c r="GG405" s="254">
        <v>126.4910536779324</v>
      </c>
      <c r="GH405" s="254"/>
      <c r="GI405" s="254">
        <v>64.327485380116954</v>
      </c>
      <c r="GJ405" s="254"/>
      <c r="GK405" s="254">
        <v>5.3547523427041499</v>
      </c>
      <c r="GL405" s="254"/>
      <c r="GM405" s="254">
        <v>0.87412587412587417</v>
      </c>
      <c r="GN405" s="254"/>
      <c r="GO405" s="254">
        <v>59.540162586979527</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5">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328000</v>
      </c>
      <c r="ED406" s="242"/>
      <c r="EE406" s="242">
        <v>251000</v>
      </c>
      <c r="EF406" s="242"/>
      <c r="EG406" s="260">
        <v>4.2876549499066057</v>
      </c>
      <c r="EH406" s="242"/>
      <c r="EI406" s="260">
        <v>3.3961623365596876</v>
      </c>
      <c r="EJ406" s="242"/>
      <c r="EK406" s="242">
        <v>43.1</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8.9734544375600009</v>
      </c>
      <c r="GB406" s="254"/>
      <c r="GC406" s="254">
        <v>35.862997165456626</v>
      </c>
      <c r="GD406" s="254"/>
      <c r="GE406" s="254">
        <v>106.97549991327826</v>
      </c>
      <c r="GF406" s="254"/>
      <c r="GG406" s="254">
        <v>138.95634161368483</v>
      </c>
      <c r="GH406" s="254"/>
      <c r="GI406" s="254">
        <v>52.309483997650915</v>
      </c>
      <c r="GJ406" s="254"/>
      <c r="GK406" s="254">
        <v>7.6993907746210084</v>
      </c>
      <c r="GL406" s="254"/>
      <c r="GM406" s="254">
        <v>1.7177172727043251</v>
      </c>
      <c r="GN406" s="254"/>
      <c r="GO406" s="254">
        <v>60.26610527010606</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5">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375000</v>
      </c>
      <c r="ED407" s="242"/>
      <c r="EE407" s="242">
        <v>278413</v>
      </c>
      <c r="EF407" s="242"/>
      <c r="EG407" s="260">
        <v>5.8869701726844585</v>
      </c>
      <c r="EH407" s="242"/>
      <c r="EI407" s="260">
        <v>4.4776651919509058</v>
      </c>
      <c r="EJ407" s="242"/>
      <c r="EK407" s="242">
        <v>42.1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7.5030275677222988</v>
      </c>
      <c r="GB407" s="254"/>
      <c r="GC407" s="254">
        <v>37.992552788364286</v>
      </c>
      <c r="GD407" s="254"/>
      <c r="GE407" s="254">
        <v>96.129703292031564</v>
      </c>
      <c r="GF407" s="254"/>
      <c r="GG407" s="254">
        <v>146.62032007930949</v>
      </c>
      <c r="GH407" s="254"/>
      <c r="GI407" s="254">
        <v>51.237810175963858</v>
      </c>
      <c r="GJ407" s="254"/>
      <c r="GK407" s="254">
        <v>7.1088857903360925</v>
      </c>
      <c r="GL407" s="254"/>
      <c r="GM407" s="254">
        <v>0</v>
      </c>
      <c r="GN407" s="254"/>
      <c r="GO407" s="254">
        <v>58.961208707249334</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5">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398000</v>
      </c>
      <c r="ED408" s="242"/>
      <c r="EE408" s="242">
        <v>300750</v>
      </c>
      <c r="EF408" s="242"/>
      <c r="EG408" s="260">
        <v>7.2207486000589451</v>
      </c>
      <c r="EH408" s="242"/>
      <c r="EI408" s="260">
        <v>5.599764220453876</v>
      </c>
      <c r="EJ408" s="242"/>
      <c r="EK408" s="242">
        <v>47.199999999999996</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6.6169879830039333</v>
      </c>
      <c r="GB408" s="254"/>
      <c r="GC408" s="254">
        <v>27.803358446635393</v>
      </c>
      <c r="GD408" s="254"/>
      <c r="GE408" s="254">
        <v>91.404527246456468</v>
      </c>
      <c r="GF408" s="254"/>
      <c r="GG408" s="254">
        <v>143.66480454358617</v>
      </c>
      <c r="GH408" s="254"/>
      <c r="GI408" s="254">
        <v>57.418864488014854</v>
      </c>
      <c r="GJ408" s="254"/>
      <c r="GK408" s="254">
        <v>11.228340426096995</v>
      </c>
      <c r="GL408" s="254"/>
      <c r="GM408" s="254">
        <v>0</v>
      </c>
      <c r="GN408" s="254"/>
      <c r="GO408" s="254">
        <v>57.380643441812282</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5">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430000</v>
      </c>
      <c r="ED409" s="242"/>
      <c r="EE409" s="242">
        <v>337500</v>
      </c>
      <c r="EF409" s="242"/>
      <c r="EG409" s="242">
        <v>7.4730968513351934</v>
      </c>
      <c r="EH409" s="242"/>
      <c r="EI409" s="242">
        <v>5.1315265045834995</v>
      </c>
      <c r="EJ409" s="242"/>
      <c r="EK409" s="242">
        <v>35.299999999999997</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6.8836238739290723</v>
      </c>
      <c r="GB409" s="254"/>
      <c r="GC409" s="254">
        <v>35.482604447819789</v>
      </c>
      <c r="GD409" s="254"/>
      <c r="GE409" s="254">
        <v>96.165536785461711</v>
      </c>
      <c r="GF409" s="254"/>
      <c r="GG409" s="254">
        <v>141.94099044196366</v>
      </c>
      <c r="GH409" s="254"/>
      <c r="GI409" s="254">
        <v>61.044159149991877</v>
      </c>
      <c r="GJ409" s="254"/>
      <c r="GK409" s="254">
        <v>9.5826941319137724</v>
      </c>
      <c r="GL409" s="254"/>
      <c r="GM409" s="254">
        <v>0</v>
      </c>
      <c r="GN409" s="254"/>
      <c r="GO409" s="254">
        <v>59.013114754359592</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5">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519875</v>
      </c>
      <c r="ED410" s="244"/>
      <c r="EE410" s="245">
        <v>380050</v>
      </c>
      <c r="EG410" s="245">
        <v>10.3</v>
      </c>
      <c r="EI410" s="245">
        <v>7</v>
      </c>
      <c r="EK410" s="242">
        <v>40.5</v>
      </c>
      <c r="EO410" s="244">
        <v>2.1</v>
      </c>
      <c r="EP410" s="244"/>
      <c r="GA410" s="254">
        <v>7.4345837644303101</v>
      </c>
      <c r="GB410" s="254"/>
      <c r="GC410" s="254">
        <v>30.638001615852282</v>
      </c>
      <c r="GD410" s="254"/>
      <c r="GE410" s="254">
        <v>105.66772743214268</v>
      </c>
      <c r="GF410" s="254"/>
      <c r="GG410" s="254">
        <v>144.1219223713012</v>
      </c>
      <c r="GH410" s="254"/>
      <c r="GI410" s="254">
        <v>72.519411104375237</v>
      </c>
      <c r="GJ410" s="254"/>
      <c r="GK410" s="254">
        <v>8.9912836259997935</v>
      </c>
      <c r="GL410" s="254"/>
      <c r="GM410" s="254">
        <v>0</v>
      </c>
      <c r="GN410" s="254"/>
      <c r="GO410" s="254">
        <v>61.740331529983855</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5">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490000</v>
      </c>
      <c r="ED411" s="244"/>
      <c r="EE411" s="245">
        <v>380000</v>
      </c>
      <c r="EK411" s="242">
        <v>30.3</v>
      </c>
      <c r="EO411" s="244">
        <v>1.0680287903413048</v>
      </c>
      <c r="EP411" s="244"/>
      <c r="GA411" s="254">
        <v>5.9893878041564328</v>
      </c>
      <c r="GB411" s="254"/>
      <c r="GC411" s="254">
        <v>35.794005150806278</v>
      </c>
      <c r="GD411" s="254"/>
      <c r="GE411" s="254">
        <v>99.92167663086849</v>
      </c>
      <c r="GF411" s="254"/>
      <c r="GG411" s="254">
        <v>137.99147387579367</v>
      </c>
      <c r="GH411" s="254"/>
      <c r="GI411" s="254">
        <v>73.235232394371536</v>
      </c>
      <c r="GJ411" s="254"/>
      <c r="GK411" s="254">
        <v>12.726970574709599</v>
      </c>
      <c r="GL411" s="254"/>
      <c r="GM411" s="254">
        <v>0</v>
      </c>
      <c r="GN411" s="254"/>
      <c r="GO411" s="254">
        <v>60.93782903197927</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5">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490000</v>
      </c>
      <c r="ED412" s="244"/>
      <c r="EE412" s="245">
        <v>371300</v>
      </c>
      <c r="EK412" s="242">
        <v>9.1</v>
      </c>
      <c r="EO412" s="244"/>
      <c r="EP412" s="244"/>
      <c r="GA412" s="254">
        <v>6.5429512614791001</v>
      </c>
      <c r="GB412" s="254"/>
      <c r="GC412" s="254">
        <v>36.599335945063174</v>
      </c>
      <c r="GD412" s="254"/>
      <c r="GE412" s="254">
        <v>95.195163933830912</v>
      </c>
      <c r="GF412" s="254"/>
      <c r="GG412" s="254">
        <v>148.16317945507265</v>
      </c>
      <c r="GH412" s="254"/>
      <c r="GI412" s="254">
        <v>75.709406237399662</v>
      </c>
      <c r="GJ412" s="254"/>
      <c r="GK412" s="254">
        <v>14.881438369741087</v>
      </c>
      <c r="GL412" s="254"/>
      <c r="GM412" s="254">
        <v>0.79103779159552545</v>
      </c>
      <c r="GN412" s="254"/>
      <c r="GO412" s="254">
        <v>62.851530778990544</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5">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531000</v>
      </c>
      <c r="ED413" s="244"/>
      <c r="EE413" s="245">
        <v>396361</v>
      </c>
      <c r="EK413" s="242">
        <v>5.7</v>
      </c>
      <c r="EO413" s="244"/>
      <c r="EP413" s="244"/>
      <c r="GA413" s="254">
        <v>8.1674908497234888</v>
      </c>
      <c r="GB413" s="254"/>
      <c r="GC413" s="254">
        <v>32.301756962420974</v>
      </c>
      <c r="GD413" s="254"/>
      <c r="GE413" s="254">
        <v>105.88052084426963</v>
      </c>
      <c r="GF413" s="254"/>
      <c r="GG413" s="254">
        <v>153.0972451461424</v>
      </c>
      <c r="GH413" s="254"/>
      <c r="GI413" s="254">
        <v>75.94346294075298</v>
      </c>
      <c r="GJ413" s="254"/>
      <c r="GK413" s="254">
        <v>11.7364179209304</v>
      </c>
      <c r="GL413" s="254"/>
      <c r="GM413" s="254">
        <v>0.78314475157421626</v>
      </c>
      <c r="GN413" s="254"/>
      <c r="GO413" s="254">
        <v>64.37314906419023</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5">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601000</v>
      </c>
      <c r="ED414" s="244"/>
      <c r="EE414" s="245">
        <v>425000</v>
      </c>
      <c r="EK414" s="242">
        <v>4.9000000000000004</v>
      </c>
      <c r="EO414" s="244"/>
      <c r="EP414" s="244"/>
      <c r="GA414" s="254">
        <v>3.4207525655644244</v>
      </c>
      <c r="GB414" s="254"/>
      <c r="GC414" s="254">
        <v>26.655323975613214</v>
      </c>
      <c r="GD414" s="254"/>
      <c r="GE414" s="254">
        <v>118.04384485666104</v>
      </c>
      <c r="GF414" s="254"/>
      <c r="GG414" s="254">
        <v>149.06498049239877</v>
      </c>
      <c r="GH414" s="254"/>
      <c r="GI414" s="254">
        <v>81.674323634507402</v>
      </c>
      <c r="GJ414" s="254"/>
      <c r="GK414" s="254">
        <v>16.421217255310829</v>
      </c>
      <c r="GL414" s="254"/>
      <c r="GM414" s="254">
        <v>0</v>
      </c>
      <c r="GN414" s="254"/>
      <c r="GO414" s="254">
        <v>65.603895805577253</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5">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695000</v>
      </c>
      <c r="ED415" s="244"/>
      <c r="EE415" s="245">
        <v>470000</v>
      </c>
      <c r="EK415" s="242">
        <v>2.7</v>
      </c>
      <c r="EO415" s="244"/>
      <c r="EP415" s="244"/>
      <c r="GA415" s="254">
        <v>6.8564868529361247</v>
      </c>
      <c r="GB415" s="254"/>
      <c r="GC415" s="254">
        <v>26.404558347420092</v>
      </c>
      <c r="GD415" s="254"/>
      <c r="GE415" s="254">
        <v>94.942378664532626</v>
      </c>
      <c r="GF415" s="254"/>
      <c r="GG415" s="254">
        <v>137.66574218844968</v>
      </c>
      <c r="GH415" s="254"/>
      <c r="GI415" s="254">
        <v>83.728356394006454</v>
      </c>
      <c r="GJ415" s="254"/>
      <c r="GK415" s="254">
        <v>18.328885081703458</v>
      </c>
      <c r="GL415" s="254"/>
      <c r="GM415" s="254">
        <v>0.78510098877969448</v>
      </c>
      <c r="GN415" s="254"/>
      <c r="GO415" s="254">
        <v>61.940949659452279</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5">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750000</v>
      </c>
      <c r="ED416" s="244"/>
      <c r="EE416" s="245">
        <v>507000</v>
      </c>
      <c r="EK416" s="242">
        <v>5.0999999999999996</v>
      </c>
      <c r="EO416" s="244"/>
      <c r="EP416" s="244"/>
      <c r="GA416" s="254">
        <v>7.597298451682855</v>
      </c>
      <c r="GC416" s="254">
        <v>31.891340807804404</v>
      </c>
      <c r="GE416" s="254">
        <v>95.751377298691196</v>
      </c>
      <c r="GG416" s="254">
        <v>144.96320875481038</v>
      </c>
      <c r="GI416" s="254">
        <v>84.306154024674569</v>
      </c>
      <c r="GK416" s="254">
        <v>20.009385405786535</v>
      </c>
      <c r="GM416" s="254">
        <v>0</v>
      </c>
      <c r="GO416" s="254">
        <v>65.527888103449982</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5">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860000</v>
      </c>
      <c r="ED417" s="244"/>
      <c r="EE417" s="245">
        <v>573696</v>
      </c>
      <c r="EK417" s="242">
        <v>4.5</v>
      </c>
      <c r="EO417" s="244"/>
      <c r="EP417" s="244"/>
      <c r="GA417" s="254">
        <v>6.6664066430659243</v>
      </c>
      <c r="GC417" s="254">
        <v>32.945106901379461</v>
      </c>
      <c r="GE417" s="254">
        <v>91.936646678747948</v>
      </c>
      <c r="GG417" s="254">
        <v>147.71060567361357</v>
      </c>
      <c r="GI417" s="254">
        <v>84.674584209144072</v>
      </c>
      <c r="GK417" s="254">
        <v>15.695909968234691</v>
      </c>
      <c r="GM417" s="254">
        <v>0</v>
      </c>
      <c r="GO417" s="254">
        <v>64.210013331155722</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5">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850000</v>
      </c>
      <c r="ED418" s="244"/>
      <c r="EE418" s="245">
        <v>595000</v>
      </c>
      <c r="EK418" s="242">
        <v>3.9</v>
      </c>
      <c r="EO418" s="244"/>
      <c r="EP418" s="244"/>
      <c r="GA418" s="254">
        <v>4.6342306108965827</v>
      </c>
      <c r="GB418" s="254"/>
      <c r="GC418" s="254">
        <v>28.321345096735229</v>
      </c>
      <c r="GD418" s="254"/>
      <c r="GE418" s="254">
        <v>97.89388550629937</v>
      </c>
      <c r="GF418" s="254"/>
      <c r="GG418" s="254">
        <v>139.26605943723183</v>
      </c>
      <c r="GH418" s="254"/>
      <c r="GI418" s="254">
        <v>72.638862784960125</v>
      </c>
      <c r="GJ418" s="254"/>
      <c r="GK418" s="254">
        <v>16.804017079274495</v>
      </c>
      <c r="GL418" s="254"/>
      <c r="GM418" s="254">
        <v>1.284489552764323</v>
      </c>
      <c r="GN418" s="254"/>
      <c r="GO418" s="254">
        <v>61.946320187292727</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5">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789000</v>
      </c>
      <c r="ED419" s="244"/>
      <c r="EE419" s="245">
        <v>580000</v>
      </c>
      <c r="EK419" s="242">
        <v>3.9</v>
      </c>
      <c r="EO419" s="244"/>
      <c r="EP419" s="244"/>
      <c r="GA419" s="254">
        <v>5.0811654807788571</v>
      </c>
      <c r="GB419" s="254"/>
      <c r="GC419" s="254">
        <v>27.991493780667998</v>
      </c>
      <c r="GD419" s="254"/>
      <c r="GE419" s="254">
        <v>93.990215267061544</v>
      </c>
      <c r="GF419" s="254"/>
      <c r="GG419" s="254">
        <v>152.57609012547309</v>
      </c>
      <c r="GH419" s="254"/>
      <c r="GI419" s="254">
        <v>81.098979755812081</v>
      </c>
      <c r="GJ419" s="254"/>
      <c r="GK419" s="254">
        <v>16.129613794402069</v>
      </c>
      <c r="GL419" s="254"/>
      <c r="GM419" s="254">
        <v>1.3983776770618095</v>
      </c>
      <c r="GN419" s="254"/>
      <c r="GO419" s="254">
        <v>56.042876550058132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5">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850000</v>
      </c>
      <c r="ED420" s="244"/>
      <c r="EE420" s="245">
        <v>610000</v>
      </c>
      <c r="EK420" s="242">
        <v>3.3000000000000003</v>
      </c>
      <c r="EO420" s="244"/>
      <c r="EP420" s="244"/>
      <c r="GA420" s="254">
        <v>5.5303058932959406</v>
      </c>
      <c r="GB420" s="254"/>
      <c r="GC420" s="254">
        <v>27.662992795421982</v>
      </c>
      <c r="GD420" s="254"/>
      <c r="GE420" s="254">
        <v>90.159384377681945</v>
      </c>
      <c r="GF420" s="254"/>
      <c r="GG420" s="254">
        <v>165.15974463706408</v>
      </c>
      <c r="GH420" s="254"/>
      <c r="GI420" s="254">
        <v>89.438106367345867</v>
      </c>
      <c r="GJ420" s="254"/>
      <c r="GK420" s="254">
        <v>15.459150064363124</v>
      </c>
      <c r="GL420" s="254"/>
      <c r="GM420" s="254">
        <v>1.5099424297358197</v>
      </c>
      <c r="GN420" s="254"/>
      <c r="GO420" s="254">
        <v>59.052152345146517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5">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v>3.9</v>
      </c>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1000000</v>
      </c>
      <c r="ED421" s="244"/>
      <c r="EE421" s="245">
        <v>673000</v>
      </c>
      <c r="EK421" s="242">
        <v>2.5</v>
      </c>
      <c r="EO421" s="244"/>
      <c r="EP421" s="244"/>
      <c r="GA421" s="254">
        <v>3.1980658187078221</v>
      </c>
      <c r="GB421" s="254"/>
      <c r="GC421" s="254">
        <v>24.322692107774898</v>
      </c>
      <c r="GD421" s="254"/>
      <c r="GE421" s="254">
        <v>83.655728526245937</v>
      </c>
      <c r="GF421" s="254"/>
      <c r="GG421" s="254">
        <v>148.43763999498233</v>
      </c>
      <c r="GH421" s="254"/>
      <c r="GI421" s="254">
        <v>84.830998130354089</v>
      </c>
      <c r="GJ421" s="254"/>
      <c r="GK421" s="254">
        <v>18.624394403069694</v>
      </c>
      <c r="GL421" s="254"/>
      <c r="GM421" s="254">
        <v>2.7651975239683377</v>
      </c>
      <c r="GN421" s="254"/>
      <c r="GO421" s="254">
        <v>54.927899330964877</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3">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1000000</v>
      </c>
      <c r="ED422" s="244"/>
      <c r="EE422" s="245">
        <v>671250</v>
      </c>
      <c r="EK422" s="242">
        <v>3.5999999999999996</v>
      </c>
      <c r="EO422" s="244"/>
      <c r="EP422" s="244"/>
      <c r="GA422" s="254">
        <v>2.2900332047337173</v>
      </c>
      <c r="GB422" s="254"/>
      <c r="GC422" s="254">
        <v>17.638361777105427</v>
      </c>
      <c r="GD422" s="254"/>
      <c r="GE422" s="254">
        <v>93.219674744407598</v>
      </c>
      <c r="GF422" s="254"/>
      <c r="GG422" s="254">
        <v>147.7879257390548</v>
      </c>
      <c r="GH422" s="254"/>
      <c r="GI422" s="254">
        <v>79.642446079947192</v>
      </c>
      <c r="GJ422" s="254"/>
      <c r="GK422" s="254">
        <v>14.971057832384354</v>
      </c>
      <c r="GL422" s="254"/>
      <c r="GM422" s="254">
        <v>1.7598995192038598</v>
      </c>
      <c r="GN422" s="254"/>
      <c r="GO422" s="254">
        <v>53.921351445524337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5">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1000000</v>
      </c>
      <c r="ED423" s="244"/>
      <c r="EE423" s="245">
        <v>676000</v>
      </c>
      <c r="EK423" s="242">
        <v>1.3</v>
      </c>
      <c r="EO423" s="244"/>
      <c r="EP423" s="244"/>
      <c r="GA423" s="254">
        <v>1.7143598276934418</v>
      </c>
      <c r="GB423" s="254"/>
      <c r="GC423" s="254">
        <v>18.444940988956677</v>
      </c>
      <c r="GD423" s="254"/>
      <c r="GE423" s="254">
        <v>70.619201375271899</v>
      </c>
      <c r="GF423" s="254"/>
      <c r="GG423" s="254">
        <v>142.29527461057341</v>
      </c>
      <c r="GH423" s="254"/>
      <c r="GI423" s="254">
        <v>80.79969405065232</v>
      </c>
      <c r="GJ423" s="254"/>
      <c r="GK423" s="254">
        <v>16.399290639968207</v>
      </c>
      <c r="GL423" s="254"/>
      <c r="GM423" s="254">
        <v>2.2536623634759518</v>
      </c>
      <c r="GN423" s="254"/>
      <c r="GO423" s="254">
        <v>50.49800357984406</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5">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1050000</v>
      </c>
      <c r="ED424" s="244"/>
      <c r="EE424" s="245">
        <v>665000</v>
      </c>
      <c r="EK424" s="242">
        <v>2.9000000000000004</v>
      </c>
      <c r="EO424" s="244"/>
      <c r="EP424" s="244"/>
      <c r="GA424" s="267">
        <v>1.7112063956600609</v>
      </c>
      <c r="GB424" s="267"/>
      <c r="GC424" s="267">
        <v>14.574815071848041</v>
      </c>
      <c r="GD424" s="267"/>
      <c r="GE424" s="267">
        <v>65.628549134107928</v>
      </c>
      <c r="GF424" s="267"/>
      <c r="GG424" s="267">
        <v>140.45946444141578</v>
      </c>
      <c r="GH424" s="267"/>
      <c r="GI424" s="267">
        <v>79.43724977223853</v>
      </c>
      <c r="GJ424" s="267"/>
      <c r="GK424" s="267">
        <v>16.721359925021719</v>
      </c>
      <c r="GL424" s="267"/>
      <c r="GM424" s="267">
        <v>1.496446084095431</v>
      </c>
      <c r="GN424" s="267"/>
      <c r="GO424" s="267">
        <v>48.862005646792433</v>
      </c>
      <c r="GP424" s="254"/>
      <c r="GQ424" s="254"/>
      <c r="GR424" s="254"/>
      <c r="GS424" s="254"/>
      <c r="GT424" s="254"/>
      <c r="GU424" s="184"/>
      <c r="GV424" s="184"/>
      <c r="GW424" s="184"/>
      <c r="GX424" s="184"/>
      <c r="GY424" s="184"/>
      <c r="GZ424" s="184"/>
      <c r="HC424" s="184"/>
      <c r="HG424" s="285">
        <v>1090.8254849532502</v>
      </c>
      <c r="HH424" s="285"/>
      <c r="HI424" s="285">
        <v>3316.7566462864247</v>
      </c>
      <c r="HJ424" s="285"/>
      <c r="HK424" s="285">
        <v>413.84948141083504</v>
      </c>
      <c r="HL424" s="285"/>
      <c r="HM424" s="285">
        <v>6699.9335797128597</v>
      </c>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5">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C425" s="245">
        <v>1000000</v>
      </c>
      <c r="ED425" s="244"/>
      <c r="EE425" s="245">
        <v>650000</v>
      </c>
      <c r="EK425" s="242">
        <v>2.2999999999999998</v>
      </c>
      <c r="EO425" s="244"/>
      <c r="EP425" s="244"/>
      <c r="GA425" s="267">
        <v>1.8256503879507073</v>
      </c>
      <c r="GB425" s="267"/>
      <c r="GC425" s="267">
        <v>11.843303978135438</v>
      </c>
      <c r="GD425" s="267"/>
      <c r="GE425" s="267">
        <v>67.815453029460812</v>
      </c>
      <c r="GF425" s="267"/>
      <c r="GG425" s="267">
        <v>149.83164983164986</v>
      </c>
      <c r="GH425" s="267"/>
      <c r="GI425" s="267">
        <v>79.238601150951737</v>
      </c>
      <c r="GJ425" s="267"/>
      <c r="GK425" s="267">
        <v>17.565872020075282</v>
      </c>
      <c r="GL425" s="267"/>
      <c r="GM425" s="267">
        <v>0.75329566854990582</v>
      </c>
      <c r="GN425" s="267"/>
      <c r="GO425" s="267">
        <v>49.998135789120461</v>
      </c>
      <c r="GP425" s="254"/>
      <c r="GQ425" s="254"/>
      <c r="GR425" s="254"/>
      <c r="GS425" s="254"/>
      <c r="GT425" s="254"/>
      <c r="GU425" s="184"/>
      <c r="GV425" s="184"/>
      <c r="GW425" s="184"/>
      <c r="GX425" s="184"/>
      <c r="GY425" s="184"/>
      <c r="GZ425" s="184"/>
      <c r="HC425" s="184"/>
      <c r="HG425" s="285">
        <v>1179.6839653467835</v>
      </c>
      <c r="HH425" s="285"/>
      <c r="HI425" s="285">
        <v>4326.624997905391</v>
      </c>
      <c r="HJ425" s="285"/>
      <c r="HK425" s="285">
        <v>377.86752015014162</v>
      </c>
      <c r="HL425" s="285"/>
      <c r="HM425" s="285">
        <v>7621.8643698577343</v>
      </c>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5">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D426" s="244"/>
      <c r="EK426" s="242">
        <v>2.2999999999999998</v>
      </c>
      <c r="EO426" s="244"/>
      <c r="EP426" s="244"/>
      <c r="GA426" s="267">
        <v>1.7731319936580452</v>
      </c>
      <c r="GB426" s="267"/>
      <c r="GC426" s="267">
        <v>15.256198146560637</v>
      </c>
      <c r="GD426" s="267"/>
      <c r="GE426" s="267">
        <v>68.914276106739791</v>
      </c>
      <c r="GF426" s="267"/>
      <c r="GG426" s="267">
        <v>130.35343920339594</v>
      </c>
      <c r="GH426" s="267"/>
      <c r="GI426" s="267">
        <v>78.378996610524283</v>
      </c>
      <c r="GJ426" s="267"/>
      <c r="GK426" s="267">
        <v>14.392127270028794</v>
      </c>
      <c r="GL426" s="267"/>
      <c r="GM426" s="267">
        <v>1.5112389562924533</v>
      </c>
      <c r="GN426" s="267"/>
      <c r="GO426" s="267">
        <v>46.809659689751726</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5">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D427" s="244"/>
      <c r="EK427" s="242">
        <v>2.1</v>
      </c>
      <c r="EO427" s="244"/>
      <c r="EP427" s="244"/>
      <c r="GA427" s="267">
        <v>0.86177534807150313</v>
      </c>
      <c r="GB427" s="267"/>
      <c r="GC427" s="267">
        <v>7.0737882564568357</v>
      </c>
      <c r="GD427" s="267"/>
      <c r="GE427" s="267">
        <v>48.668576359855798</v>
      </c>
      <c r="GF427" s="267"/>
      <c r="GG427" s="267">
        <v>95.976197712819413</v>
      </c>
      <c r="GH427" s="267"/>
      <c r="GI427" s="267">
        <v>62.051997495214884</v>
      </c>
      <c r="GJ427" s="267"/>
      <c r="GK427" s="267">
        <v>12.102725254757829</v>
      </c>
      <c r="GL427" s="267"/>
      <c r="GM427" s="267">
        <v>0.75795766934946274</v>
      </c>
      <c r="GN427" s="267"/>
      <c r="GO427" s="267">
        <v>34.288824336230903</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5">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c r="EE428"/>
      <c r="EK428" s="242">
        <v>4</v>
      </c>
      <c r="EO428" s="244"/>
      <c r="EP428" s="244"/>
      <c r="GA428" s="267"/>
      <c r="GB428" s="267"/>
      <c r="GC428" s="267"/>
      <c r="GD428" s="267"/>
      <c r="GE428" s="267"/>
      <c r="GF428" s="267"/>
      <c r="GG428" s="267"/>
      <c r="GH428" s="267"/>
      <c r="GI428" s="267"/>
      <c r="GJ428" s="267"/>
      <c r="GK428" s="267"/>
      <c r="GL428" s="267"/>
      <c r="GM428" s="267"/>
      <c r="GN428" s="267"/>
      <c r="GO428" s="267"/>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v>64.2</v>
      </c>
      <c r="HX428" s="239"/>
      <c r="HY428" s="154"/>
      <c r="HZ428" s="154"/>
      <c r="IA428" s="184"/>
      <c r="IB428" s="184"/>
      <c r="ID428" s="184"/>
      <c r="IE428" s="185"/>
      <c r="IF428" s="185"/>
      <c r="IG428" s="184"/>
    </row>
    <row r="429" spans="1:241" ht="15" customHeight="1" x14ac:dyDescent="0.35">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c r="ED429" s="244"/>
      <c r="EE429"/>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5">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450000</v>
      </c>
      <c r="ED430" s="242"/>
      <c r="EE430" s="242">
        <v>323000</v>
      </c>
      <c r="EF430" s="242"/>
      <c r="EG430" s="260">
        <v>4.6436315909609682</v>
      </c>
      <c r="EH430" s="242"/>
      <c r="EI430" s="260">
        <v>5.8491212052042911</v>
      </c>
      <c r="EJ430" s="242"/>
      <c r="EK430" s="242">
        <v>0.6</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3.8699690402476778</v>
      </c>
      <c r="GB430" s="254"/>
      <c r="GC430" s="254">
        <v>7.4736945619038249</v>
      </c>
      <c r="GD430" s="254"/>
      <c r="GE430" s="254">
        <v>31.814505257481798</v>
      </c>
      <c r="GF430" s="254"/>
      <c r="GG430" s="254">
        <v>72.562358276643991</v>
      </c>
      <c r="GH430" s="254"/>
      <c r="GI430" s="254">
        <v>56.990204808548526</v>
      </c>
      <c r="GJ430" s="254"/>
      <c r="GK430" s="254">
        <v>21.159874608150471</v>
      </c>
      <c r="GL430" s="254"/>
      <c r="GM430" s="254">
        <v>2.4752475247524752</v>
      </c>
      <c r="GN430" s="254"/>
      <c r="GO430" s="254">
        <v>28.497409326424872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5">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525000</v>
      </c>
      <c r="ED431" s="242"/>
      <c r="EE431" s="242">
        <v>353000</v>
      </c>
      <c r="EF431" s="242"/>
      <c r="EG431" s="260">
        <v>6.979072999264285</v>
      </c>
      <c r="EH431" s="242"/>
      <c r="EI431" s="260">
        <v>6.6009973023788113</v>
      </c>
      <c r="EJ431" s="242"/>
      <c r="EK431" s="242">
        <v>0.8</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3.4395118561622344</v>
      </c>
      <c r="GB431" s="254"/>
      <c r="GC431" s="254">
        <v>7.9667799985444212</v>
      </c>
      <c r="GD431" s="254"/>
      <c r="GE431" s="254">
        <v>26.08597598752187</v>
      </c>
      <c r="GF431" s="254"/>
      <c r="GG431" s="254">
        <v>67.43063645188127</v>
      </c>
      <c r="GH431" s="254"/>
      <c r="GI431" s="254">
        <v>54.563682093370879</v>
      </c>
      <c r="GJ431" s="254"/>
      <c r="GK431" s="254">
        <v>14.116884933041717</v>
      </c>
      <c r="GL431" s="254"/>
      <c r="GM431" s="254">
        <v>2.3698210835345166</v>
      </c>
      <c r="GN431" s="254"/>
      <c r="GO431" s="254">
        <v>25.976079794611802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5">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635000</v>
      </c>
      <c r="ED432" s="242"/>
      <c r="EE432" s="242">
        <v>392130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3.0196647093984179</v>
      </c>
      <c r="GB432" s="254"/>
      <c r="GC432" s="254">
        <v>6.206629114987896</v>
      </c>
      <c r="GD432" s="254"/>
      <c r="GE432" s="254">
        <v>25.338017282376853</v>
      </c>
      <c r="GF432" s="254"/>
      <c r="GG432" s="254">
        <v>62.648814492709853</v>
      </c>
      <c r="GH432" s="254"/>
      <c r="GI432" s="254">
        <v>50.555210267492733</v>
      </c>
      <c r="GJ432" s="254"/>
      <c r="GK432" s="254">
        <v>9.8883186368591325</v>
      </c>
      <c r="GL432" s="254"/>
      <c r="GM432" s="254">
        <v>0</v>
      </c>
      <c r="GN432" s="254"/>
      <c r="GO432" s="254">
        <v>23.772622163780646</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5">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602500</v>
      </c>
      <c r="ED433" s="242"/>
      <c r="EE433" s="242">
        <v>410000</v>
      </c>
      <c r="EF433" s="242"/>
      <c r="EG433" s="260">
        <v>10.281923644202406</v>
      </c>
      <c r="EH433" s="242"/>
      <c r="EI433" s="260">
        <v>6.679714091218516</v>
      </c>
      <c r="EJ433" s="242"/>
      <c r="EK433" s="242">
        <v>0.70000000000000007</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1.8643143546784418</v>
      </c>
      <c r="GB433" s="254"/>
      <c r="GC433" s="254">
        <v>4.6876450583523308</v>
      </c>
      <c r="GD433" s="254"/>
      <c r="GE433" s="254">
        <v>24.262183344573696</v>
      </c>
      <c r="GF433" s="254"/>
      <c r="GG433" s="254">
        <v>68.61303538432503</v>
      </c>
      <c r="GH433" s="254"/>
      <c r="GI433" s="254">
        <v>46.242366025326945</v>
      </c>
      <c r="GJ433" s="254"/>
      <c r="GK433" s="254">
        <v>16.826881329086994</v>
      </c>
      <c r="GL433" s="254"/>
      <c r="GM433" s="254">
        <v>2.1837954215810633</v>
      </c>
      <c r="GN433" s="254"/>
      <c r="GO433" s="254">
        <v>24.202315268431306</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5">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650000</v>
      </c>
      <c r="ED434" s="242"/>
      <c r="EE434" s="242">
        <v>430000</v>
      </c>
      <c r="EF434" s="242"/>
      <c r="EG434" s="242">
        <v>14.688456601165202</v>
      </c>
      <c r="EH434" s="242"/>
      <c r="EI434" s="242">
        <v>6.4925446825318458</v>
      </c>
      <c r="EJ434" s="242"/>
      <c r="EK434" s="242">
        <v>0.8</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1.8418909644078132</v>
      </c>
      <c r="GB434" s="254"/>
      <c r="GC434" s="254">
        <v>6.1419349060007482</v>
      </c>
      <c r="GD434" s="254"/>
      <c r="GE434" s="254">
        <v>26.942227069512285</v>
      </c>
      <c r="GF434" s="254"/>
      <c r="GG434" s="254">
        <v>71.563467910374101</v>
      </c>
      <c r="GH434" s="254"/>
      <c r="GI434" s="254">
        <v>57.004481013300179</v>
      </c>
      <c r="GJ434" s="254"/>
      <c r="GK434" s="254">
        <v>16.713550722019161</v>
      </c>
      <c r="GL434" s="254"/>
      <c r="GM434" s="254">
        <v>0</v>
      </c>
      <c r="GN434" s="254"/>
      <c r="GO434" s="254">
        <v>26.868649839663686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5">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775000</v>
      </c>
      <c r="ED435" s="244"/>
      <c r="EE435" s="245">
        <v>497200</v>
      </c>
      <c r="EG435" s="245">
        <v>15.5</v>
      </c>
      <c r="EI435" s="245">
        <v>6.4</v>
      </c>
      <c r="EK435" s="242">
        <v>1</v>
      </c>
      <c r="EO435" s="244">
        <v>1.8</v>
      </c>
      <c r="EP435" s="244"/>
      <c r="GA435" s="254">
        <v>1.0920003399170981</v>
      </c>
      <c r="GB435" s="254"/>
      <c r="GC435" s="254">
        <v>5.6344454867667562</v>
      </c>
      <c r="GD435" s="254"/>
      <c r="GE435" s="254">
        <v>23.819622079220821</v>
      </c>
      <c r="GF435" s="254"/>
      <c r="GG435" s="254">
        <v>68.713430291790473</v>
      </c>
      <c r="GH435" s="254"/>
      <c r="GI435" s="254">
        <v>66.739749505656718</v>
      </c>
      <c r="GJ435" s="254"/>
      <c r="GK435" s="254">
        <v>23.376991564997333</v>
      </c>
      <c r="GL435" s="254"/>
      <c r="GM435" s="254">
        <v>0</v>
      </c>
      <c r="GN435" s="254"/>
      <c r="GO435" s="254">
        <v>27.131932889926361</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5">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700000</v>
      </c>
      <c r="ED436" s="244"/>
      <c r="EE436" s="245">
        <v>500000</v>
      </c>
      <c r="EK436" s="242">
        <v>0.8</v>
      </c>
      <c r="EO436" s="244">
        <v>1.4766592569069545</v>
      </c>
      <c r="EP436" s="244"/>
      <c r="GA436" s="254">
        <v>1.4076573462342212</v>
      </c>
      <c r="GB436" s="254"/>
      <c r="GC436" s="254">
        <v>5.9594586484030518</v>
      </c>
      <c r="GD436" s="254"/>
      <c r="GE436" s="254">
        <v>28.593593135303774</v>
      </c>
      <c r="GF436" s="254"/>
      <c r="GG436" s="254">
        <v>70.674248772075714</v>
      </c>
      <c r="GH436" s="254"/>
      <c r="GI436" s="254">
        <v>63.942260325891397</v>
      </c>
      <c r="GJ436" s="254"/>
      <c r="GK436" s="254">
        <v>13.003178641428839</v>
      </c>
      <c r="GL436" s="254"/>
      <c r="GM436" s="254">
        <v>0</v>
      </c>
      <c r="GN436" s="254"/>
      <c r="GO436" s="254">
        <v>28.028537778068355</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5">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715000</v>
      </c>
      <c r="ED437" s="244"/>
      <c r="EE437" s="245">
        <v>498000</v>
      </c>
      <c r="EK437" s="242">
        <v>0.6</v>
      </c>
      <c r="EO437" s="244"/>
      <c r="EP437" s="244"/>
      <c r="GA437" s="254">
        <v>3.0654479626155049</v>
      </c>
      <c r="GB437" s="254"/>
      <c r="GC437" s="254">
        <v>7.476863117048806</v>
      </c>
      <c r="GD437" s="254"/>
      <c r="GE437" s="254">
        <v>36.506694528685657</v>
      </c>
      <c r="GF437" s="254"/>
      <c r="GG437" s="254">
        <v>90.81372527751806</v>
      </c>
      <c r="GH437" s="254"/>
      <c r="GI437" s="254">
        <v>95.008188646005848</v>
      </c>
      <c r="GJ437" s="254"/>
      <c r="GK437" s="254">
        <v>31.379660026071349</v>
      </c>
      <c r="GL437" s="254"/>
      <c r="GM437" s="254">
        <v>3.1033574927144429</v>
      </c>
      <c r="GN437" s="254"/>
      <c r="GO437" s="254">
        <v>39.256093671488877</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5">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785750</v>
      </c>
      <c r="ED438" s="244"/>
      <c r="EE438" s="245">
        <v>505000</v>
      </c>
      <c r="EK438" s="242">
        <v>0.5</v>
      </c>
      <c r="EO438" s="244"/>
      <c r="EP438" s="244"/>
      <c r="GA438" s="254">
        <v>1.8750515076445549</v>
      </c>
      <c r="GB438" s="254"/>
      <c r="GC438" s="254">
        <v>5.2500704444523407</v>
      </c>
      <c r="GD438" s="254"/>
      <c r="GE438" s="254">
        <v>28.183408476827399</v>
      </c>
      <c r="GF438" s="254"/>
      <c r="GG438" s="254">
        <v>74.466459265321234</v>
      </c>
      <c r="GH438" s="254"/>
      <c r="GI438" s="254">
        <v>61.663114471950202</v>
      </c>
      <c r="GJ438" s="254"/>
      <c r="GK438" s="254">
        <v>15.21817000094746</v>
      </c>
      <c r="GL438" s="254"/>
      <c r="GM438" s="254">
        <v>0</v>
      </c>
      <c r="GN438" s="254"/>
      <c r="GO438" s="254">
        <v>28.662809869229047</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5">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901000</v>
      </c>
      <c r="ED439" s="244"/>
      <c r="EE439" s="245">
        <v>516500</v>
      </c>
      <c r="EK439" s="242">
        <v>0.70000000000000007</v>
      </c>
      <c r="EO439" s="244"/>
      <c r="EP439" s="244"/>
      <c r="GA439" s="254">
        <v>1.6958733747880159</v>
      </c>
      <c r="GB439" s="254"/>
      <c r="GC439" s="254">
        <v>6.5750471571005118</v>
      </c>
      <c r="GD439" s="254"/>
      <c r="GE439" s="254">
        <v>26.70474830417708</v>
      </c>
      <c r="GF439" s="254"/>
      <c r="GG439" s="254">
        <v>79.65700101545751</v>
      </c>
      <c r="GH439" s="254"/>
      <c r="GI439" s="254">
        <v>69.408294291167792</v>
      </c>
      <c r="GJ439" s="254"/>
      <c r="GK439" s="254">
        <v>24</v>
      </c>
      <c r="GL439" s="254"/>
      <c r="GM439" s="254">
        <v>2.9231218941829877</v>
      </c>
      <c r="GN439" s="254"/>
      <c r="GO439" s="254">
        <v>29.521815248360852</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5">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956000</v>
      </c>
      <c r="ED440" s="244"/>
      <c r="EE440" s="245">
        <v>574000</v>
      </c>
      <c r="EK440" s="242">
        <v>1</v>
      </c>
      <c r="EO440" s="244"/>
      <c r="EP440" s="244"/>
      <c r="GA440" s="254">
        <v>2.1948105933225812</v>
      </c>
      <c r="GB440" s="254"/>
      <c r="GC440" s="254">
        <v>4.9006047984956194</v>
      </c>
      <c r="GD440" s="254"/>
      <c r="GE440" s="254">
        <v>21.906229865855007</v>
      </c>
      <c r="GF440" s="254"/>
      <c r="GG440" s="254">
        <v>76.042838260078796</v>
      </c>
      <c r="GH440" s="254"/>
      <c r="GI440" s="254">
        <v>62.875135385397201</v>
      </c>
      <c r="GJ440" s="254"/>
      <c r="GK440" s="254">
        <v>26.961178429101043</v>
      </c>
      <c r="GL440" s="254"/>
      <c r="GM440" s="254">
        <v>2.7562144278329961</v>
      </c>
      <c r="GN440" s="254"/>
      <c r="GO440" s="254">
        <v>26.450548710171613</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5">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1169000</v>
      </c>
      <c r="ED441" s="244"/>
      <c r="EE441" s="245">
        <v>589000</v>
      </c>
      <c r="EK441" s="242">
        <v>0.5</v>
      </c>
      <c r="EO441" s="244"/>
      <c r="EP441" s="244"/>
      <c r="GA441" s="254">
        <v>0.72945476048435964</v>
      </c>
      <c r="GC441" s="254">
        <v>4.253435004500675</v>
      </c>
      <c r="GE441" s="254">
        <v>23.068242964591388</v>
      </c>
      <c r="GG441" s="254">
        <v>55.211236958202683</v>
      </c>
      <c r="GI441" s="254">
        <v>51.153986324168592</v>
      </c>
      <c r="GK441" s="254">
        <v>22.022453657105842</v>
      </c>
      <c r="GM441" s="254">
        <v>0</v>
      </c>
      <c r="GO441" s="254">
        <v>24.380660581859519</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5">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1370000</v>
      </c>
      <c r="ED442" s="244"/>
      <c r="EE442" s="245">
        <v>575000</v>
      </c>
      <c r="EK442" s="242">
        <v>0.70000000000000007</v>
      </c>
      <c r="EO442" s="244"/>
      <c r="EP442" s="244"/>
      <c r="GA442" s="254">
        <v>2.4348472739412919</v>
      </c>
      <c r="GC442" s="254">
        <v>5.3286126520562522</v>
      </c>
      <c r="GE442" s="254">
        <v>25.520643828858617</v>
      </c>
      <c r="GG442" s="254">
        <v>55.976992296140693</v>
      </c>
      <c r="GI442" s="254">
        <v>60.358263028765322</v>
      </c>
      <c r="GK442" s="254">
        <v>23.082452437761365</v>
      </c>
      <c r="GM442" s="254">
        <v>0</v>
      </c>
      <c r="GO442" s="254">
        <v>26.282482252096479</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5">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1272000</v>
      </c>
      <c r="ED443" s="244"/>
      <c r="EE443" s="245">
        <v>586400</v>
      </c>
      <c r="EK443" s="242">
        <v>0.70000000000000007</v>
      </c>
      <c r="EO443" s="244"/>
      <c r="EP443" s="244"/>
      <c r="GA443" s="254">
        <v>2.3365209242252263</v>
      </c>
      <c r="GB443" s="254"/>
      <c r="GC443" s="254">
        <v>4.5881716172433942</v>
      </c>
      <c r="GD443" s="254"/>
      <c r="GE443" s="254">
        <v>25.390294426453515</v>
      </c>
      <c r="GF443" s="254"/>
      <c r="GG443" s="254">
        <v>61.416894365902685</v>
      </c>
      <c r="GH443" s="254"/>
      <c r="GI443" s="254">
        <v>49.787671742731483</v>
      </c>
      <c r="GJ443" s="254"/>
      <c r="GK443" s="254">
        <v>18.693388216494423</v>
      </c>
      <c r="GL443" s="254"/>
      <c r="GM443" s="254">
        <v>1.0983719292435346</v>
      </c>
      <c r="GN443" s="254"/>
      <c r="GO443" s="254">
        <v>26.435796680925627</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5">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1295000</v>
      </c>
      <c r="ED444" s="244"/>
      <c r="EE444" s="245">
        <v>588000</v>
      </c>
      <c r="EK444" s="242">
        <v>0.7</v>
      </c>
      <c r="EO444" s="244"/>
      <c r="EP444" s="244"/>
      <c r="GA444" s="254">
        <v>2.1026552488908297</v>
      </c>
      <c r="GB444" s="254"/>
      <c r="GC444" s="254">
        <v>4.3000152133958709</v>
      </c>
      <c r="GD444" s="254"/>
      <c r="GE444" s="254">
        <v>24.30485658797646</v>
      </c>
      <c r="GF444" s="254"/>
      <c r="GG444" s="254">
        <v>63.012423798985488</v>
      </c>
      <c r="GH444" s="254"/>
      <c r="GI444" s="254">
        <v>60.241589036465932</v>
      </c>
      <c r="GJ444" s="254"/>
      <c r="GK444" s="254">
        <v>19.057307180209566</v>
      </c>
      <c r="GL444" s="254"/>
      <c r="GM444" s="254">
        <v>1.7050761598634567</v>
      </c>
      <c r="GN444" s="254"/>
      <c r="GO444" s="254">
        <v>26.16705668639446</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5">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1300000</v>
      </c>
      <c r="ED445" s="244"/>
      <c r="EE445" s="245">
        <v>590800</v>
      </c>
      <c r="EK445" s="242">
        <v>0.89999999999999991</v>
      </c>
      <c r="EO445" s="244"/>
      <c r="EP445" s="244"/>
      <c r="GA445" s="254">
        <v>1.8898524963155419</v>
      </c>
      <c r="GB445" s="254"/>
      <c r="GC445" s="254">
        <v>4.0264913738546939</v>
      </c>
      <c r="GD445" s="254"/>
      <c r="GE445" s="254">
        <v>23.308419143475916</v>
      </c>
      <c r="GF445" s="254"/>
      <c r="GG445" s="254">
        <v>64.414789156200612</v>
      </c>
      <c r="GH445" s="254"/>
      <c r="GI445" s="254">
        <v>69.233055630298495</v>
      </c>
      <c r="GJ445" s="254"/>
      <c r="GK445" s="254">
        <v>19.383198677230684</v>
      </c>
      <c r="GL445" s="254"/>
      <c r="GM445" s="254">
        <v>2.2339056082051303</v>
      </c>
      <c r="GN445" s="254"/>
      <c r="GO445" s="254">
        <v>27.386926766492593</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5">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v>4.2</v>
      </c>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1360000</v>
      </c>
      <c r="ED446" s="244"/>
      <c r="EE446" s="245">
        <v>565000</v>
      </c>
      <c r="EK446" s="242">
        <v>1.6</v>
      </c>
      <c r="EO446" s="244"/>
      <c r="EP446" s="244"/>
      <c r="GA446" s="254">
        <v>0.8896396335491783</v>
      </c>
      <c r="GB446" s="254"/>
      <c r="GC446" s="254">
        <v>4.3556488748367155</v>
      </c>
      <c r="GD446" s="254"/>
      <c r="GE446" s="254">
        <v>20.085086608350551</v>
      </c>
      <c r="GF446" s="254"/>
      <c r="GG446" s="254">
        <v>59.142983086919678</v>
      </c>
      <c r="GH446" s="254"/>
      <c r="GI446" s="254">
        <v>55.370989289660344</v>
      </c>
      <c r="GJ446" s="254"/>
      <c r="GK446" s="254">
        <v>16.03545636743636</v>
      </c>
      <c r="GL446" s="254"/>
      <c r="GM446" s="254">
        <v>1.4912537694340187</v>
      </c>
      <c r="GN446" s="254"/>
      <c r="GO446" s="254">
        <v>24.292081644579735</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3">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1420000</v>
      </c>
      <c r="ED447" s="244"/>
      <c r="EE447" s="245">
        <v>585000</v>
      </c>
      <c r="EK447" s="242">
        <v>1.4000000000000001</v>
      </c>
      <c r="EO447" s="244"/>
      <c r="EP447" s="244"/>
      <c r="GA447" s="254">
        <v>2.3820075076373661</v>
      </c>
      <c r="GB447" s="254"/>
      <c r="GC447" s="254">
        <v>4.615986378439084</v>
      </c>
      <c r="GD447" s="254"/>
      <c r="GE447" s="254">
        <v>17.276573075932028</v>
      </c>
      <c r="GF447" s="254"/>
      <c r="GG447" s="254">
        <v>48.84651440944576</v>
      </c>
      <c r="GH447" s="254"/>
      <c r="GI447" s="254">
        <v>54.380237837836468</v>
      </c>
      <c r="GJ447" s="254"/>
      <c r="GK447" s="254">
        <v>13.33277284397386</v>
      </c>
      <c r="GL447" s="254"/>
      <c r="GM447" s="254">
        <v>4.1045098593602019</v>
      </c>
      <c r="GN447" s="254"/>
      <c r="GO447" s="254">
        <v>21.191149737859721</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5">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1300000</v>
      </c>
      <c r="ED448" s="244"/>
      <c r="EE448" s="245">
        <v>565000</v>
      </c>
      <c r="EK448" s="242">
        <v>1.4000000000000001</v>
      </c>
      <c r="EO448" s="244"/>
      <c r="EP448" s="244"/>
      <c r="GA448" s="254">
        <v>0.50692003980707256</v>
      </c>
      <c r="GB448" s="254"/>
      <c r="GC448" s="254">
        <v>2.5275088828978127</v>
      </c>
      <c r="GD448" s="254"/>
      <c r="GE448" s="254">
        <v>13.227157880529473</v>
      </c>
      <c r="GF448" s="254"/>
      <c r="GG448" s="254">
        <v>41.376803247108015</v>
      </c>
      <c r="GH448" s="254"/>
      <c r="GI448" s="254">
        <v>43.907818831386038</v>
      </c>
      <c r="GJ448" s="254"/>
      <c r="GK448" s="254">
        <v>13.470957603452314</v>
      </c>
      <c r="GL448" s="254"/>
      <c r="GM448" s="254">
        <v>3.2523962069706305</v>
      </c>
      <c r="GN448" s="254"/>
      <c r="GO448" s="254">
        <v>17.411351808365808</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5">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1222500</v>
      </c>
      <c r="ED449" s="244"/>
      <c r="EE449" s="245">
        <v>542000</v>
      </c>
      <c r="EK449" s="242">
        <v>1</v>
      </c>
      <c r="EO449" s="244"/>
      <c r="EP449" s="244"/>
      <c r="GA449" s="267">
        <v>1.7112063956600609</v>
      </c>
      <c r="GB449" s="267"/>
      <c r="GC449" s="267">
        <v>14.574815071848041</v>
      </c>
      <c r="GD449" s="267"/>
      <c r="GE449" s="267">
        <v>65.628549134107928</v>
      </c>
      <c r="GF449" s="267"/>
      <c r="GG449" s="267">
        <v>140.45946444141578</v>
      </c>
      <c r="GH449" s="267"/>
      <c r="GI449" s="267">
        <v>79.43724977223853</v>
      </c>
      <c r="GJ449" s="267"/>
      <c r="GK449" s="267">
        <v>16.721359925021719</v>
      </c>
      <c r="GL449" s="267"/>
      <c r="GM449" s="267">
        <v>1.496446084095431</v>
      </c>
      <c r="GN449" s="267"/>
      <c r="GO449" s="267">
        <v>48.862005646792433</v>
      </c>
      <c r="GP449" s="254"/>
      <c r="GQ449" s="254"/>
      <c r="GR449" s="254"/>
      <c r="GS449" s="254"/>
      <c r="GT449" s="254"/>
      <c r="GU449" s="184"/>
      <c r="GV449" s="184"/>
      <c r="GW449" s="184"/>
      <c r="GX449" s="184"/>
      <c r="GY449" s="184"/>
      <c r="GZ449" s="184"/>
      <c r="HC449" s="184"/>
      <c r="HG449" s="285">
        <v>3302.7802205235744</v>
      </c>
      <c r="HH449" s="285"/>
      <c r="HI449" s="285">
        <v>14172.24740129428</v>
      </c>
      <c r="HJ449" s="285"/>
      <c r="HK449" s="285">
        <v>1392.9288146294166</v>
      </c>
      <c r="HL449" s="285"/>
      <c r="HM449" s="285">
        <v>22726.555277458341</v>
      </c>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5">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C450" s="245">
        <v>1170000</v>
      </c>
      <c r="ED450" s="244"/>
      <c r="EE450" s="245">
        <v>507000</v>
      </c>
      <c r="EK450" s="242">
        <v>2.4</v>
      </c>
      <c r="EO450" s="244"/>
      <c r="EP450" s="244"/>
      <c r="GA450" s="267">
        <v>1.7348561515107705</v>
      </c>
      <c r="GB450" s="267"/>
      <c r="GC450" s="267">
        <v>3.3764340252465184</v>
      </c>
      <c r="GD450" s="267"/>
      <c r="GE450" s="267">
        <v>13.188976377952756</v>
      </c>
      <c r="GF450" s="267"/>
      <c r="GG450" s="267">
        <v>46.109268046865161</v>
      </c>
      <c r="GH450" s="267"/>
      <c r="GI450" s="267">
        <v>50.228622125162083</v>
      </c>
      <c r="GJ450" s="267"/>
      <c r="GK450" s="267">
        <v>19.109013468401059</v>
      </c>
      <c r="GL450" s="267"/>
      <c r="GM450" s="267">
        <v>0.9394081728511039</v>
      </c>
      <c r="GN450" s="267"/>
      <c r="GO450" s="267">
        <v>21.418803418803421</v>
      </c>
      <c r="GP450" s="254"/>
      <c r="GQ450" s="254"/>
      <c r="GR450" s="254"/>
      <c r="GS450" s="254"/>
      <c r="GT450" s="254"/>
      <c r="GU450" s="184"/>
      <c r="GV450" s="184"/>
      <c r="GW450" s="184"/>
      <c r="GX450" s="184"/>
      <c r="GY450" s="184"/>
      <c r="GZ450" s="184"/>
      <c r="HC450" s="184"/>
      <c r="HG450" s="285">
        <v>3476.5895205960469</v>
      </c>
      <c r="HH450" s="285"/>
      <c r="HI450" s="285">
        <v>15799.367412781641</v>
      </c>
      <c r="HJ450" s="285"/>
      <c r="HK450" s="285">
        <v>1386.0946979897667</v>
      </c>
      <c r="HL450" s="285"/>
      <c r="HM450" s="285">
        <v>24165.57099181016</v>
      </c>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5">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D451" s="244"/>
      <c r="EK451" s="242">
        <v>1.2</v>
      </c>
      <c r="EO451" s="244"/>
      <c r="EP451" s="244"/>
      <c r="GA451" s="267">
        <v>0.25228327472905876</v>
      </c>
      <c r="GB451" s="267"/>
      <c r="GC451" s="267">
        <v>2.1987807145123597</v>
      </c>
      <c r="GD451" s="267"/>
      <c r="GE451" s="267">
        <v>11.174486121934326</v>
      </c>
      <c r="GF451" s="267"/>
      <c r="GG451" s="267">
        <v>35.587366433680209</v>
      </c>
      <c r="GH451" s="267"/>
      <c r="GI451" s="267">
        <v>44.297942029634235</v>
      </c>
      <c r="GJ451" s="267"/>
      <c r="GK451" s="267">
        <v>17.248448290456913</v>
      </c>
      <c r="GL451" s="267"/>
      <c r="GM451" s="267">
        <v>2.0642505922641168</v>
      </c>
      <c r="GN451" s="267"/>
      <c r="GO451" s="267">
        <v>17.634526869593113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5">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D452" s="244"/>
      <c r="EK452" s="242">
        <v>1</v>
      </c>
      <c r="EO452" s="244"/>
      <c r="EP452" s="244"/>
      <c r="GA452" s="267">
        <v>0.22375887499865585</v>
      </c>
      <c r="GB452" s="267"/>
      <c r="GC452" s="267">
        <v>1.5431719073451158</v>
      </c>
      <c r="GD452" s="267"/>
      <c r="GE452" s="267">
        <v>7.483160530384505</v>
      </c>
      <c r="GF452" s="267"/>
      <c r="GG452" s="267">
        <v>23.248696483704187</v>
      </c>
      <c r="GH452" s="267"/>
      <c r="GI452" s="267">
        <v>27.462412147373552</v>
      </c>
      <c r="GJ452" s="267"/>
      <c r="GK452" s="267">
        <v>14.013680796178807</v>
      </c>
      <c r="GL452" s="267"/>
      <c r="GM452" s="267">
        <v>1.6719508150559896</v>
      </c>
      <c r="GN452" s="267"/>
      <c r="GO452" s="267">
        <v>11.660155698932297</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5">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c r="EE453"/>
      <c r="EK453" s="242">
        <v>1.3</v>
      </c>
      <c r="EO453" s="244"/>
      <c r="EP453" s="244"/>
      <c r="GA453" s="267"/>
      <c r="GB453" s="267"/>
      <c r="GC453" s="267"/>
      <c r="GD453" s="267"/>
      <c r="GE453" s="267"/>
      <c r="GF453" s="267"/>
      <c r="GG453" s="267"/>
      <c r="GH453" s="267"/>
      <c r="GI453" s="267"/>
      <c r="GJ453" s="267"/>
      <c r="GK453" s="267"/>
      <c r="GL453" s="267"/>
      <c r="GM453" s="267"/>
      <c r="GN453" s="267"/>
      <c r="GO453" s="267"/>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v>98.8</v>
      </c>
      <c r="HX453" s="239"/>
      <c r="HY453" s="154"/>
      <c r="HZ453" s="154"/>
      <c r="IA453" s="184"/>
      <c r="IB453" s="184"/>
      <c r="ID453" s="184"/>
      <c r="IE453" s="185"/>
      <c r="IF453" s="185"/>
      <c r="IG453" s="184"/>
    </row>
    <row r="454" spans="1:241" ht="15" customHeight="1" x14ac:dyDescent="0.35">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c r="ED454" s="244"/>
      <c r="EE454"/>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5">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248000</v>
      </c>
      <c r="ED455" s="242"/>
      <c r="EE455" s="242">
        <v>179500</v>
      </c>
      <c r="EF455" s="242"/>
      <c r="EG455" s="260">
        <v>2.264780673871583</v>
      </c>
      <c r="EH455" s="242"/>
      <c r="EI455" s="260">
        <v>1.8277177368086459</v>
      </c>
      <c r="EJ455" s="242"/>
      <c r="EK455" s="242">
        <v>73.3</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9.1575091575091587</v>
      </c>
      <c r="GB455" s="254"/>
      <c r="GC455" s="254">
        <v>68.452380952380963</v>
      </c>
      <c r="GD455" s="254"/>
      <c r="GE455" s="254">
        <v>143.38635868380911</v>
      </c>
      <c r="GF455" s="254"/>
      <c r="GG455" s="254">
        <v>102.92134831460675</v>
      </c>
      <c r="GH455" s="254"/>
      <c r="GI455" s="254">
        <v>43.158643585487312</v>
      </c>
      <c r="GJ455" s="254"/>
      <c r="GK455" s="254">
        <v>5.762304921968787</v>
      </c>
      <c r="GL455" s="254"/>
      <c r="GM455" s="254">
        <v>0</v>
      </c>
      <c r="GN455" s="254"/>
      <c r="GO455" s="254">
        <v>63.436737539212267</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5">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254000</v>
      </c>
      <c r="ED456" s="242"/>
      <c r="EE456" s="242">
        <v>210000</v>
      </c>
      <c r="EF456" s="242"/>
      <c r="EG456" s="260">
        <v>2.9625225520747911</v>
      </c>
      <c r="EH456" s="242"/>
      <c r="EI456" s="260">
        <v>1.9681810726586846</v>
      </c>
      <c r="EJ456" s="242"/>
      <c r="EK456" s="242">
        <v>83.899999999999991</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11.791304403453845</v>
      </c>
      <c r="GB456" s="254"/>
      <c r="GC456" s="254">
        <v>72.729960488404117</v>
      </c>
      <c r="GD456" s="254"/>
      <c r="GE456" s="254">
        <v>130.82295734475315</v>
      </c>
      <c r="GF456" s="254"/>
      <c r="GG456" s="254">
        <v>127.35462704832986</v>
      </c>
      <c r="GH456" s="254"/>
      <c r="GI456" s="254">
        <v>38.767430230650547</v>
      </c>
      <c r="GJ456" s="254"/>
      <c r="GK456" s="254">
        <v>7.2168638912915828</v>
      </c>
      <c r="GL456" s="254"/>
      <c r="GM456" s="254">
        <v>2.7813198631410909</v>
      </c>
      <c r="GN456" s="254"/>
      <c r="GO456" s="254">
        <v>68.175382669912594</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5">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263000</v>
      </c>
      <c r="ED457" s="242"/>
      <c r="EE457" s="242">
        <v>215000</v>
      </c>
      <c r="EF457" s="242"/>
      <c r="EG457" s="260">
        <v>4.3745282371508951</v>
      </c>
      <c r="EH457" s="242"/>
      <c r="EI457" s="260">
        <v>3.6025526658889726</v>
      </c>
      <c r="EJ457" s="242"/>
      <c r="EK457" s="242">
        <v>71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10.435598598776304</v>
      </c>
      <c r="GB457" s="254"/>
      <c r="GC457" s="254">
        <v>65.912561603132104</v>
      </c>
      <c r="GD457" s="254"/>
      <c r="GE457" s="254">
        <v>126.9532633903649</v>
      </c>
      <c r="GF457" s="254"/>
      <c r="GG457" s="254">
        <v>133.625659448916</v>
      </c>
      <c r="GH457" s="254"/>
      <c r="GI457" s="254">
        <v>50.342670859804741</v>
      </c>
      <c r="GJ457" s="254"/>
      <c r="GK457" s="254">
        <v>8.5049961921142838</v>
      </c>
      <c r="GL457" s="254"/>
      <c r="GM457" s="254">
        <v>0</v>
      </c>
      <c r="GN457" s="254"/>
      <c r="GO457" s="254">
        <v>70.237538732460791</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5">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283250</v>
      </c>
      <c r="ED458" s="242"/>
      <c r="EE458" s="242">
        <v>225000</v>
      </c>
      <c r="EF458" s="242"/>
      <c r="EG458" s="260">
        <v>5.0161080653365735</v>
      </c>
      <c r="EH458" s="242"/>
      <c r="EI458" s="260">
        <v>3.779743401345165</v>
      </c>
      <c r="EJ458" s="242"/>
      <c r="EK458" s="242">
        <v>84.5</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11.593187869979134</v>
      </c>
      <c r="GB458" s="254"/>
      <c r="GC458" s="254">
        <v>65.713595787933343</v>
      </c>
      <c r="GD458" s="254"/>
      <c r="GE458" s="254">
        <v>135.28790968935371</v>
      </c>
      <c r="GF458" s="254"/>
      <c r="GG458" s="254">
        <v>138.11728150053725</v>
      </c>
      <c r="GH458" s="254"/>
      <c r="GI458" s="254">
        <v>53.553547085217346</v>
      </c>
      <c r="GJ458" s="254"/>
      <c r="GK458" s="254">
        <v>11.262672538174034</v>
      </c>
      <c r="GL458" s="254"/>
      <c r="GM458" s="254">
        <v>0</v>
      </c>
      <c r="GN458" s="254"/>
      <c r="GO458" s="254">
        <v>74.921669338679948</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5">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304637</v>
      </c>
      <c r="ED459" s="242"/>
      <c r="EE459" s="242">
        <v>248942</v>
      </c>
      <c r="EF459" s="242"/>
      <c r="EG459" s="242">
        <v>4.3263822791381843</v>
      </c>
      <c r="EH459" s="242"/>
      <c r="EI459" s="242">
        <v>3.2447867093536384</v>
      </c>
      <c r="EJ459" s="242"/>
      <c r="EK459" s="242">
        <v>79.400000000000006</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11.506191132367267</v>
      </c>
      <c r="GB459" s="254"/>
      <c r="GC459" s="254">
        <v>59.383528923374072</v>
      </c>
      <c r="GD459" s="254"/>
      <c r="GE459" s="254">
        <v>129.1256819433452</v>
      </c>
      <c r="GF459" s="254"/>
      <c r="GG459" s="254">
        <v>148.51222692685252</v>
      </c>
      <c r="GH459" s="254"/>
      <c r="GI459" s="254">
        <v>51.444178744529708</v>
      </c>
      <c r="GJ459" s="254"/>
      <c r="GK459" s="254">
        <v>5.3422514947991209</v>
      </c>
      <c r="GL459" s="254"/>
      <c r="GM459" s="254">
        <v>0</v>
      </c>
      <c r="GN459" s="254"/>
      <c r="GO459" s="254">
        <v>74.270887528315882</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5">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335000</v>
      </c>
      <c r="ED460" s="244"/>
      <c r="EE460" s="245">
        <v>255500</v>
      </c>
      <c r="EG460" s="245">
        <v>6</v>
      </c>
      <c r="EI460" s="245">
        <v>4.0999999999999996</v>
      </c>
      <c r="EK460" s="242">
        <v>85.3</v>
      </c>
      <c r="EO460" s="244">
        <v>3.2</v>
      </c>
      <c r="EP460" s="244"/>
      <c r="GA460" s="254">
        <v>16.58610127546147</v>
      </c>
      <c r="GB460" s="254"/>
      <c r="GC460" s="254">
        <v>62.423869628161299</v>
      </c>
      <c r="GD460" s="254"/>
      <c r="GE460" s="254">
        <v>121.93794482937585</v>
      </c>
      <c r="GF460" s="254"/>
      <c r="GG460" s="254">
        <v>154.2614438858426</v>
      </c>
      <c r="GH460" s="254"/>
      <c r="GI460" s="254">
        <v>62.731801753775535</v>
      </c>
      <c r="GJ460" s="254"/>
      <c r="GK460" s="254">
        <v>10.16279564606687</v>
      </c>
      <c r="GL460" s="254"/>
      <c r="GM460" s="254">
        <v>0</v>
      </c>
      <c r="GN460" s="254"/>
      <c r="GO460" s="254">
        <v>78.290722826646402</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5">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355000</v>
      </c>
      <c r="ED461" s="244"/>
      <c r="EE461" s="245">
        <v>270000</v>
      </c>
      <c r="EK461" s="242">
        <v>75.8</v>
      </c>
      <c r="EO461" s="244">
        <v>2.075895808541584</v>
      </c>
      <c r="EP461" s="244"/>
      <c r="GA461" s="254">
        <v>14.609932311095097</v>
      </c>
      <c r="GB461" s="254"/>
      <c r="GC461" s="254">
        <v>63.223669732386981</v>
      </c>
      <c r="GD461" s="254"/>
      <c r="GE461" s="254">
        <v>141.29497993856324</v>
      </c>
      <c r="GF461" s="254"/>
      <c r="GG461" s="254">
        <v>152.49793059065826</v>
      </c>
      <c r="GH461" s="254"/>
      <c r="GI461" s="254">
        <v>82.992022239268465</v>
      </c>
      <c r="GJ461" s="254"/>
      <c r="GK461" s="254">
        <v>8.9188466940316093</v>
      </c>
      <c r="GL461" s="254"/>
      <c r="GM461" s="254">
        <v>0</v>
      </c>
      <c r="GN461" s="254"/>
      <c r="GO461" s="254">
        <v>85.385140575341737</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5">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353000</v>
      </c>
      <c r="ED462" s="244"/>
      <c r="EE462" s="245">
        <v>280000</v>
      </c>
      <c r="EK462" s="242">
        <v>57.699999999999996</v>
      </c>
      <c r="EO462" s="244"/>
      <c r="EP462" s="244"/>
      <c r="GA462" s="254">
        <v>13.450571146595008</v>
      </c>
      <c r="GB462" s="254"/>
      <c r="GC462" s="254">
        <v>70.798453280226425</v>
      </c>
      <c r="GD462" s="254"/>
      <c r="GE462" s="254">
        <v>139.33472540768324</v>
      </c>
      <c r="GF462" s="254"/>
      <c r="GG462" s="254">
        <v>142.49672065993974</v>
      </c>
      <c r="GH462" s="254"/>
      <c r="GI462" s="254">
        <v>69.887768393314914</v>
      </c>
      <c r="GJ462" s="254"/>
      <c r="GK462" s="254">
        <v>17.884999066987838</v>
      </c>
      <c r="GL462" s="254"/>
      <c r="GM462" s="254">
        <v>0</v>
      </c>
      <c r="GN462" s="254"/>
      <c r="GO462" s="254">
        <v>83.594980530493771</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5">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361500</v>
      </c>
      <c r="ED463" s="244"/>
      <c r="EE463" s="245">
        <v>260000</v>
      </c>
      <c r="EK463" s="242">
        <v>57.199999999999996</v>
      </c>
      <c r="EO463" s="244"/>
      <c r="EP463" s="244"/>
      <c r="GA463" s="254">
        <v>14.17491411096216</v>
      </c>
      <c r="GB463" s="254"/>
      <c r="GC463" s="254">
        <v>61.126703284382423</v>
      </c>
      <c r="GD463" s="254"/>
      <c r="GE463" s="254">
        <v>117.38175306199466</v>
      </c>
      <c r="GF463" s="254"/>
      <c r="GG463" s="254">
        <v>131.92838108155948</v>
      </c>
      <c r="GH463" s="254"/>
      <c r="GI463" s="254">
        <v>76.074121814559234</v>
      </c>
      <c r="GJ463" s="254"/>
      <c r="GK463" s="254">
        <v>11.972856232895927</v>
      </c>
      <c r="GL463" s="254"/>
      <c r="GM463" s="254">
        <v>0.92480300324629561</v>
      </c>
      <c r="GN463" s="254"/>
      <c r="GO463" s="254">
        <v>75.863807475838911</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5">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380000</v>
      </c>
      <c r="ED464" s="244"/>
      <c r="EE464" s="245">
        <v>297000</v>
      </c>
      <c r="EK464" s="242">
        <v>50.6</v>
      </c>
      <c r="EO464" s="244"/>
      <c r="EP464" s="244"/>
      <c r="GA464" s="254">
        <v>13.263050501615371</v>
      </c>
      <c r="GB464" s="254"/>
      <c r="GC464" s="254">
        <v>83.375872043559639</v>
      </c>
      <c r="GD464" s="254"/>
      <c r="GE464" s="254">
        <v>177.11875935246903</v>
      </c>
      <c r="GF464" s="254"/>
      <c r="GG464" s="254">
        <v>180.09358796003542</v>
      </c>
      <c r="GH464" s="254"/>
      <c r="GI464" s="254">
        <v>92.908111256735111</v>
      </c>
      <c r="GJ464" s="254"/>
      <c r="GK464" s="254">
        <v>18.291630716134598</v>
      </c>
      <c r="GL464" s="254"/>
      <c r="GM464" s="254">
        <v>1.1246485473289598</v>
      </c>
      <c r="GN464" s="254"/>
      <c r="GO464" s="254">
        <v>101.92045970058975</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5">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385000</v>
      </c>
      <c r="ED465" s="244"/>
      <c r="EE465" s="245">
        <v>275000</v>
      </c>
      <c r="EK465" s="242">
        <v>54.6</v>
      </c>
      <c r="EO465" s="244"/>
      <c r="EP465" s="244"/>
      <c r="GA465" s="254">
        <v>11.864101866189932</v>
      </c>
      <c r="GB465" s="254"/>
      <c r="GC465" s="254">
        <v>63.094291414020596</v>
      </c>
      <c r="GD465" s="254"/>
      <c r="GE465" s="254">
        <v>122.28298962827756</v>
      </c>
      <c r="GF465" s="254"/>
      <c r="GG465" s="254">
        <v>131.61452254475722</v>
      </c>
      <c r="GH465" s="254"/>
      <c r="GI465" s="254">
        <v>64.27611840541347</v>
      </c>
      <c r="GJ465" s="254"/>
      <c r="GK465" s="254">
        <v>14.260315922354714</v>
      </c>
      <c r="GL465" s="254"/>
      <c r="GM465" s="254">
        <v>0.8480378977071098</v>
      </c>
      <c r="GN465" s="254"/>
      <c r="GO465" s="254">
        <v>74.17083548877477</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5">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401000</v>
      </c>
      <c r="ED466" s="244"/>
      <c r="EE466" s="245">
        <v>305000</v>
      </c>
      <c r="EK466" s="242">
        <v>61.4</v>
      </c>
      <c r="EO466" s="244"/>
      <c r="EP466" s="244"/>
      <c r="GA466" s="254">
        <v>13.6489537505835</v>
      </c>
      <c r="GC466" s="254">
        <v>62.903672869038111</v>
      </c>
      <c r="GE466" s="254">
        <v>131.96036728811706</v>
      </c>
      <c r="GG466" s="254">
        <v>134.9423809123887</v>
      </c>
      <c r="GI466" s="254">
        <v>59.812019084379713</v>
      </c>
      <c r="GK466" s="254">
        <v>12.743267105821387</v>
      </c>
      <c r="GM466" s="254">
        <v>0</v>
      </c>
      <c r="GO466" s="254">
        <v>72.120623131579748</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5">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453000</v>
      </c>
      <c r="ED467" s="244"/>
      <c r="EE467" s="245">
        <v>359500</v>
      </c>
      <c r="EK467" s="242">
        <v>60.199999999999996</v>
      </c>
      <c r="EO467" s="244"/>
      <c r="EP467" s="244"/>
      <c r="GA467" s="254">
        <v>17.21012806431467</v>
      </c>
      <c r="GC467" s="254">
        <v>74.636907571482652</v>
      </c>
      <c r="GE467" s="254">
        <v>153.4527822536954</v>
      </c>
      <c r="GG467" s="254">
        <v>145.42527486459858</v>
      </c>
      <c r="GI467" s="254">
        <v>59.698306832147857</v>
      </c>
      <c r="GK467" s="254">
        <v>11.725347638844454</v>
      </c>
      <c r="GM467" s="254">
        <v>0</v>
      </c>
      <c r="GO467" s="254">
        <v>80.361133655581753</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5">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515000</v>
      </c>
      <c r="ED468" s="244"/>
      <c r="EE468" s="245">
        <v>385000</v>
      </c>
      <c r="EK468" s="242">
        <v>48.4</v>
      </c>
      <c r="EO468" s="244"/>
      <c r="EP468" s="244"/>
      <c r="GA468" s="254">
        <v>8.1582694830237159</v>
      </c>
      <c r="GB468" s="254"/>
      <c r="GC468" s="254">
        <v>57.53438818815146</v>
      </c>
      <c r="GD468" s="254"/>
      <c r="GE468" s="254">
        <v>133.70345248509923</v>
      </c>
      <c r="GF468" s="254"/>
      <c r="GG468" s="254">
        <v>138.7602101211649</v>
      </c>
      <c r="GH468" s="254"/>
      <c r="GI468" s="254">
        <v>63.101754458455453</v>
      </c>
      <c r="GJ468" s="254"/>
      <c r="GK468" s="254">
        <v>16.052032272243284</v>
      </c>
      <c r="GL468" s="254"/>
      <c r="GM468" s="254">
        <v>0</v>
      </c>
      <c r="GN468" s="254"/>
      <c r="GO468" s="254">
        <v>71.758636020233865</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5">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510000</v>
      </c>
      <c r="ED469" s="244"/>
      <c r="EE469" s="245">
        <v>350000</v>
      </c>
      <c r="EK469" s="242">
        <v>51.7</v>
      </c>
      <c r="EO469" s="244"/>
      <c r="EP469" s="244"/>
      <c r="GA469" s="254">
        <v>8.5955212739128388</v>
      </c>
      <c r="GB469" s="254"/>
      <c r="GC469" s="254">
        <v>59.63182379870878</v>
      </c>
      <c r="GD469" s="254"/>
      <c r="GE469" s="254">
        <v>143.09454591985042</v>
      </c>
      <c r="GF469" s="254"/>
      <c r="GG469" s="254">
        <v>151.97422401623788</v>
      </c>
      <c r="GH469" s="254"/>
      <c r="GI469" s="254">
        <v>65.780033113202833</v>
      </c>
      <c r="GJ469" s="254"/>
      <c r="GK469" s="254">
        <v>15.384089673299977</v>
      </c>
      <c r="GL469" s="254"/>
      <c r="GM469" s="254">
        <v>0.66592060550495602</v>
      </c>
      <c r="GN469" s="254"/>
      <c r="GO469" s="254">
        <v>65.935360917495174</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5">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533000</v>
      </c>
      <c r="ED470" s="244"/>
      <c r="EE470" s="245">
        <v>369500</v>
      </c>
      <c r="EK470" s="242">
        <v>44.7</v>
      </c>
      <c r="EO470" s="244"/>
      <c r="EP470" s="244"/>
      <c r="GA470" s="254">
        <v>9.0057958185964306</v>
      </c>
      <c r="GB470" s="254"/>
      <c r="GC470" s="254">
        <v>61.661640322642398</v>
      </c>
      <c r="GD470" s="254"/>
      <c r="GE470" s="254">
        <v>152.36977078354744</v>
      </c>
      <c r="GF470" s="254"/>
      <c r="GG470" s="254">
        <v>164.95210302584803</v>
      </c>
      <c r="GH470" s="254"/>
      <c r="GI470" s="254">
        <v>68.319093508917945</v>
      </c>
      <c r="GJ470" s="254"/>
      <c r="GK470" s="254">
        <v>14.776626205202152</v>
      </c>
      <c r="GL470" s="254"/>
      <c r="GM470" s="254">
        <v>1.2625792497479738</v>
      </c>
      <c r="GN470" s="254"/>
      <c r="GO470" s="254">
        <v>69.058752116506753</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5">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v>5.2</v>
      </c>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582500</v>
      </c>
      <c r="ED471" s="244"/>
      <c r="EE471" s="245">
        <v>401500</v>
      </c>
      <c r="EK471" s="242">
        <v>39.4</v>
      </c>
      <c r="EO471" s="244"/>
      <c r="EP471" s="244"/>
      <c r="GA471" s="254">
        <v>12.267229487056186</v>
      </c>
      <c r="GB471" s="254"/>
      <c r="GC471" s="254">
        <v>58.452443137323257</v>
      </c>
      <c r="GD471" s="254"/>
      <c r="GE471" s="254">
        <v>155.11097743497891</v>
      </c>
      <c r="GF471" s="254"/>
      <c r="GG471" s="254">
        <v>155.20667671829099</v>
      </c>
      <c r="GH471" s="254"/>
      <c r="GI471" s="254">
        <v>69.580853495371286</v>
      </c>
      <c r="GJ471" s="254"/>
      <c r="GK471" s="254">
        <v>14.910766893109503</v>
      </c>
      <c r="GL471" s="254"/>
      <c r="GM471" s="254">
        <v>1.1820469493709274</v>
      </c>
      <c r="GN471" s="254"/>
      <c r="GO471" s="254">
        <v>67.217120449557626</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3">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630000</v>
      </c>
      <c r="ED472" s="244"/>
      <c r="EE472" s="245">
        <v>430000</v>
      </c>
      <c r="EK472" s="242">
        <v>36.200000000000003</v>
      </c>
      <c r="EO472" s="244"/>
      <c r="EP472" s="244"/>
      <c r="GA472" s="254">
        <v>4.2180434064283068</v>
      </c>
      <c r="GB472" s="254"/>
      <c r="GC472" s="254">
        <v>50.97704079871302</v>
      </c>
      <c r="GD472" s="254"/>
      <c r="GE472" s="254">
        <v>128.49247783838527</v>
      </c>
      <c r="GF472" s="254"/>
      <c r="GG472" s="254">
        <v>135.2531835158818</v>
      </c>
      <c r="GH472" s="254"/>
      <c r="GI472" s="254">
        <v>65.308732407588366</v>
      </c>
      <c r="GJ472" s="254"/>
      <c r="GK472" s="254">
        <v>15.438337872931335</v>
      </c>
      <c r="GL472" s="254"/>
      <c r="GM472" s="254">
        <v>0.92636292433717271</v>
      </c>
      <c r="GN472" s="254"/>
      <c r="GO472" s="254">
        <v>60.073977801603576</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5">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622000</v>
      </c>
      <c r="ED473" s="244"/>
      <c r="EE473" s="245">
        <v>435000</v>
      </c>
      <c r="EK473" s="242">
        <v>31.2</v>
      </c>
      <c r="EO473" s="244"/>
      <c r="EP473" s="244"/>
      <c r="GA473" s="254">
        <v>6.1725228375183381</v>
      </c>
      <c r="GB473" s="254"/>
      <c r="GC473" s="254">
        <v>53.408075059577378</v>
      </c>
      <c r="GD473" s="254"/>
      <c r="GE473" s="254">
        <v>127.02252673831221</v>
      </c>
      <c r="GF473" s="254"/>
      <c r="GG473" s="254">
        <v>140.02462170532502</v>
      </c>
      <c r="GH473" s="254"/>
      <c r="GI473" s="254">
        <v>62.994325961616219</v>
      </c>
      <c r="GJ473" s="254"/>
      <c r="GK473" s="254">
        <v>13.475462861001038</v>
      </c>
      <c r="GL473" s="254"/>
      <c r="GM473" s="254">
        <v>1.5732398361073292</v>
      </c>
      <c r="GN473" s="254"/>
      <c r="GO473" s="254">
        <v>60.52552164496268</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5">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605499</v>
      </c>
      <c r="ED474" s="244"/>
      <c r="EE474" s="245">
        <v>415000</v>
      </c>
      <c r="EK474" s="242">
        <v>46.8</v>
      </c>
      <c r="EO474" s="244"/>
      <c r="EP474" s="244"/>
      <c r="GA474" s="267">
        <v>5.1716320127454116</v>
      </c>
      <c r="GB474" s="267"/>
      <c r="GC474" s="267">
        <v>47.933301532515401</v>
      </c>
      <c r="GD474" s="267"/>
      <c r="GE474" s="267">
        <v>121.21391473323114</v>
      </c>
      <c r="GF474" s="267"/>
      <c r="GG474" s="267">
        <v>144.08774962316076</v>
      </c>
      <c r="GH474" s="267"/>
      <c r="GI474" s="267">
        <v>65.822005236346243</v>
      </c>
      <c r="GJ474" s="267"/>
      <c r="GK474" s="267">
        <v>14.266353943875579</v>
      </c>
      <c r="GL474" s="267"/>
      <c r="GM474" s="267">
        <v>1.3236474865867656</v>
      </c>
      <c r="GN474" s="267"/>
      <c r="GO474" s="267">
        <v>60.060623947872891</v>
      </c>
      <c r="GP474" s="254"/>
      <c r="GQ474" s="254"/>
      <c r="GR474" s="254"/>
      <c r="GS474" s="254"/>
      <c r="GT474" s="254"/>
      <c r="GU474" s="184"/>
      <c r="GV474" s="184"/>
      <c r="GW474" s="184"/>
      <c r="GX474" s="184"/>
      <c r="GY474" s="184"/>
      <c r="GZ474" s="184"/>
      <c r="HC474" s="184"/>
      <c r="HG474" s="285">
        <v>1247.6342990246033</v>
      </c>
      <c r="HH474" s="285"/>
      <c r="HI474" s="285">
        <v>3830.2518561653806</v>
      </c>
      <c r="HJ474" s="285"/>
      <c r="HK474" s="285">
        <v>355.21910030572138</v>
      </c>
      <c r="HL474" s="285"/>
      <c r="HM474" s="285">
        <v>6827.2916969961661</v>
      </c>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5">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C475" s="245">
        <v>605000</v>
      </c>
      <c r="ED475" s="244"/>
      <c r="EE475" s="245">
        <v>437500</v>
      </c>
      <c r="EK475" s="242">
        <v>50.7</v>
      </c>
      <c r="EO475" s="244"/>
      <c r="EP475" s="244"/>
      <c r="GA475" s="267">
        <v>4.4383748719699554</v>
      </c>
      <c r="GB475" s="267"/>
      <c r="GC475" s="267">
        <v>42.046250875963558</v>
      </c>
      <c r="GD475" s="267"/>
      <c r="GE475" s="267">
        <v>118.50599446664617</v>
      </c>
      <c r="GF475" s="267"/>
      <c r="GG475" s="267">
        <v>139.30471359643698</v>
      </c>
      <c r="GH475" s="267"/>
      <c r="GI475" s="267">
        <v>63.7593984962406</v>
      </c>
      <c r="GJ475" s="267"/>
      <c r="GK475" s="267">
        <v>14.649950697281307</v>
      </c>
      <c r="GL475" s="267"/>
      <c r="GM475" s="267">
        <v>1.123234916559692</v>
      </c>
      <c r="GN475" s="267"/>
      <c r="GO475" s="267">
        <v>58.662928752994347</v>
      </c>
      <c r="GP475" s="254"/>
      <c r="GQ475" s="254"/>
      <c r="GR475" s="254"/>
      <c r="GS475" s="254"/>
      <c r="GT475" s="254"/>
      <c r="GU475" s="184"/>
      <c r="GV475" s="184"/>
      <c r="GW475" s="184"/>
      <c r="GX475" s="184"/>
      <c r="GY475" s="184"/>
      <c r="GZ475" s="184"/>
      <c r="HC475" s="184"/>
      <c r="HG475" s="285">
        <v>1218.4963836556713</v>
      </c>
      <c r="HH475" s="285"/>
      <c r="HI475" s="285">
        <v>4267.2407907254083</v>
      </c>
      <c r="HJ475" s="285"/>
      <c r="HK475" s="285">
        <v>329.54478213175418</v>
      </c>
      <c r="HL475" s="285"/>
      <c r="HM475" s="285">
        <v>7496.6886211463971</v>
      </c>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5">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D476" s="244"/>
      <c r="EK476" s="242">
        <v>48.6</v>
      </c>
      <c r="EO476" s="244"/>
      <c r="EP476" s="244"/>
      <c r="GA476" s="267">
        <v>4.0471508597188288</v>
      </c>
      <c r="GB476" s="267"/>
      <c r="GC476" s="267">
        <v>40.381240329599869</v>
      </c>
      <c r="GD476" s="267"/>
      <c r="GE476" s="267">
        <v>123.28263251814597</v>
      </c>
      <c r="GF476" s="267"/>
      <c r="GG476" s="267">
        <v>146.03823109864703</v>
      </c>
      <c r="GH476" s="267"/>
      <c r="GI476" s="267">
        <v>73.592853043920883</v>
      </c>
      <c r="GJ476" s="267"/>
      <c r="GK476" s="267">
        <v>15.043456909945386</v>
      </c>
      <c r="GL476" s="267"/>
      <c r="GM476" s="267">
        <v>0.90967999697743696</v>
      </c>
      <c r="GN476" s="267"/>
      <c r="GO476" s="267">
        <v>61.522038180774899</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5">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D477" s="244"/>
      <c r="EK477" s="242">
        <v>41.6</v>
      </c>
      <c r="EO477" s="244"/>
      <c r="EP477" s="244"/>
      <c r="GA477" s="267">
        <v>2.7179568920082513</v>
      </c>
      <c r="GB477" s="267"/>
      <c r="GC477" s="267">
        <v>33.563145091503891</v>
      </c>
      <c r="GD477" s="267"/>
      <c r="GE477" s="267">
        <v>92.074393272565757</v>
      </c>
      <c r="GF477" s="267"/>
      <c r="GG477" s="267">
        <v>115.73681732294123</v>
      </c>
      <c r="GH477" s="267"/>
      <c r="GI477" s="267">
        <v>62.584613758854822</v>
      </c>
      <c r="GJ477" s="267"/>
      <c r="GK477" s="267">
        <v>11.355257226527137</v>
      </c>
      <c r="GL477" s="267"/>
      <c r="GM477" s="267">
        <v>1.5805842222793791</v>
      </c>
      <c r="GN477" s="267"/>
      <c r="GO477" s="267">
        <v>48.542832064944186</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5">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c r="EE478"/>
      <c r="EK478" s="242">
        <v>41.2</v>
      </c>
      <c r="EO478" s="244"/>
      <c r="EP478" s="244"/>
      <c r="GA478" s="267"/>
      <c r="GB478" s="267"/>
      <c r="GC478" s="267"/>
      <c r="GD478" s="267"/>
      <c r="GE478" s="267"/>
      <c r="GF478" s="267"/>
      <c r="GG478" s="267"/>
      <c r="GH478" s="267"/>
      <c r="GI478" s="267"/>
      <c r="GJ478" s="267"/>
      <c r="GK478" s="267"/>
      <c r="GL478" s="267"/>
      <c r="GM478" s="267"/>
      <c r="GN478" s="267"/>
      <c r="GO478" s="267"/>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v>95.7</v>
      </c>
      <c r="HX478" s="239"/>
      <c r="HY478" s="154"/>
      <c r="HZ478" s="154"/>
      <c r="IA478" s="184"/>
      <c r="IB478" s="184"/>
      <c r="ID478" s="184"/>
      <c r="IE478" s="185"/>
      <c r="IF478" s="185"/>
      <c r="IG478" s="184"/>
    </row>
    <row r="479" spans="1:241" ht="15" customHeight="1" x14ac:dyDescent="0.35">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c r="ED479" s="244"/>
      <c r="EE479"/>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5">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390000</v>
      </c>
      <c r="ED480" s="242"/>
      <c r="EE480" s="242">
        <v>320000</v>
      </c>
      <c r="EF480" s="242"/>
      <c r="EG480" s="260">
        <v>3.6057692307692308</v>
      </c>
      <c r="EH480" s="242"/>
      <c r="EI480" s="260">
        <v>3.6057692307692308</v>
      </c>
      <c r="EJ480" s="242"/>
      <c r="EK480" s="242">
        <v>11.899999999999999</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2.1617726535759321</v>
      </c>
      <c r="GB480" s="254"/>
      <c r="GC480" s="254">
        <v>15.634218289085545</v>
      </c>
      <c r="GD480" s="254"/>
      <c r="GE480" s="254">
        <v>64.118372379778052</v>
      </c>
      <c r="GF480" s="254"/>
      <c r="GG480" s="254">
        <v>114.53077699293642</v>
      </c>
      <c r="GH480" s="254"/>
      <c r="GI480" s="254">
        <v>55.477280732652346</v>
      </c>
      <c r="GJ480" s="254"/>
      <c r="GK480" s="254">
        <v>7.5053609721229444</v>
      </c>
      <c r="GL480" s="254"/>
      <c r="GM480" s="254">
        <v>0.55545269394556562</v>
      </c>
      <c r="GN480" s="254"/>
      <c r="GO480" s="254">
        <v>43.470329886202592</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5">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428000</v>
      </c>
      <c r="ED481" s="242"/>
      <c r="EE481" s="242">
        <v>345000</v>
      </c>
      <c r="EF481" s="242"/>
      <c r="EG481" s="260">
        <v>5.6200441428921772</v>
      </c>
      <c r="EH481" s="242"/>
      <c r="EI481" s="260">
        <v>5.6200441428921772</v>
      </c>
      <c r="EJ481" s="242"/>
      <c r="EK481" s="242">
        <v>28.7</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2.1822094596848802</v>
      </c>
      <c r="GB481" s="254"/>
      <c r="GC481" s="254">
        <v>15.659861500633774</v>
      </c>
      <c r="GD481" s="254"/>
      <c r="GE481" s="254">
        <v>65.114388850335345</v>
      </c>
      <c r="GF481" s="254"/>
      <c r="GG481" s="254">
        <v>118.91139536720135</v>
      </c>
      <c r="GH481" s="254"/>
      <c r="GI481" s="254">
        <v>57.927233834891332</v>
      </c>
      <c r="GJ481" s="254"/>
      <c r="GK481" s="254">
        <v>11.700949482863747</v>
      </c>
      <c r="GL481" s="254"/>
      <c r="GM481" s="254">
        <v>0.54980908195071487</v>
      </c>
      <c r="GN481" s="254"/>
      <c r="GO481" s="254">
        <v>45.356355460317431</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5">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532000</v>
      </c>
      <c r="ED482" s="242"/>
      <c r="EE482" s="242">
        <v>389750</v>
      </c>
      <c r="EF482" s="242"/>
      <c r="EG482" s="260">
        <v>7.4593128390596748</v>
      </c>
      <c r="EH482" s="242"/>
      <c r="EI482" s="260">
        <v>7.4593128390596748</v>
      </c>
      <c r="EJ482" s="242"/>
      <c r="EK482" s="242">
        <v>24.5</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4.0388999962274257</v>
      </c>
      <c r="GB482" s="254"/>
      <c r="GC482" s="254">
        <v>14.797725443645184</v>
      </c>
      <c r="GD482" s="254"/>
      <c r="GE482" s="254">
        <v>58.578183170544484</v>
      </c>
      <c r="GF482" s="254"/>
      <c r="GG482" s="254">
        <v>121.1438570979648</v>
      </c>
      <c r="GH482" s="254"/>
      <c r="GI482" s="254">
        <v>58.421581242847253</v>
      </c>
      <c r="GJ482" s="254"/>
      <c r="GK482" s="254">
        <v>11.433324090995553</v>
      </c>
      <c r="GL482" s="254"/>
      <c r="GM482" s="254">
        <v>1.0885579979480133</v>
      </c>
      <c r="GN482" s="254"/>
      <c r="GO482" s="254">
        <v>44.800028267897389</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5">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570000</v>
      </c>
      <c r="ED483" s="242"/>
      <c r="EE483" s="242">
        <v>405000</v>
      </c>
      <c r="EF483" s="242"/>
      <c r="EG483" s="260">
        <v>9.8926111824442629</v>
      </c>
      <c r="EH483" s="242"/>
      <c r="EI483" s="260">
        <v>9.8926111824442629</v>
      </c>
      <c r="EJ483" s="242"/>
      <c r="EK483" s="242">
        <v>20.399999999999999</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2.9656861813977731</v>
      </c>
      <c r="GB483" s="254"/>
      <c r="GC483" s="254">
        <v>12.00588198329393</v>
      </c>
      <c r="GD483" s="254"/>
      <c r="GE483" s="254">
        <v>59.027829282934675</v>
      </c>
      <c r="GF483" s="254"/>
      <c r="GG483" s="254">
        <v>124.10594798403909</v>
      </c>
      <c r="GH483" s="254"/>
      <c r="GI483" s="254">
        <v>70.077640014244466</v>
      </c>
      <c r="GJ483" s="254"/>
      <c r="GK483" s="254">
        <v>10.471745710187969</v>
      </c>
      <c r="GL483" s="254"/>
      <c r="GM483" s="254">
        <v>0.53885905344000262</v>
      </c>
      <c r="GN483" s="254"/>
      <c r="GO483" s="254">
        <v>46.324224746043086</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5">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612000</v>
      </c>
      <c r="ED484" s="242"/>
      <c r="EE484" s="242">
        <v>450000</v>
      </c>
      <c r="EF484" s="242"/>
      <c r="EG484" s="242">
        <v>11.28518321826872</v>
      </c>
      <c r="EH484" s="242"/>
      <c r="EI484" s="242">
        <v>6.8425997794027538</v>
      </c>
      <c r="EJ484" s="242"/>
      <c r="EK484" s="242">
        <v>21.5</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3.3688589981447969</v>
      </c>
      <c r="GB484" s="254"/>
      <c r="GC484" s="254">
        <v>12.174136459719854</v>
      </c>
      <c r="GD484" s="254"/>
      <c r="GE484" s="254">
        <v>65.315789581181988</v>
      </c>
      <c r="GF484" s="254"/>
      <c r="GG484" s="254">
        <v>127.46877670282817</v>
      </c>
      <c r="GH484" s="254"/>
      <c r="GI484" s="254">
        <v>67.393952693661177</v>
      </c>
      <c r="GJ484" s="254"/>
      <c r="GK484" s="254">
        <v>12.122741198704702</v>
      </c>
      <c r="GL484" s="254"/>
      <c r="GM484" s="254">
        <v>0</v>
      </c>
      <c r="GN484" s="254"/>
      <c r="GO484" s="254">
        <v>47.681817305895542</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5">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715000</v>
      </c>
      <c r="ED485" s="244"/>
      <c r="EE485" s="245">
        <v>480000</v>
      </c>
      <c r="EG485" s="245">
        <v>14.1</v>
      </c>
      <c r="EI485" s="245">
        <v>8.4</v>
      </c>
      <c r="EK485" s="242">
        <v>21.5</v>
      </c>
      <c r="EO485" s="244">
        <v>1.8</v>
      </c>
      <c r="EP485" s="244"/>
      <c r="GA485" s="254">
        <v>3.7799543763844121</v>
      </c>
      <c r="GB485" s="254"/>
      <c r="GC485" s="254">
        <v>11.004554730903566</v>
      </c>
      <c r="GD485" s="254"/>
      <c r="GE485" s="254">
        <v>64.808210039480059</v>
      </c>
      <c r="GF485" s="254"/>
      <c r="GG485" s="254">
        <v>127.20213302097399</v>
      </c>
      <c r="GH485" s="254"/>
      <c r="GI485" s="254">
        <v>76.56859811047228</v>
      </c>
      <c r="GJ485" s="254"/>
      <c r="GK485" s="254">
        <v>12.889168070283223</v>
      </c>
      <c r="GL485" s="254"/>
      <c r="GM485" s="254">
        <v>0</v>
      </c>
      <c r="GN485" s="254"/>
      <c r="GO485" s="254">
        <v>49.069611530700435</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5">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675000</v>
      </c>
      <c r="ED486" s="244"/>
      <c r="EE486" s="245">
        <v>475000</v>
      </c>
      <c r="EK486" s="242">
        <v>10.100000000000001</v>
      </c>
      <c r="EO486" s="244">
        <v>1.2102985403066089</v>
      </c>
      <c r="EP486" s="244"/>
      <c r="GA486" s="254">
        <v>1.1317304234156904</v>
      </c>
      <c r="GB486" s="254"/>
      <c r="GC486" s="254">
        <v>15.689227455698614</v>
      </c>
      <c r="GD486" s="254"/>
      <c r="GE486" s="254">
        <v>66.420390598138113</v>
      </c>
      <c r="GF486" s="254"/>
      <c r="GG486" s="254">
        <v>126.51716272743232</v>
      </c>
      <c r="GH486" s="254"/>
      <c r="GI486" s="254">
        <v>82.677584863491788</v>
      </c>
      <c r="GJ486" s="254"/>
      <c r="GK486" s="254">
        <v>15.263576402601629</v>
      </c>
      <c r="GL486" s="254"/>
      <c r="GM486" s="254">
        <v>0</v>
      </c>
      <c r="GN486" s="254"/>
      <c r="GO486" s="254">
        <v>50.977280601415593</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5">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667050</v>
      </c>
      <c r="ED487" s="244"/>
      <c r="EE487" s="245">
        <v>487250</v>
      </c>
      <c r="EK487" s="242">
        <v>6.5</v>
      </c>
      <c r="EO487" s="244"/>
      <c r="EP487" s="244"/>
      <c r="GA487" s="254">
        <v>2.0707197345618202</v>
      </c>
      <c r="GB487" s="254"/>
      <c r="GC487" s="254">
        <v>13.512515431338258</v>
      </c>
      <c r="GD487" s="254"/>
      <c r="GE487" s="254">
        <v>72.111322254229748</v>
      </c>
      <c r="GF487" s="254"/>
      <c r="GG487" s="254">
        <v>138.11943304069936</v>
      </c>
      <c r="GH487" s="254"/>
      <c r="GI487" s="254">
        <v>79.599568486864484</v>
      </c>
      <c r="GJ487" s="254"/>
      <c r="GK487" s="254">
        <v>14.578282613091734</v>
      </c>
      <c r="GL487" s="254"/>
      <c r="GM487" s="254">
        <v>1.7295999987737407</v>
      </c>
      <c r="GN487" s="254"/>
      <c r="GO487" s="254">
        <v>52.899782666909232</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5">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748000</v>
      </c>
      <c r="ED488" s="244"/>
      <c r="EE488" s="245">
        <v>527500</v>
      </c>
      <c r="EK488" s="242">
        <v>3</v>
      </c>
      <c r="EO488" s="244"/>
      <c r="EP488" s="244"/>
      <c r="GA488" s="254">
        <v>1.9477030050641426</v>
      </c>
      <c r="GB488" s="254"/>
      <c r="GC488" s="254">
        <v>13.415865963415948</v>
      </c>
      <c r="GD488" s="254"/>
      <c r="GE488" s="254">
        <v>68.47026661717068</v>
      </c>
      <c r="GF488" s="254"/>
      <c r="GG488" s="254">
        <v>123.37646159952263</v>
      </c>
      <c r="GH488" s="254"/>
      <c r="GI488" s="254">
        <v>73.961378730290477</v>
      </c>
      <c r="GJ488" s="254"/>
      <c r="GK488" s="254">
        <v>14.328499699699563</v>
      </c>
      <c r="GL488" s="254"/>
      <c r="GM488" s="254">
        <v>0.97610904815665089</v>
      </c>
      <c r="GN488" s="254"/>
      <c r="GO488" s="254">
        <v>48.809873796751774</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5">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860000</v>
      </c>
      <c r="ED489" s="244"/>
      <c r="EE489" s="245">
        <v>551125</v>
      </c>
      <c r="EK489" s="242">
        <v>5.8999999999999995</v>
      </c>
      <c r="EO489" s="244"/>
      <c r="EP489" s="244"/>
      <c r="GA489" s="254">
        <v>2.7357442079165599</v>
      </c>
      <c r="GB489" s="254"/>
      <c r="GC489" s="254">
        <v>12.067123373766576</v>
      </c>
      <c r="GD489" s="254"/>
      <c r="GE489" s="254">
        <v>66.558441558441558</v>
      </c>
      <c r="GF489" s="254"/>
      <c r="GG489" s="254">
        <v>126.49542575650949</v>
      </c>
      <c r="GH489" s="254"/>
      <c r="GI489" s="254">
        <v>85.462924172601589</v>
      </c>
      <c r="GJ489" s="254"/>
      <c r="GK489" s="254">
        <v>19.123371128786594</v>
      </c>
      <c r="GL489" s="254"/>
      <c r="GM489" s="254">
        <v>0.52260256075254763</v>
      </c>
      <c r="GN489" s="254"/>
      <c r="GO489" s="254">
        <v>49.754160615064826</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5">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1100000</v>
      </c>
      <c r="ED490" s="244"/>
      <c r="EE490" s="245">
        <v>630000</v>
      </c>
      <c r="EK490" s="242">
        <v>4</v>
      </c>
      <c r="EO490" s="244"/>
      <c r="EP490" s="244"/>
      <c r="GA490" s="254">
        <v>2.6323553532420561</v>
      </c>
      <c r="GB490" s="254"/>
      <c r="GC490" s="254">
        <v>11.463409546635052</v>
      </c>
      <c r="GD490" s="254"/>
      <c r="GE490" s="254">
        <v>58.584171018763421</v>
      </c>
      <c r="GF490" s="254"/>
      <c r="GG490" s="254">
        <v>126.40218600650313</v>
      </c>
      <c r="GH490" s="254"/>
      <c r="GI490" s="254">
        <v>77.29248100744185</v>
      </c>
      <c r="GJ490" s="254"/>
      <c r="GK490" s="254">
        <v>16.462321861765851</v>
      </c>
      <c r="GL490" s="254"/>
      <c r="GM490" s="254">
        <v>1.0308598122897052</v>
      </c>
      <c r="GN490" s="254"/>
      <c r="GO490" s="254">
        <v>45.884231731117325</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5">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1110000</v>
      </c>
      <c r="ED491" s="244"/>
      <c r="EE491" s="245">
        <v>663750</v>
      </c>
      <c r="EK491" s="242">
        <v>3.2</v>
      </c>
      <c r="EO491" s="244"/>
      <c r="EP491" s="244"/>
      <c r="GA491" s="254">
        <v>2.1160615093601289</v>
      </c>
      <c r="GC491" s="254">
        <v>8.4824069735309759</v>
      </c>
      <c r="GE491" s="254">
        <v>58.939242214531866</v>
      </c>
      <c r="GG491" s="254">
        <v>115.53231194798745</v>
      </c>
      <c r="GI491" s="254">
        <v>78.13120080293146</v>
      </c>
      <c r="GK491" s="254">
        <v>17.947401161277419</v>
      </c>
      <c r="GM491" s="254">
        <v>0</v>
      </c>
      <c r="GO491" s="254">
        <v>45.338659012075851</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5">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1256005</v>
      </c>
      <c r="ED492" s="244"/>
      <c r="EE492" s="245">
        <v>660000</v>
      </c>
      <c r="EK492" s="242">
        <v>2.1999999999999997</v>
      </c>
      <c r="EO492" s="244"/>
      <c r="EP492" s="244"/>
      <c r="GA492" s="254">
        <v>2.4738451269046817</v>
      </c>
      <c r="GC492" s="254">
        <v>9.2268010150106843</v>
      </c>
      <c r="GE492" s="254">
        <v>69.734188617988337</v>
      </c>
      <c r="GG492" s="254">
        <v>135.71265645022055</v>
      </c>
      <c r="GI492" s="254">
        <v>80.413384978792962</v>
      </c>
      <c r="GK492" s="254">
        <v>17.697950982176184</v>
      </c>
      <c r="GM492" s="254">
        <v>0</v>
      </c>
      <c r="GO492" s="254">
        <v>50.125120180169795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5">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1185012</v>
      </c>
      <c r="ED493" s="244"/>
      <c r="EE493" s="245">
        <v>697449</v>
      </c>
      <c r="EK493" s="242">
        <v>2.1999999999999997</v>
      </c>
      <c r="EO493" s="244"/>
      <c r="EP493" s="244"/>
      <c r="GA493" s="254">
        <v>2.7887180931058144</v>
      </c>
      <c r="GB493" s="254"/>
      <c r="GC493" s="254">
        <v>8.7373722887905974</v>
      </c>
      <c r="GD493" s="254"/>
      <c r="GE493" s="254">
        <v>61.638828164754173</v>
      </c>
      <c r="GF493" s="254"/>
      <c r="GG493" s="254">
        <v>124.08448437191097</v>
      </c>
      <c r="GH493" s="254"/>
      <c r="GI493" s="254">
        <v>69.882515703008949</v>
      </c>
      <c r="GJ493" s="254"/>
      <c r="GK493" s="254">
        <v>17.91295914013784</v>
      </c>
      <c r="GL493" s="254"/>
      <c r="GM493" s="254">
        <v>0</v>
      </c>
      <c r="GN493" s="254"/>
      <c r="GO493" s="254">
        <v>46.40063003282804</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5">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1122600</v>
      </c>
      <c r="ED494" s="244"/>
      <c r="EE494" s="245">
        <v>750000</v>
      </c>
      <c r="EK494" s="242">
        <v>2</v>
      </c>
      <c r="EO494" s="244"/>
      <c r="EP494" s="244"/>
      <c r="GA494" s="254">
        <v>1.9939761529168138</v>
      </c>
      <c r="GB494" s="254"/>
      <c r="GC494" s="254">
        <v>8.2968395598184781</v>
      </c>
      <c r="GD494" s="254"/>
      <c r="GE494" s="254">
        <v>55.243792028508061</v>
      </c>
      <c r="GF494" s="254"/>
      <c r="GG494" s="254">
        <v>126.05218712561219</v>
      </c>
      <c r="GH494" s="254"/>
      <c r="GI494" s="254">
        <v>73.741718695257191</v>
      </c>
      <c r="GJ494" s="254"/>
      <c r="GK494" s="254">
        <v>18.123483110852352</v>
      </c>
      <c r="GL494" s="254"/>
      <c r="GM494" s="254">
        <v>0.98453827822811379</v>
      </c>
      <c r="GN494" s="254"/>
      <c r="GO494" s="254">
        <v>40.623510150054351</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5">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1200000</v>
      </c>
      <c r="ED495" s="244"/>
      <c r="EE495" s="245">
        <v>765000</v>
      </c>
      <c r="EK495" s="242">
        <v>1</v>
      </c>
      <c r="EO495" s="244"/>
      <c r="EP495" s="244"/>
      <c r="GA495" s="254">
        <v>1.2074506049738734</v>
      </c>
      <c r="GB495" s="254"/>
      <c r="GC495" s="254">
        <v>7.8555049294324277</v>
      </c>
      <c r="GD495" s="254"/>
      <c r="GE495" s="254">
        <v>49.22591647967338</v>
      </c>
      <c r="GF495" s="254"/>
      <c r="GG495" s="254">
        <v>127.86690724725928</v>
      </c>
      <c r="GH495" s="254"/>
      <c r="GI495" s="254">
        <v>77.558239710966376</v>
      </c>
      <c r="GJ495" s="254"/>
      <c r="GK495" s="254">
        <v>18.33508555381961</v>
      </c>
      <c r="GL495" s="254"/>
      <c r="GM495" s="254">
        <v>1.9445687526530266</v>
      </c>
      <c r="GN495" s="254"/>
      <c r="GO495" s="254">
        <v>40.781745874211431</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5">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v>2</v>
      </c>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1388800</v>
      </c>
      <c r="ED496" s="244"/>
      <c r="EE496" s="245">
        <v>833500</v>
      </c>
      <c r="EK496" s="242">
        <v>2</v>
      </c>
      <c r="EO496" s="244"/>
      <c r="EP496" s="244"/>
      <c r="GA496" s="254">
        <v>1.5278689472482805</v>
      </c>
      <c r="GB496" s="254"/>
      <c r="GC496" s="254">
        <v>6.4562351219899936</v>
      </c>
      <c r="GD496" s="254"/>
      <c r="GE496" s="254">
        <v>48.015834120112359</v>
      </c>
      <c r="GF496" s="254"/>
      <c r="GG496" s="254">
        <v>120.82223522972028</v>
      </c>
      <c r="GH496" s="254"/>
      <c r="GI496" s="254">
        <v>78.893346759503629</v>
      </c>
      <c r="GJ496" s="254"/>
      <c r="GK496" s="254">
        <v>15.446088543421633</v>
      </c>
      <c r="GL496" s="254"/>
      <c r="GM496" s="254">
        <v>1.6265224244991607</v>
      </c>
      <c r="GN496" s="254"/>
      <c r="GO496" s="254">
        <v>39.683331528923027</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3">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1400000</v>
      </c>
      <c r="ED497" s="244"/>
      <c r="EE497" s="245">
        <v>800000</v>
      </c>
      <c r="EK497" s="242">
        <v>1.0999999999999999</v>
      </c>
      <c r="EO497" s="244"/>
      <c r="EP497" s="244"/>
      <c r="GA497" s="254">
        <v>0.75408841734007936</v>
      </c>
      <c r="GB497" s="254"/>
      <c r="GC497" s="254">
        <v>4.5744416501780547</v>
      </c>
      <c r="GD497" s="254"/>
      <c r="GE497" s="254">
        <v>39.817574246785981</v>
      </c>
      <c r="GF497" s="254"/>
      <c r="GG497" s="254">
        <v>95.39684602023685</v>
      </c>
      <c r="GH497" s="254"/>
      <c r="GI497" s="254">
        <v>76.328295475135477</v>
      </c>
      <c r="GJ497" s="254"/>
      <c r="GK497" s="254">
        <v>15.519306432743393</v>
      </c>
      <c r="GL497" s="254"/>
      <c r="GM497" s="254">
        <v>1.894241688997488</v>
      </c>
      <c r="GN497" s="254"/>
      <c r="GO497" s="254">
        <v>32.926080861950261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5">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1450000</v>
      </c>
      <c r="ED498" s="244"/>
      <c r="EE498" s="245">
        <v>820000</v>
      </c>
      <c r="EK498" s="242">
        <v>1.2</v>
      </c>
      <c r="EO498" s="244"/>
      <c r="EP498" s="244"/>
      <c r="GA498" s="254">
        <v>1.0508485629404696</v>
      </c>
      <c r="GB498" s="254"/>
      <c r="GC498" s="254">
        <v>6.2307492304264906</v>
      </c>
      <c r="GD498" s="254"/>
      <c r="GE498" s="254">
        <v>35.480578065106442</v>
      </c>
      <c r="GF498" s="254"/>
      <c r="GG498" s="254">
        <v>97.554693729841944</v>
      </c>
      <c r="GH498" s="254"/>
      <c r="GI498" s="254">
        <v>67.382906681283515</v>
      </c>
      <c r="GJ498" s="254"/>
      <c r="GK498" s="254">
        <v>12.148803381271078</v>
      </c>
      <c r="GL498" s="254"/>
      <c r="GM498" s="254">
        <v>2.3578479814211444</v>
      </c>
      <c r="GN498" s="254"/>
      <c r="GO498" s="254">
        <v>31.699267032552914</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5">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1421500</v>
      </c>
      <c r="ED499" s="244"/>
      <c r="EE499" s="245">
        <v>726000</v>
      </c>
      <c r="EK499" s="242">
        <v>2.1999999999999997</v>
      </c>
      <c r="EO499" s="244"/>
      <c r="EP499" s="244"/>
      <c r="GA499" s="267">
        <v>0.89658699527231867</v>
      </c>
      <c r="GB499" s="267"/>
      <c r="GC499" s="267">
        <v>5.3159606811912044</v>
      </c>
      <c r="GD499" s="267"/>
      <c r="GE499" s="267">
        <v>30.844051590513455</v>
      </c>
      <c r="GF499" s="267"/>
      <c r="GG499" s="267">
        <v>94.978323922122854</v>
      </c>
      <c r="GH499" s="267"/>
      <c r="GI499" s="267">
        <v>65.239293001634209</v>
      </c>
      <c r="GJ499" s="267"/>
      <c r="GK499" s="267">
        <v>12.890182744529728</v>
      </c>
      <c r="GL499" s="267"/>
      <c r="GM499" s="267">
        <v>1.6435840362352805</v>
      </c>
      <c r="GN499" s="267"/>
      <c r="GO499" s="267">
        <v>30.381602696937112</v>
      </c>
      <c r="GP499" s="254"/>
      <c r="GQ499" s="254"/>
      <c r="GR499" s="254"/>
      <c r="GS499" s="254"/>
      <c r="GT499" s="254"/>
      <c r="GU499" s="184"/>
      <c r="GV499" s="184"/>
      <c r="GW499" s="184"/>
      <c r="GX499" s="184"/>
      <c r="GY499" s="184"/>
      <c r="GZ499" s="184"/>
      <c r="HC499" s="184"/>
      <c r="HG499" s="285">
        <v>825.30949105914715</v>
      </c>
      <c r="HH499" s="285"/>
      <c r="HI499" s="285">
        <v>4574.081351935547</v>
      </c>
      <c r="HJ499" s="285"/>
      <c r="HK499" s="285">
        <v>255.45293770878365</v>
      </c>
      <c r="HL499" s="285"/>
      <c r="HM499" s="285">
        <v>6735.6062094714089</v>
      </c>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5">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C500" s="245">
        <v>1400000</v>
      </c>
      <c r="ED500" s="244"/>
      <c r="EE500" s="245">
        <v>663500</v>
      </c>
      <c r="EK500" s="242">
        <v>3</v>
      </c>
      <c r="EO500" s="244"/>
      <c r="EP500" s="244"/>
      <c r="GA500" s="267">
        <v>0.88183421516754845</v>
      </c>
      <c r="GB500" s="267"/>
      <c r="GC500" s="267">
        <v>5.3982725527831095</v>
      </c>
      <c r="GD500" s="267"/>
      <c r="GE500" s="267">
        <v>30.572609948627992</v>
      </c>
      <c r="GF500" s="267"/>
      <c r="GG500" s="267">
        <v>103.57882705907565</v>
      </c>
      <c r="GH500" s="267"/>
      <c r="GI500" s="267">
        <v>67.035044350734339</v>
      </c>
      <c r="GJ500" s="267"/>
      <c r="GK500" s="267">
        <v>13.9602053915276</v>
      </c>
      <c r="GL500" s="267"/>
      <c r="GM500" s="267">
        <v>0.99009900990099009</v>
      </c>
      <c r="GN500" s="267"/>
      <c r="GO500" s="267">
        <v>32.665012303890521</v>
      </c>
      <c r="GP500" s="254"/>
      <c r="GQ500" s="254"/>
      <c r="GR500" s="254"/>
      <c r="GS500" s="254"/>
      <c r="GT500" s="254"/>
      <c r="GU500" s="184"/>
      <c r="GV500" s="184"/>
      <c r="GW500" s="184"/>
      <c r="GX500" s="184"/>
      <c r="GY500" s="184"/>
      <c r="GZ500" s="184"/>
      <c r="HC500" s="184"/>
      <c r="HG500" s="285">
        <v>824.77970831660832</v>
      </c>
      <c r="HH500" s="285"/>
      <c r="HI500" s="285">
        <v>5363.4573847888832</v>
      </c>
      <c r="HJ500" s="285"/>
      <c r="HK500" s="285">
        <v>296.27081063516641</v>
      </c>
      <c r="HL500" s="285"/>
      <c r="HM500" s="285">
        <v>7458.856585813407</v>
      </c>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5">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D501" s="244"/>
      <c r="EK501" s="242">
        <v>44</v>
      </c>
      <c r="EO501" s="244"/>
      <c r="EP501" s="244"/>
      <c r="GA501" s="267">
        <v>1.3193945011183073</v>
      </c>
      <c r="GB501" s="267"/>
      <c r="GC501" s="267">
        <v>5.1858470608625256</v>
      </c>
      <c r="GD501" s="267"/>
      <c r="GE501" s="267">
        <v>30.243001246469539</v>
      </c>
      <c r="GF501" s="267"/>
      <c r="GG501" s="267">
        <v>99.059788105885033</v>
      </c>
      <c r="GH501" s="267"/>
      <c r="GI501" s="267">
        <v>69.089597888742276</v>
      </c>
      <c r="GJ501" s="267"/>
      <c r="GK501" s="267">
        <v>15.663129360122641</v>
      </c>
      <c r="GL501" s="267"/>
      <c r="GM501" s="267">
        <v>1.6329421776072106</v>
      </c>
      <c r="GN501" s="267"/>
      <c r="GO501" s="267">
        <v>32.336947134295592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5">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D502" s="244"/>
      <c r="EK502" s="242">
        <v>40.200000000000003</v>
      </c>
      <c r="EO502" s="244"/>
      <c r="EP502" s="244"/>
      <c r="GA502" s="267">
        <v>0.15487608434528546</v>
      </c>
      <c r="GB502" s="267"/>
      <c r="GC502" s="267">
        <v>1.9958027060829682</v>
      </c>
      <c r="GD502" s="267"/>
      <c r="GE502" s="267">
        <v>22.939149731198711</v>
      </c>
      <c r="GF502" s="267"/>
      <c r="GG502" s="267">
        <v>71.239527319700088</v>
      </c>
      <c r="GH502" s="267"/>
      <c r="GI502" s="267">
        <v>51.654896972406881</v>
      </c>
      <c r="GJ502" s="267"/>
      <c r="GK502" s="267">
        <v>13.354282309415305</v>
      </c>
      <c r="GL502" s="267"/>
      <c r="GM502" s="267">
        <v>1.1312525953190016</v>
      </c>
      <c r="GN502" s="267"/>
      <c r="GO502" s="267">
        <v>23.422015962952685</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5">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c r="EE503"/>
      <c r="EK503" s="242">
        <v>1.5</v>
      </c>
      <c r="EO503" s="244"/>
      <c r="EP503" s="244"/>
      <c r="GA503" s="267"/>
      <c r="GB503" s="267"/>
      <c r="GC503" s="267"/>
      <c r="GD503" s="267"/>
      <c r="GE503" s="267"/>
      <c r="GF503" s="267"/>
      <c r="GG503" s="267"/>
      <c r="GH503" s="267"/>
      <c r="GI503" s="267"/>
      <c r="GJ503" s="267"/>
      <c r="GK503" s="267"/>
      <c r="GL503" s="267"/>
      <c r="GM503" s="267"/>
      <c r="GN503" s="267"/>
      <c r="GO503" s="267"/>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v>126</v>
      </c>
      <c r="HX503" s="239"/>
      <c r="HY503" s="154"/>
      <c r="HZ503" s="154"/>
      <c r="IA503" s="184"/>
      <c r="IB503" s="184"/>
      <c r="ID503" s="184"/>
      <c r="IE503" s="185"/>
      <c r="IF503" s="185"/>
      <c r="IG503" s="184"/>
    </row>
    <row r="504" spans="1:241" ht="15" customHeight="1" x14ac:dyDescent="0.35">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c r="ED504" s="244"/>
      <c r="EE504"/>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5">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410000</v>
      </c>
      <c r="ED505" s="242"/>
      <c r="EE505" s="242">
        <v>287500</v>
      </c>
      <c r="EF505" s="242"/>
      <c r="EG505" s="260">
        <v>4.4783983140147523</v>
      </c>
      <c r="EH505" s="242"/>
      <c r="EI505" s="260">
        <v>3.3222105139913358</v>
      </c>
      <c r="EJ505" s="242"/>
      <c r="EK505" s="242">
        <v>9.3000000000000007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5.0354051927616048</v>
      </c>
      <c r="GB505" s="254"/>
      <c r="GC505" s="254">
        <v>24.141363862618221</v>
      </c>
      <c r="GD505" s="254"/>
      <c r="GE505" s="254">
        <v>74.483932751649292</v>
      </c>
      <c r="GF505" s="254"/>
      <c r="GG505" s="254">
        <v>118.69935809744292</v>
      </c>
      <c r="GH505" s="254"/>
      <c r="GI505" s="254">
        <v>61.395559583144539</v>
      </c>
      <c r="GJ505" s="254"/>
      <c r="GK505" s="254">
        <v>8.7837013541539601</v>
      </c>
      <c r="GL505" s="254"/>
      <c r="GM505" s="254">
        <v>0.80472103004291851</v>
      </c>
      <c r="GN505" s="254"/>
      <c r="GO505" s="254">
        <v>53.143072917701765</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5">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436000</v>
      </c>
      <c r="ED506" s="242"/>
      <c r="EE506" s="242">
        <v>310000</v>
      </c>
      <c r="EF506" s="242"/>
      <c r="EG506" s="260">
        <v>6.8247126436781613</v>
      </c>
      <c r="EH506" s="242"/>
      <c r="EI506" s="260">
        <v>4.8629531388152074</v>
      </c>
      <c r="EJ506" s="242"/>
      <c r="EK506" s="242">
        <v>18.3</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5.3047578105553752</v>
      </c>
      <c r="GB506" s="254"/>
      <c r="GC506" s="254">
        <v>21.964694054748144</v>
      </c>
      <c r="GD506" s="254"/>
      <c r="GE506" s="254">
        <v>69.741123596157749</v>
      </c>
      <c r="GF506" s="254"/>
      <c r="GG506" s="254">
        <v>123.06677046058311</v>
      </c>
      <c r="GH506" s="254"/>
      <c r="GI506" s="254">
        <v>77.643067727296625</v>
      </c>
      <c r="GJ506" s="254"/>
      <c r="GK506" s="254">
        <v>14.837249260591546</v>
      </c>
      <c r="GL506" s="254"/>
      <c r="GM506" s="254">
        <v>1.0610945490130723</v>
      </c>
      <c r="GN506" s="254"/>
      <c r="GO506" s="254">
        <v>56.294921488342084</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5">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520000</v>
      </c>
      <c r="ED507" s="242"/>
      <c r="EE507" s="242">
        <v>340000</v>
      </c>
      <c r="EF507" s="242"/>
      <c r="EG507" s="260">
        <v>7.872878295413507</v>
      </c>
      <c r="EH507" s="242"/>
      <c r="EI507" s="260">
        <v>5.5976886962802457</v>
      </c>
      <c r="EJ507" s="242"/>
      <c r="EK507" s="242">
        <v>20.399999999999999</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5.2601602974021144</v>
      </c>
      <c r="GB507" s="254"/>
      <c r="GC507" s="254">
        <v>24.963812384860947</v>
      </c>
      <c r="GD507" s="254"/>
      <c r="GE507" s="254">
        <v>54.97190185284672</v>
      </c>
      <c r="GF507" s="254"/>
      <c r="GG507" s="254">
        <v>122.14833600734266</v>
      </c>
      <c r="GH507" s="254"/>
      <c r="GI507" s="254">
        <v>70.833290328871044</v>
      </c>
      <c r="GJ507" s="254"/>
      <c r="GK507" s="254">
        <v>12.851449596368179</v>
      </c>
      <c r="GL507" s="254"/>
      <c r="GM507" s="254">
        <v>0</v>
      </c>
      <c r="GN507" s="254"/>
      <c r="GO507" s="254">
        <v>51.935388101211451</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5">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575000</v>
      </c>
      <c r="ED508" s="242"/>
      <c r="EE508" s="242">
        <v>380000</v>
      </c>
      <c r="EF508" s="242"/>
      <c r="EG508" s="260">
        <v>9.6993617735975821</v>
      </c>
      <c r="EH508" s="242"/>
      <c r="EI508" s="260">
        <v>6.4382487963273993</v>
      </c>
      <c r="EJ508" s="242"/>
      <c r="EK508" s="242">
        <v>23.799999999999997</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3.3752570837417717</v>
      </c>
      <c r="GB508" s="254"/>
      <c r="GC508" s="254">
        <v>16.019916854547969</v>
      </c>
      <c r="GD508" s="254"/>
      <c r="GE508" s="254">
        <v>67.972229150417192</v>
      </c>
      <c r="GF508" s="254"/>
      <c r="GG508" s="254">
        <v>120.98536620632767</v>
      </c>
      <c r="GH508" s="254"/>
      <c r="GI508" s="254">
        <v>73.483414040921573</v>
      </c>
      <c r="GJ508" s="254"/>
      <c r="GK508" s="254">
        <v>15.954273763418815</v>
      </c>
      <c r="GL508" s="254"/>
      <c r="GM508" s="254">
        <v>0</v>
      </c>
      <c r="GN508" s="254"/>
      <c r="GO508" s="254">
        <v>52.934793406155698</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5">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581000</v>
      </c>
      <c r="ED509" s="242"/>
      <c r="EE509" s="242">
        <v>410000</v>
      </c>
      <c r="EF509" s="242"/>
      <c r="EG509" s="242">
        <v>8.4329397961428469</v>
      </c>
      <c r="EH509" s="242"/>
      <c r="EI509" s="242">
        <v>4.5739532155166094</v>
      </c>
      <c r="EJ509" s="242"/>
      <c r="EK509" s="242">
        <v>15.5</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6.6947005270085604</v>
      </c>
      <c r="GB509" s="254"/>
      <c r="GC509" s="254">
        <v>22.148240893105807</v>
      </c>
      <c r="GD509" s="254"/>
      <c r="GE509" s="254">
        <v>62.049114427068673</v>
      </c>
      <c r="GF509" s="254"/>
      <c r="GG509" s="254">
        <v>136.68042517691367</v>
      </c>
      <c r="GH509" s="254"/>
      <c r="GI509" s="254">
        <v>80.80135215315218</v>
      </c>
      <c r="GJ509" s="254"/>
      <c r="GK509" s="254">
        <v>12.531338052871337</v>
      </c>
      <c r="GL509" s="254"/>
      <c r="GM509" s="254">
        <v>0</v>
      </c>
      <c r="GN509" s="254"/>
      <c r="GO509" s="254">
        <v>56.65457064315261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5">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710000</v>
      </c>
      <c r="ED510" s="244"/>
      <c r="EE510" s="245">
        <v>474000</v>
      </c>
      <c r="EG510" s="245">
        <v>11.9</v>
      </c>
      <c r="EI510" s="245">
        <v>5.7</v>
      </c>
      <c r="EK510" s="242">
        <v>19.400000000000002</v>
      </c>
      <c r="EO510" s="244">
        <v>1.8</v>
      </c>
      <c r="EP510" s="244"/>
      <c r="GA510" s="254">
        <v>2.4144735487194349</v>
      </c>
      <c r="GB510" s="254"/>
      <c r="GC510" s="254">
        <v>20.058331779320397</v>
      </c>
      <c r="GD510" s="254"/>
      <c r="GE510" s="254">
        <v>58.461995599387805</v>
      </c>
      <c r="GF510" s="254"/>
      <c r="GG510" s="254">
        <v>126.22395603578934</v>
      </c>
      <c r="GH510" s="254"/>
      <c r="GI510" s="254">
        <v>79.169981758353956</v>
      </c>
      <c r="GJ510" s="254"/>
      <c r="GK510" s="254">
        <v>17.057585804599388</v>
      </c>
      <c r="GL510" s="254"/>
      <c r="GM510" s="254">
        <v>0</v>
      </c>
      <c r="GN510" s="254"/>
      <c r="GO510" s="254">
        <v>53.375455964732495</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5">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690000</v>
      </c>
      <c r="ED511" s="244"/>
      <c r="EE511" s="245">
        <v>461250</v>
      </c>
      <c r="EK511" s="242">
        <v>12.8</v>
      </c>
      <c r="EO511" s="244">
        <v>1.3366162504396766</v>
      </c>
      <c r="EP511" s="244"/>
      <c r="GA511" s="254">
        <v>3.0175132127720654</v>
      </c>
      <c r="GB511" s="254"/>
      <c r="GC511" s="254">
        <v>20.173982462084194</v>
      </c>
      <c r="GD511" s="254"/>
      <c r="GE511" s="254">
        <v>64.200306693068541</v>
      </c>
      <c r="GF511" s="254"/>
      <c r="GG511" s="254">
        <v>138.39017011177154</v>
      </c>
      <c r="GH511" s="254"/>
      <c r="GI511" s="254">
        <v>98.720177614374251</v>
      </c>
      <c r="GJ511" s="254"/>
      <c r="GK511" s="254">
        <v>25.254567475120702</v>
      </c>
      <c r="GL511" s="254"/>
      <c r="GM511" s="254">
        <v>0</v>
      </c>
      <c r="GN511" s="254"/>
      <c r="GO511" s="254">
        <v>61.029883106834653</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5">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660000</v>
      </c>
      <c r="ED512" s="244"/>
      <c r="EE512" s="245">
        <v>455000</v>
      </c>
      <c r="EK512" s="242">
        <v>3.3000000000000003</v>
      </c>
      <c r="EO512" s="244"/>
      <c r="EP512" s="244"/>
      <c r="GA512" s="254">
        <v>2.7152412403897261</v>
      </c>
      <c r="GB512" s="254"/>
      <c r="GC512" s="254">
        <v>18.636870105889642</v>
      </c>
      <c r="GD512" s="254"/>
      <c r="GE512" s="254">
        <v>59.799131064732997</v>
      </c>
      <c r="GF512" s="254"/>
      <c r="GG512" s="254">
        <v>122.39868078765595</v>
      </c>
      <c r="GH512" s="254"/>
      <c r="GI512" s="254">
        <v>81.948089179009699</v>
      </c>
      <c r="GJ512" s="254"/>
      <c r="GK512" s="254">
        <v>19.375494054273329</v>
      </c>
      <c r="GL512" s="254"/>
      <c r="GM512" s="254">
        <v>1.756344510467345</v>
      </c>
      <c r="GN512" s="254"/>
      <c r="GO512" s="254">
        <v>52.957399810601338</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5">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702000</v>
      </c>
      <c r="ED513" s="244"/>
      <c r="EE513" s="245">
        <v>465000</v>
      </c>
      <c r="EK513" s="242">
        <v>2.7</v>
      </c>
      <c r="EO513" s="244"/>
      <c r="EP513" s="244"/>
      <c r="GA513" s="254">
        <v>3.9024100247071978</v>
      </c>
      <c r="GB513" s="254"/>
      <c r="GC513" s="254">
        <v>19.95209238962002</v>
      </c>
      <c r="GD513" s="254"/>
      <c r="GE513" s="254">
        <v>74.557407589381</v>
      </c>
      <c r="GF513" s="254"/>
      <c r="GG513" s="254">
        <v>123.68605267610261</v>
      </c>
      <c r="GH513" s="254"/>
      <c r="GI513" s="254">
        <v>87.394805645058199</v>
      </c>
      <c r="GJ513" s="254"/>
      <c r="GK513" s="254">
        <v>18.573325022933236</v>
      </c>
      <c r="GL513" s="254"/>
      <c r="GM513" s="254">
        <v>1.747565015949377</v>
      </c>
      <c r="GN513" s="254"/>
      <c r="GO513" s="254">
        <v>56.877218186518647</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5">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760000</v>
      </c>
      <c r="ED514" s="244"/>
      <c r="EE514" s="245">
        <v>472000</v>
      </c>
      <c r="EK514" s="242">
        <v>2.1</v>
      </c>
      <c r="EO514" s="244"/>
      <c r="EP514" s="244"/>
      <c r="GA514" s="254">
        <v>3.7588097102584181</v>
      </c>
      <c r="GB514" s="254"/>
      <c r="GC514" s="254">
        <v>16.352201257861633</v>
      </c>
      <c r="GD514" s="254"/>
      <c r="GE514" s="254">
        <v>62.31306081754736</v>
      </c>
      <c r="GF514" s="254"/>
      <c r="GG514" s="254">
        <v>124.41342798700518</v>
      </c>
      <c r="GH514" s="254"/>
      <c r="GI514" s="254">
        <v>88.11499357251374</v>
      </c>
      <c r="GJ514" s="254"/>
      <c r="GK514" s="254">
        <v>19.570466387088576</v>
      </c>
      <c r="GL514" s="254"/>
      <c r="GM514" s="254">
        <v>0</v>
      </c>
      <c r="GN514" s="254"/>
      <c r="GO514" s="254">
        <v>55.121454051299473</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5">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840000</v>
      </c>
      <c r="ED515" s="244"/>
      <c r="EE515" s="245">
        <v>470000</v>
      </c>
      <c r="EK515" s="242">
        <v>1.9</v>
      </c>
      <c r="EO515" s="244"/>
      <c r="EP515" s="244"/>
      <c r="GA515" s="254">
        <v>2.8637245021176154</v>
      </c>
      <c r="GB515" s="254"/>
      <c r="GC515" s="254">
        <v>14.105860872506454</v>
      </c>
      <c r="GD515" s="254"/>
      <c r="GE515" s="254">
        <v>59.307582593105352</v>
      </c>
      <c r="GF515" s="254"/>
      <c r="GG515" s="254">
        <v>130.06490140927929</v>
      </c>
      <c r="GH515" s="254"/>
      <c r="GI515" s="254">
        <v>87.416937519917937</v>
      </c>
      <c r="GJ515" s="254"/>
      <c r="GK515" s="254">
        <v>18.920056094919971</v>
      </c>
      <c r="GL515" s="254"/>
      <c r="GM515" s="254">
        <v>1.571674509231763</v>
      </c>
      <c r="GN515" s="254"/>
      <c r="GO515" s="254">
        <v>54.41362493811846</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5">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919000</v>
      </c>
      <c r="ED516" s="244"/>
      <c r="EE516" s="245">
        <v>515000</v>
      </c>
      <c r="EK516" s="242">
        <v>2.8000000000000003</v>
      </c>
      <c r="EO516" s="244"/>
      <c r="EP516" s="244"/>
      <c r="GA516" s="254">
        <v>2.2461628772843385</v>
      </c>
      <c r="GC516" s="254">
        <v>13.915351357715457</v>
      </c>
      <c r="GE516" s="254">
        <v>58.162688032181997</v>
      </c>
      <c r="GG516" s="254">
        <v>125.55165735753837</v>
      </c>
      <c r="GI516" s="254">
        <v>88.802509582011353</v>
      </c>
      <c r="GK516" s="254">
        <v>20.06045760502289</v>
      </c>
      <c r="GM516" s="254">
        <v>0</v>
      </c>
      <c r="GO516" s="254">
        <v>54.970427413595786</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5">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1030000</v>
      </c>
      <c r="ED517" s="244"/>
      <c r="EE517" s="245">
        <v>530000</v>
      </c>
      <c r="EK517" s="242">
        <v>2.5</v>
      </c>
      <c r="EO517" s="244"/>
      <c r="EP517" s="244"/>
      <c r="GA517" s="254">
        <v>1.9226376047213634</v>
      </c>
      <c r="GC517" s="254">
        <v>16.764937125437616</v>
      </c>
      <c r="GE517" s="254">
        <v>61.54243282506043</v>
      </c>
      <c r="GG517" s="254">
        <v>128.77879606025436</v>
      </c>
      <c r="GI517" s="254">
        <v>91.580441180425595</v>
      </c>
      <c r="GK517" s="254">
        <v>20.479764428511487</v>
      </c>
      <c r="GM517" s="254">
        <v>0</v>
      </c>
      <c r="GO517" s="254">
        <v>56.554343326604219</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5">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1100000</v>
      </c>
      <c r="ED518" s="244"/>
      <c r="EE518" s="245">
        <v>525000</v>
      </c>
      <c r="EK518" s="242">
        <v>1.7000000000000002</v>
      </c>
      <c r="EO518" s="244"/>
      <c r="EP518" s="244"/>
      <c r="GA518" s="254">
        <v>2.2319267407752119</v>
      </c>
      <c r="GB518" s="254"/>
      <c r="GC518" s="254">
        <v>9.769058479964249</v>
      </c>
      <c r="GD518" s="254"/>
      <c r="GE518" s="254">
        <v>51.180426052869606</v>
      </c>
      <c r="GF518" s="254"/>
      <c r="GG518" s="254">
        <v>120.77090806473859</v>
      </c>
      <c r="GH518" s="254"/>
      <c r="GI518" s="254">
        <v>87.419876263558791</v>
      </c>
      <c r="GJ518" s="254"/>
      <c r="GK518" s="254">
        <v>15.455298323290476</v>
      </c>
      <c r="GL518" s="254"/>
      <c r="GM518" s="254">
        <v>0</v>
      </c>
      <c r="GN518" s="254"/>
      <c r="GO518" s="254">
        <v>51.162861245761029</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5">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1000000</v>
      </c>
      <c r="ED519" s="244"/>
      <c r="EE519" s="245">
        <v>548500</v>
      </c>
      <c r="EK519" s="242">
        <v>1.5</v>
      </c>
      <c r="EO519" s="244"/>
      <c r="EP519" s="244"/>
      <c r="GA519" s="254">
        <v>2.0700165301175724</v>
      </c>
      <c r="GB519" s="254"/>
      <c r="GC519" s="254">
        <v>11.05066318119211</v>
      </c>
      <c r="GD519" s="254"/>
      <c r="GE519" s="254">
        <v>50.471046735016927</v>
      </c>
      <c r="GF519" s="254"/>
      <c r="GG519" s="254">
        <v>128.7203456686392</v>
      </c>
      <c r="GH519" s="254"/>
      <c r="GI519" s="254">
        <v>92.543696862732233</v>
      </c>
      <c r="GJ519" s="254"/>
      <c r="GK519" s="254">
        <v>21.524628737034082</v>
      </c>
      <c r="GL519" s="254"/>
      <c r="GM519" s="254">
        <v>1.0706555805877722</v>
      </c>
      <c r="GN519" s="254"/>
      <c r="GO519" s="254">
        <v>47.453965022539997</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5">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1090000</v>
      </c>
      <c r="ED520" s="244"/>
      <c r="EE520" s="245">
        <v>570000</v>
      </c>
      <c r="EK520" s="242">
        <v>1</v>
      </c>
      <c r="EO520" s="244"/>
      <c r="EP520" s="244"/>
      <c r="GA520" s="254">
        <v>1.9084944176398639</v>
      </c>
      <c r="GB520" s="254"/>
      <c r="GC520" s="254">
        <v>12.332806984830949</v>
      </c>
      <c r="GD520" s="254"/>
      <c r="GE520" s="254">
        <v>49.781063096643166</v>
      </c>
      <c r="GF520" s="254"/>
      <c r="GG520" s="254">
        <v>136.22810831802659</v>
      </c>
      <c r="GH520" s="254"/>
      <c r="GI520" s="254">
        <v>97.57428735598539</v>
      </c>
      <c r="GJ520" s="254"/>
      <c r="GK520" s="254">
        <v>27.583195437464472</v>
      </c>
      <c r="GL520" s="254"/>
      <c r="GM520" s="254">
        <v>2.0947085756526804</v>
      </c>
      <c r="GN520" s="254"/>
      <c r="GO520" s="254">
        <v>50.744242358632121</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5">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v>3.9</v>
      </c>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1240000</v>
      </c>
      <c r="ED521" s="244"/>
      <c r="EE521" s="245">
        <v>608000</v>
      </c>
      <c r="EK521" s="242">
        <v>2</v>
      </c>
      <c r="EO521" s="244"/>
      <c r="EP521" s="244"/>
      <c r="GA521" s="254">
        <v>1.5555222851685619</v>
      </c>
      <c r="GB521" s="254"/>
      <c r="GC521" s="254">
        <v>12.903842501274108</v>
      </c>
      <c r="GD521" s="254"/>
      <c r="GE521" s="254">
        <v>52.775697917443686</v>
      </c>
      <c r="GF521" s="254"/>
      <c r="GG521" s="254">
        <v>133.07271778321174</v>
      </c>
      <c r="GH521" s="254"/>
      <c r="GI521" s="254">
        <v>89.729833284611885</v>
      </c>
      <c r="GJ521" s="254"/>
      <c r="GK521" s="254">
        <v>21.320530752288413</v>
      </c>
      <c r="GL521" s="254"/>
      <c r="GM521" s="254">
        <v>2.330183920144123</v>
      </c>
      <c r="GN521" s="254"/>
      <c r="GO521" s="254">
        <v>49.071898426491643</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3">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1275000</v>
      </c>
      <c r="ED522" s="244"/>
      <c r="EE522" s="245">
        <v>585000</v>
      </c>
      <c r="EK522" s="242">
        <v>1.0999999999999999</v>
      </c>
      <c r="EO522" s="244"/>
      <c r="EP522" s="244"/>
      <c r="GA522" s="254">
        <v>1.1468179005995771</v>
      </c>
      <c r="GB522" s="254"/>
      <c r="GC522" s="254">
        <v>10.461378851472169</v>
      </c>
      <c r="GD522" s="254"/>
      <c r="GE522" s="254">
        <v>46.616616338043222</v>
      </c>
      <c r="GF522" s="254"/>
      <c r="GG522" s="254">
        <v>105.13916794745317</v>
      </c>
      <c r="GH522" s="254"/>
      <c r="GI522" s="254">
        <v>90.108648195497892</v>
      </c>
      <c r="GJ522" s="254"/>
      <c r="GK522" s="254">
        <v>23.470454805314226</v>
      </c>
      <c r="GL522" s="254"/>
      <c r="GM522" s="254">
        <v>1.5773619305543771</v>
      </c>
      <c r="GN522" s="254"/>
      <c r="GO522" s="254">
        <v>43.216860158060875</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5">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1175000</v>
      </c>
      <c r="ED523" s="244"/>
      <c r="EE523" s="245">
        <v>530000</v>
      </c>
      <c r="EK523" s="242">
        <v>1.2</v>
      </c>
      <c r="EO523" s="244"/>
      <c r="EP523" s="244"/>
      <c r="GA523" s="254">
        <v>1.1211176755287844</v>
      </c>
      <c r="GB523" s="254"/>
      <c r="GC523" s="254">
        <v>10.584172671744703</v>
      </c>
      <c r="GD523" s="254"/>
      <c r="GE523" s="254">
        <v>42.20053432419067</v>
      </c>
      <c r="GF523" s="254"/>
      <c r="GG523" s="254">
        <v>106.48730317686469</v>
      </c>
      <c r="GH523" s="254"/>
      <c r="GI523" s="254">
        <v>92.78736478922383</v>
      </c>
      <c r="GJ523" s="254"/>
      <c r="GK523" s="254">
        <v>20.425779515292778</v>
      </c>
      <c r="GL523" s="254"/>
      <c r="GM523" s="254">
        <v>1.343880090143682</v>
      </c>
      <c r="GN523" s="254"/>
      <c r="GO523" s="254">
        <v>42.99608681818664</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5">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1082500</v>
      </c>
      <c r="ED524" s="244"/>
      <c r="EE524" s="245">
        <v>514000</v>
      </c>
      <c r="EK524" s="242">
        <v>2.1999999999999997</v>
      </c>
      <c r="EO524" s="244"/>
      <c r="EP524" s="244"/>
      <c r="GA524" s="267">
        <v>0.5482720440845672</v>
      </c>
      <c r="GB524" s="267"/>
      <c r="GC524" s="267">
        <v>9.2846835000480024</v>
      </c>
      <c r="GD524" s="267"/>
      <c r="GE524" s="267">
        <v>37.267584357190387</v>
      </c>
      <c r="GF524" s="267"/>
      <c r="GG524" s="267">
        <v>103.27110093554644</v>
      </c>
      <c r="GH524" s="267"/>
      <c r="GI524" s="267">
        <v>86.372673844114757</v>
      </c>
      <c r="GJ524" s="267"/>
      <c r="GK524" s="267">
        <v>20.985863304101102</v>
      </c>
      <c r="GL524" s="267"/>
      <c r="GM524" s="267">
        <v>1.3358332027474173</v>
      </c>
      <c r="GN524" s="267"/>
      <c r="GO524" s="267">
        <v>40.827145515574728</v>
      </c>
      <c r="GP524" s="254"/>
      <c r="GQ524" s="254"/>
      <c r="GR524" s="254"/>
      <c r="GS524" s="254"/>
      <c r="GT524" s="254"/>
      <c r="GU524" s="184"/>
      <c r="GV524" s="184"/>
      <c r="GW524" s="184"/>
      <c r="GX524" s="184"/>
      <c r="GY524" s="184"/>
      <c r="GZ524" s="184"/>
      <c r="HC524" s="184"/>
      <c r="HG524" s="285">
        <v>914.72574039814685</v>
      </c>
      <c r="HH524" s="285"/>
      <c r="HI524" s="285">
        <v>4480.3377448887622</v>
      </c>
      <c r="HJ524" s="285"/>
      <c r="HK524" s="285">
        <v>344.70218047847192</v>
      </c>
      <c r="HL524" s="285"/>
      <c r="HM524" s="285">
        <v>6822.0988884145281</v>
      </c>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5">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C525" s="245">
        <v>1092500</v>
      </c>
      <c r="ED525" s="244"/>
      <c r="EE525" s="245">
        <v>531000</v>
      </c>
      <c r="EK525" s="242">
        <v>3</v>
      </c>
      <c r="EO525" s="244"/>
      <c r="EP525" s="244"/>
      <c r="GA525" s="267">
        <v>0</v>
      </c>
      <c r="GB525" s="267"/>
      <c r="GC525" s="267">
        <v>9.2592592592592595</v>
      </c>
      <c r="GD525" s="267"/>
      <c r="GE525" s="267">
        <v>38.313356164383563</v>
      </c>
      <c r="GF525" s="267"/>
      <c r="GG525" s="267">
        <v>117.95244522894818</v>
      </c>
      <c r="GH525" s="267"/>
      <c r="GI525" s="267">
        <v>91.253108444156126</v>
      </c>
      <c r="GJ525" s="267"/>
      <c r="GK525" s="267">
        <v>23.015778858702099</v>
      </c>
      <c r="GL525" s="267"/>
      <c r="GM525" s="267">
        <v>1.4107688690336233</v>
      </c>
      <c r="GN525" s="267"/>
      <c r="GO525" s="267">
        <v>43.837176202675778</v>
      </c>
      <c r="GP525" s="254"/>
      <c r="GQ525" s="254"/>
      <c r="GR525" s="254"/>
      <c r="GS525" s="254"/>
      <c r="GT525" s="254"/>
      <c r="GU525" s="184"/>
      <c r="GV525" s="184"/>
      <c r="GW525" s="184"/>
      <c r="GX525" s="184"/>
      <c r="GY525" s="184"/>
      <c r="GZ525" s="184"/>
      <c r="HC525" s="184"/>
      <c r="HG525" s="285">
        <v>995.12841858600802</v>
      </c>
      <c r="HH525" s="285"/>
      <c r="HI525" s="285">
        <v>5524.4658218481172</v>
      </c>
      <c r="HJ525" s="285"/>
      <c r="HK525" s="285">
        <v>474.82502389541514</v>
      </c>
      <c r="HL525" s="285"/>
      <c r="HM525" s="285">
        <v>8138.3159128048592</v>
      </c>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5">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D526" s="244"/>
      <c r="EK526" s="242">
        <v>2.4</v>
      </c>
      <c r="EO526" s="244"/>
      <c r="EP526" s="244"/>
      <c r="GA526" s="267">
        <v>0.29436571649763843</v>
      </c>
      <c r="GB526" s="267"/>
      <c r="GC526" s="267">
        <v>8.8912448915218274</v>
      </c>
      <c r="GD526" s="267"/>
      <c r="GE526" s="267">
        <v>31.689477599228944</v>
      </c>
      <c r="GF526" s="267"/>
      <c r="GG526" s="267">
        <v>104.57332830532954</v>
      </c>
      <c r="GH526" s="267"/>
      <c r="GI526" s="267">
        <v>82.349765750570654</v>
      </c>
      <c r="GJ526" s="267"/>
      <c r="GK526" s="267">
        <v>21.294040780127276</v>
      </c>
      <c r="GL526" s="267"/>
      <c r="GM526" s="267">
        <v>0.9403244196324817</v>
      </c>
      <c r="GN526" s="267"/>
      <c r="GO526" s="267">
        <v>39.097568202566642</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5">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D527" s="244"/>
      <c r="EK527" s="242">
        <v>2.7</v>
      </c>
      <c r="EO527" s="244"/>
      <c r="EP527" s="244"/>
      <c r="GA527" s="267">
        <v>0</v>
      </c>
      <c r="GB527" s="267"/>
      <c r="GC527" s="267">
        <v>4.3882599150230401</v>
      </c>
      <c r="GD527" s="267"/>
      <c r="GE527" s="267">
        <v>22.025628137024917</v>
      </c>
      <c r="GF527" s="267"/>
      <c r="GG527" s="267">
        <v>78.366599795095269</v>
      </c>
      <c r="GH527" s="267"/>
      <c r="GI527" s="267">
        <v>62.80291553250855</v>
      </c>
      <c r="GJ527" s="267"/>
      <c r="GK527" s="267">
        <v>16.591679059195734</v>
      </c>
      <c r="GL527" s="267"/>
      <c r="GM527" s="267">
        <v>1.4102045027714025</v>
      </c>
      <c r="GN527" s="267"/>
      <c r="GO527" s="267">
        <v>29.182380025030216</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5">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c r="EE528"/>
      <c r="EK528" s="242">
        <v>1.4</v>
      </c>
      <c r="EO528" s="244"/>
      <c r="EP528" s="244"/>
      <c r="GA528" s="267"/>
      <c r="GB528" s="267"/>
      <c r="GC528" s="267"/>
      <c r="GD528" s="267"/>
      <c r="GE528" s="267"/>
      <c r="GF528" s="267"/>
      <c r="GG528" s="267"/>
      <c r="GH528" s="267"/>
      <c r="GI528" s="267"/>
      <c r="GJ528" s="267"/>
      <c r="GK528" s="267"/>
      <c r="GL528" s="267"/>
      <c r="GM528" s="267"/>
      <c r="GN528" s="267"/>
      <c r="GO528" s="267"/>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v>86.6</v>
      </c>
      <c r="HX528" s="239"/>
      <c r="HY528" s="154"/>
      <c r="HZ528" s="154"/>
      <c r="IA528" s="184"/>
      <c r="IB528" s="184"/>
      <c r="ID528" s="184"/>
      <c r="IE528" s="185"/>
      <c r="IF528" s="185"/>
      <c r="IG528" s="184"/>
    </row>
    <row r="529" spans="1:241" ht="15" customHeight="1" x14ac:dyDescent="0.35">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c r="ED529" s="244"/>
      <c r="EE529"/>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5">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340000</v>
      </c>
      <c r="ED530" s="242"/>
      <c r="EE530" s="242">
        <v>255000</v>
      </c>
      <c r="EF530" s="242"/>
      <c r="EG530" s="260">
        <v>4.1730421477256918</v>
      </c>
      <c r="EH530" s="242"/>
      <c r="EI530" s="260">
        <v>3.1123939351787455</v>
      </c>
      <c r="EJ530" s="242"/>
      <c r="EK530" s="242">
        <v>16.8</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16.302846090080134</v>
      </c>
      <c r="GB530" s="254"/>
      <c r="GC530" s="254">
        <v>46.368967072620656</v>
      </c>
      <c r="GD530" s="254"/>
      <c r="GE530" s="254">
        <v>73.383084577114431</v>
      </c>
      <c r="GF530" s="254"/>
      <c r="GG530" s="254">
        <v>107.84770784770785</v>
      </c>
      <c r="GH530" s="254"/>
      <c r="GI530" s="254">
        <v>58.508740635033888</v>
      </c>
      <c r="GJ530" s="254"/>
      <c r="GK530" s="254">
        <v>13.133208255159476</v>
      </c>
      <c r="GL530" s="254"/>
      <c r="GM530" s="254">
        <v>0</v>
      </c>
      <c r="GN530" s="254"/>
      <c r="GO530" s="254">
        <v>57.752493717527713</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5">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360000</v>
      </c>
      <c r="ED531" s="242"/>
      <c r="EE531" s="242">
        <v>270000</v>
      </c>
      <c r="EF531" s="242"/>
      <c r="EG531" s="260">
        <v>6.6138253638253639</v>
      </c>
      <c r="EH531" s="242"/>
      <c r="EI531" s="260">
        <v>5.1442307692307692</v>
      </c>
      <c r="EJ531" s="242"/>
      <c r="EK531" s="242">
        <v>25.3</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16.192284449895237</v>
      </c>
      <c r="GB531" s="254"/>
      <c r="GC531" s="254">
        <v>35.803200145820711</v>
      </c>
      <c r="GD531" s="254"/>
      <c r="GE531" s="254">
        <v>74.103723062349829</v>
      </c>
      <c r="GF531" s="254"/>
      <c r="GG531" s="254">
        <v>114.16821216832481</v>
      </c>
      <c r="GH531" s="254"/>
      <c r="GI531" s="254">
        <v>63.512571314835952</v>
      </c>
      <c r="GJ531" s="254"/>
      <c r="GK531" s="254">
        <v>14.894536126654144</v>
      </c>
      <c r="GL531" s="254"/>
      <c r="GM531" s="254">
        <v>0</v>
      </c>
      <c r="GN531" s="254"/>
      <c r="GO531" s="254">
        <v>58.130979498654291</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5">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420000</v>
      </c>
      <c r="ED532" s="242"/>
      <c r="EE532" s="242">
        <v>321250</v>
      </c>
      <c r="EF532" s="242"/>
      <c r="EG532" s="260">
        <v>7.4521818332367307</v>
      </c>
      <c r="EH532" s="242"/>
      <c r="EI532" s="260">
        <v>5.5891363749275484</v>
      </c>
      <c r="EJ532" s="242"/>
      <c r="EK532" s="242">
        <v>21.4</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13.084647301910428</v>
      </c>
      <c r="GB532" s="254"/>
      <c r="GC532" s="254">
        <v>36.732487103545118</v>
      </c>
      <c r="GD532" s="254"/>
      <c r="GE532" s="254">
        <v>71.993668638626517</v>
      </c>
      <c r="GF532" s="254"/>
      <c r="GG532" s="254">
        <v>116.49695216648389</v>
      </c>
      <c r="GH532" s="254"/>
      <c r="GI532" s="254">
        <v>67.957577976825064</v>
      </c>
      <c r="GJ532" s="254"/>
      <c r="GK532" s="254">
        <v>17.039710392286644</v>
      </c>
      <c r="GL532" s="254"/>
      <c r="GM532" s="254">
        <v>1.4681040856883896</v>
      </c>
      <c r="GN532" s="254"/>
      <c r="GO532" s="254">
        <v>58.935405273999415</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5">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460000</v>
      </c>
      <c r="ED533" s="242"/>
      <c r="EE533" s="242">
        <v>355000</v>
      </c>
      <c r="EF533" s="242"/>
      <c r="EG533" s="260">
        <v>9.0367176105016167</v>
      </c>
      <c r="EH533" s="242"/>
      <c r="EI533" s="260">
        <v>6.6189993024288158</v>
      </c>
      <c r="EJ533" s="242"/>
      <c r="EK533" s="242">
        <v>25.3</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14.080189625630716</v>
      </c>
      <c r="GB533" s="254"/>
      <c r="GC533" s="254">
        <v>32.620757887652175</v>
      </c>
      <c r="GD533" s="254"/>
      <c r="GE533" s="254">
        <v>64.918167309894997</v>
      </c>
      <c r="GF533" s="254"/>
      <c r="GG533" s="254">
        <v>123.20741576629597</v>
      </c>
      <c r="GH533" s="254"/>
      <c r="GI533" s="254">
        <v>72.556055305414205</v>
      </c>
      <c r="GJ533" s="254"/>
      <c r="GK533" s="254">
        <v>15.077540714145281</v>
      </c>
      <c r="GL533" s="254"/>
      <c r="GM533" s="254">
        <v>0.94722634288260998</v>
      </c>
      <c r="GN533" s="254"/>
      <c r="GO533" s="254">
        <v>58.330796744443518</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5">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503000</v>
      </c>
      <c r="ED534" s="242"/>
      <c r="EE534" s="242">
        <v>395000</v>
      </c>
      <c r="EF534" s="242"/>
      <c r="EG534" s="242">
        <v>8.0285062952273396</v>
      </c>
      <c r="EH534" s="242"/>
      <c r="EI534" s="242">
        <v>4.8625925461162005</v>
      </c>
      <c r="EJ534" s="242"/>
      <c r="EK534" s="242">
        <v>24.7</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9.9520077245735639</v>
      </c>
      <c r="GB534" s="254"/>
      <c r="GC534" s="254">
        <v>34.07011974132439</v>
      </c>
      <c r="GD534" s="254"/>
      <c r="GE534" s="254">
        <v>68.956883914338647</v>
      </c>
      <c r="GF534" s="254"/>
      <c r="GG534" s="254">
        <v>128.60457631644778</v>
      </c>
      <c r="GH534" s="254"/>
      <c r="GI534" s="254">
        <v>80.483781047174759</v>
      </c>
      <c r="GJ534" s="254"/>
      <c r="GK534" s="254">
        <v>17.593708100697121</v>
      </c>
      <c r="GL534" s="254"/>
      <c r="GM534" s="254">
        <v>0</v>
      </c>
      <c r="GN534" s="254"/>
      <c r="GO534" s="254">
        <v>61.196091531434725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5">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590000</v>
      </c>
      <c r="ED535" s="244"/>
      <c r="EE535" s="245">
        <v>420000</v>
      </c>
      <c r="EG535" s="245">
        <v>10.8</v>
      </c>
      <c r="EI535" s="245">
        <v>6</v>
      </c>
      <c r="EK535" s="242">
        <v>26.900000000000002</v>
      </c>
      <c r="EO535" s="244">
        <v>4.5999999999999996</v>
      </c>
      <c r="EP535" s="244"/>
      <c r="GA535" s="254">
        <v>11.48948181542006</v>
      </c>
      <c r="GB535" s="254"/>
      <c r="GC535" s="254">
        <v>34.656979456533598</v>
      </c>
      <c r="GD535" s="254"/>
      <c r="GE535" s="254">
        <v>70.473464684930633</v>
      </c>
      <c r="GF535" s="254"/>
      <c r="GG535" s="254">
        <v>143.30253203650537</v>
      </c>
      <c r="GH535" s="254"/>
      <c r="GI535" s="254">
        <v>86.961538885527233</v>
      </c>
      <c r="GJ535" s="254"/>
      <c r="GK535" s="254">
        <v>19.671063638396017</v>
      </c>
      <c r="GL535" s="254"/>
      <c r="GM535" s="254">
        <v>0</v>
      </c>
      <c r="GN535" s="254"/>
      <c r="GO535" s="254">
        <v>65.555997366235403</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5">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567000</v>
      </c>
      <c r="ED536" s="244"/>
      <c r="EE536" s="245">
        <v>415000</v>
      </c>
      <c r="EK536" s="242">
        <v>15.1</v>
      </c>
      <c r="EO536" s="244">
        <v>3.0196557694266222</v>
      </c>
      <c r="EP536" s="244"/>
      <c r="GA536" s="254">
        <v>10.394437334976924</v>
      </c>
      <c r="GB536" s="254"/>
      <c r="GC536" s="254">
        <v>36.706944141975129</v>
      </c>
      <c r="GD536" s="254"/>
      <c r="GE536" s="254">
        <v>79.312549880244774</v>
      </c>
      <c r="GF536" s="254"/>
      <c r="GG536" s="254">
        <v>134.47657482265254</v>
      </c>
      <c r="GH536" s="254"/>
      <c r="GI536" s="254">
        <v>100.99284782582164</v>
      </c>
      <c r="GJ536" s="254"/>
      <c r="GK536" s="254">
        <v>21.50552945384004</v>
      </c>
      <c r="GL536" s="254"/>
      <c r="GM536" s="254">
        <v>0</v>
      </c>
      <c r="GN536" s="254"/>
      <c r="GO536" s="254">
        <v>68.424076055104109</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5">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545000</v>
      </c>
      <c r="ED537" s="244"/>
      <c r="EE537" s="245">
        <v>425000</v>
      </c>
      <c r="EK537" s="242">
        <v>5.3</v>
      </c>
      <c r="EO537" s="244"/>
      <c r="EP537" s="244"/>
      <c r="GA537" s="254">
        <v>10.634168032985366</v>
      </c>
      <c r="GB537" s="254"/>
      <c r="GC537" s="254">
        <v>30.372122572341656</v>
      </c>
      <c r="GD537" s="254"/>
      <c r="GE537" s="254">
        <v>73.744886981187165</v>
      </c>
      <c r="GF537" s="254"/>
      <c r="GG537" s="254">
        <v>136.98953249526349</v>
      </c>
      <c r="GH537" s="254"/>
      <c r="GI537" s="254">
        <v>102.18902425001284</v>
      </c>
      <c r="GJ537" s="254"/>
      <c r="GK537" s="254">
        <v>24.49628777574306</v>
      </c>
      <c r="GL537" s="254"/>
      <c r="GM537" s="254">
        <v>1.5265692463792384</v>
      </c>
      <c r="GN537" s="254"/>
      <c r="GO537" s="254">
        <v>67.363642800701356</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5">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586250</v>
      </c>
      <c r="ED538" s="244"/>
      <c r="EE538" s="245">
        <v>431500</v>
      </c>
      <c r="EK538" s="242">
        <v>3.3000000000000003</v>
      </c>
      <c r="EO538" s="244"/>
      <c r="EP538" s="244"/>
      <c r="GA538" s="254">
        <v>7.7029390589630884</v>
      </c>
      <c r="GB538" s="254"/>
      <c r="GC538" s="254">
        <v>27.056788447430332</v>
      </c>
      <c r="GD538" s="254"/>
      <c r="GE538" s="254">
        <v>72.365148421961024</v>
      </c>
      <c r="GF538" s="254"/>
      <c r="GG538" s="254">
        <v>131.44401167734787</v>
      </c>
      <c r="GH538" s="254"/>
      <c r="GI538" s="254">
        <v>96.344895461563127</v>
      </c>
      <c r="GJ538" s="254"/>
      <c r="GK538" s="254">
        <v>21.418439232516089</v>
      </c>
      <c r="GL538" s="254"/>
      <c r="GM538" s="254">
        <v>2.038307535662597</v>
      </c>
      <c r="GN538" s="254"/>
      <c r="GO538" s="254">
        <v>63.747371157405283</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5">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650000</v>
      </c>
      <c r="ED539" s="244"/>
      <c r="EE539" s="245">
        <v>447500</v>
      </c>
      <c r="EK539" s="242">
        <v>2.2999999999999998</v>
      </c>
      <c r="EO539" s="244"/>
      <c r="EP539" s="244"/>
      <c r="GA539" s="254">
        <v>8.3389374579690649</v>
      </c>
      <c r="GB539" s="254"/>
      <c r="GC539" s="254">
        <v>30.463802841006331</v>
      </c>
      <c r="GD539" s="254"/>
      <c r="GE539" s="254">
        <v>72.34798047048379</v>
      </c>
      <c r="GF539" s="254"/>
      <c r="GG539" s="254">
        <v>121.77149237067361</v>
      </c>
      <c r="GH539" s="254"/>
      <c r="GI539" s="254">
        <v>95.864507111732308</v>
      </c>
      <c r="GJ539" s="254"/>
      <c r="GK539" s="254">
        <v>23.091103133792569</v>
      </c>
      <c r="GL539" s="254"/>
      <c r="GM539" s="254">
        <v>0.6736274840013472</v>
      </c>
      <c r="GN539" s="254"/>
      <c r="GO539" s="254">
        <v>64.805088702147529</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5">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687500</v>
      </c>
      <c r="ED540" s="244"/>
      <c r="EE540" s="245">
        <v>470000</v>
      </c>
      <c r="EK540" s="242">
        <v>2.2999999999999998</v>
      </c>
      <c r="EO540" s="244"/>
      <c r="EP540" s="244"/>
      <c r="GA540" s="254">
        <v>6.266458724793754</v>
      </c>
      <c r="GB540" s="254"/>
      <c r="GC540" s="254">
        <v>29.47177628512523</v>
      </c>
      <c r="GD540" s="254"/>
      <c r="GE540" s="254">
        <v>64.569927336411098</v>
      </c>
      <c r="GF540" s="254"/>
      <c r="GG540" s="254">
        <v>120.30580187589518</v>
      </c>
      <c r="GH540" s="254"/>
      <c r="GI540" s="254">
        <v>95.733470928980395</v>
      </c>
      <c r="GJ540" s="254"/>
      <c r="GK540" s="254">
        <v>23.388343585137047</v>
      </c>
      <c r="GL540" s="254"/>
      <c r="GM540" s="254">
        <v>0.64207490478241613</v>
      </c>
      <c r="GN540" s="254"/>
      <c r="GO540" s="254">
        <v>62.806129128988253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5">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775000</v>
      </c>
      <c r="ED541" s="244"/>
      <c r="EE541" s="245">
        <v>489000</v>
      </c>
      <c r="EK541" s="242">
        <v>2.1</v>
      </c>
      <c r="EO541" s="244"/>
      <c r="EP541" s="244"/>
      <c r="GA541" s="254">
        <v>7.1500256292997433</v>
      </c>
      <c r="GC541" s="254">
        <v>29.829010809301611</v>
      </c>
      <c r="GE541" s="254">
        <v>58.97470130808825</v>
      </c>
      <c r="GG541" s="254">
        <v>98.032578764781732</v>
      </c>
      <c r="GI541" s="254">
        <v>86.567096134677115</v>
      </c>
      <c r="GK541" s="254">
        <v>19.979138018302333</v>
      </c>
      <c r="GM541" s="254">
        <v>0</v>
      </c>
      <c r="GO541" s="254">
        <v>56.746274198135815</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5">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883000</v>
      </c>
      <c r="ED542" s="244"/>
      <c r="EE542" s="245">
        <v>530000</v>
      </c>
      <c r="EK542" s="242">
        <v>2.4</v>
      </c>
      <c r="EO542" s="244"/>
      <c r="EP542" s="244"/>
      <c r="GA542" s="254">
        <v>9.0867154318050716</v>
      </c>
      <c r="GC542" s="254">
        <v>29.725075936512582</v>
      </c>
      <c r="GE542" s="254">
        <v>58.258365774471784</v>
      </c>
      <c r="GG542" s="254">
        <v>115.24917934626163</v>
      </c>
      <c r="GI542" s="254">
        <v>89.604112384858553</v>
      </c>
      <c r="GK542" s="254">
        <v>24.168431009862644</v>
      </c>
      <c r="GM542" s="254">
        <v>0</v>
      </c>
      <c r="GO542" s="254">
        <v>60.90109799034461</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5">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900000</v>
      </c>
      <c r="ED543" s="244"/>
      <c r="EE543" s="245">
        <v>547250</v>
      </c>
      <c r="EK543" s="242">
        <v>2.9000000000000004</v>
      </c>
      <c r="EO543" s="244"/>
      <c r="EP543" s="244"/>
      <c r="GA543" s="254">
        <v>4.8894818882964763</v>
      </c>
      <c r="GB543" s="254"/>
      <c r="GC543" s="254">
        <v>26.404129312908509</v>
      </c>
      <c r="GD543" s="254"/>
      <c r="GE543" s="254">
        <v>58.18182843282198</v>
      </c>
      <c r="GF543" s="254"/>
      <c r="GG543" s="254">
        <v>98.262661436493161</v>
      </c>
      <c r="GH543" s="254"/>
      <c r="GI543" s="254">
        <v>90.573489493469964</v>
      </c>
      <c r="GJ543" s="254"/>
      <c r="GK543" s="254">
        <v>22.235015980942521</v>
      </c>
      <c r="GL543" s="254"/>
      <c r="GM543" s="254">
        <v>3.462503155765587</v>
      </c>
      <c r="GN543" s="254"/>
      <c r="GO543" s="254">
        <v>57.579783529395094</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5">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850000</v>
      </c>
      <c r="ED544" s="244"/>
      <c r="EE544" s="245">
        <v>569500</v>
      </c>
      <c r="EK544" s="242">
        <v>2.6</v>
      </c>
      <c r="EO544" s="244"/>
      <c r="EP544" s="244"/>
      <c r="GA544" s="254">
        <v>4.8655282448077131</v>
      </c>
      <c r="GB544" s="254"/>
      <c r="GC544" s="254">
        <v>25.665973015622345</v>
      </c>
      <c r="GD544" s="254"/>
      <c r="GE544" s="254">
        <v>58.206342377682432</v>
      </c>
      <c r="GF544" s="254"/>
      <c r="GG544" s="254">
        <v>103.08733832838936</v>
      </c>
      <c r="GH544" s="254"/>
      <c r="GI544" s="254">
        <v>93.473319854241936</v>
      </c>
      <c r="GJ544" s="254"/>
      <c r="GK544" s="254">
        <v>23.287513104742779</v>
      </c>
      <c r="GL544" s="254"/>
      <c r="GM544" s="254">
        <v>2.9122191620349769</v>
      </c>
      <c r="GN544" s="254"/>
      <c r="GO544" s="254">
        <v>52.785791406056759</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5">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935500</v>
      </c>
      <c r="ED545" s="244"/>
      <c r="EE545" s="245">
        <v>580000</v>
      </c>
      <c r="EK545" s="242">
        <v>2.2999999999999998</v>
      </c>
      <c r="EO545" s="244"/>
      <c r="EP545" s="244"/>
      <c r="GA545" s="254">
        <v>4.8418081556345305</v>
      </c>
      <c r="GB545" s="254"/>
      <c r="GC545" s="254">
        <v>24.931425678508855</v>
      </c>
      <c r="GD545" s="254"/>
      <c r="GE545" s="254">
        <v>58.229952522701076</v>
      </c>
      <c r="GF545" s="254"/>
      <c r="GG545" s="254">
        <v>107.54125326673723</v>
      </c>
      <c r="GH545" s="254"/>
      <c r="GI545" s="254">
        <v>96.211884379250179</v>
      </c>
      <c r="GJ545" s="254"/>
      <c r="GK545" s="254">
        <v>24.306806079020262</v>
      </c>
      <c r="GL545" s="254"/>
      <c r="GM545" s="254">
        <v>2.3869626168211875</v>
      </c>
      <c r="GN545" s="254"/>
      <c r="GO545" s="254">
        <v>54.41947815496448</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5">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v>4.8</v>
      </c>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1090000</v>
      </c>
      <c r="ED546" s="244"/>
      <c r="EE546" s="245">
        <v>610000</v>
      </c>
      <c r="EK546" s="242">
        <v>2</v>
      </c>
      <c r="EO546" s="244"/>
      <c r="EP546" s="244"/>
      <c r="GA546" s="254">
        <v>5.79663325641783</v>
      </c>
      <c r="GB546" s="254"/>
      <c r="GC546" s="254">
        <v>22.819414538432909</v>
      </c>
      <c r="GD546" s="254"/>
      <c r="GE546" s="254">
        <v>60.420031477422192</v>
      </c>
      <c r="GF546" s="254"/>
      <c r="GG546" s="254">
        <v>109.01473369365998</v>
      </c>
      <c r="GH546" s="254"/>
      <c r="GI546" s="254">
        <v>97.428429907169615</v>
      </c>
      <c r="GJ546" s="254"/>
      <c r="GK546" s="254">
        <v>25.710113154786526</v>
      </c>
      <c r="GL546" s="254"/>
      <c r="GM546" s="254">
        <v>3.0675211050421827</v>
      </c>
      <c r="GN546" s="254"/>
      <c r="GO546" s="254">
        <v>55.576478342494767</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3">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1100000</v>
      </c>
      <c r="ED547" s="244"/>
      <c r="EE547" s="245">
        <v>600000</v>
      </c>
      <c r="EK547" s="242">
        <v>1.9</v>
      </c>
      <c r="EO547" s="244"/>
      <c r="EP547" s="244"/>
      <c r="GA547" s="254">
        <v>2.7899892516470102</v>
      </c>
      <c r="GB547" s="254"/>
      <c r="GC547" s="254">
        <v>20.284348704351185</v>
      </c>
      <c r="GD547" s="254"/>
      <c r="GE547" s="254">
        <v>47.12594295658905</v>
      </c>
      <c r="GF547" s="254"/>
      <c r="GG547" s="254">
        <v>103.33751449703847</v>
      </c>
      <c r="GH547" s="254"/>
      <c r="GI547" s="254">
        <v>86.168402654693381</v>
      </c>
      <c r="GJ547" s="254"/>
      <c r="GK547" s="254">
        <v>24.075024458343179</v>
      </c>
      <c r="GL547" s="254"/>
      <c r="GM547" s="254">
        <v>1.6245942983914701</v>
      </c>
      <c r="GN547" s="254"/>
      <c r="GO547" s="254">
        <v>49.26949341366339</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5">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1056500</v>
      </c>
      <c r="ED548" s="244"/>
      <c r="EE548" s="245">
        <v>585000</v>
      </c>
      <c r="EK548" s="242">
        <v>1.4000000000000001</v>
      </c>
      <c r="EO548" s="244"/>
      <c r="EP548" s="244"/>
      <c r="GA548" s="254">
        <v>2.4917452975549947</v>
      </c>
      <c r="GB548" s="254"/>
      <c r="GC548" s="254">
        <v>19.097417510999879</v>
      </c>
      <c r="GD548" s="254"/>
      <c r="GE548" s="254">
        <v>43.539874740694039</v>
      </c>
      <c r="GF548" s="254"/>
      <c r="GG548" s="254">
        <v>99.287298629615947</v>
      </c>
      <c r="GH548" s="254"/>
      <c r="GI548" s="254">
        <v>82.608754951708846</v>
      </c>
      <c r="GJ548" s="254"/>
      <c r="GK548" s="254">
        <v>25.542549822175374</v>
      </c>
      <c r="GL548" s="254"/>
      <c r="GM548" s="254">
        <v>3.7200951217981535</v>
      </c>
      <c r="GN548" s="254"/>
      <c r="GO548" s="254">
        <v>47.758473134306918</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5">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952500</v>
      </c>
      <c r="ED549" s="244"/>
      <c r="EE549" s="245">
        <v>579000</v>
      </c>
      <c r="EK549" s="242">
        <v>1.7999999999999998</v>
      </c>
      <c r="EO549" s="244"/>
      <c r="EP549" s="244"/>
      <c r="GA549" s="267">
        <v>1.3467733024526662</v>
      </c>
      <c r="GB549" s="267"/>
      <c r="GC549" s="267">
        <v>16.610485295295543</v>
      </c>
      <c r="GD549" s="267"/>
      <c r="GE549" s="267">
        <v>38.888261294872265</v>
      </c>
      <c r="GF549" s="267"/>
      <c r="GG549" s="267">
        <v>95.051563650530426</v>
      </c>
      <c r="GH549" s="267"/>
      <c r="GI549" s="267">
        <v>79.575197034978075</v>
      </c>
      <c r="GJ549" s="267"/>
      <c r="GK549" s="267">
        <v>22.334046852389978</v>
      </c>
      <c r="GL549" s="267"/>
      <c r="GM549" s="267">
        <v>2.0868878322228825</v>
      </c>
      <c r="GN549" s="267"/>
      <c r="GO549" s="267">
        <v>44.862510217955737</v>
      </c>
      <c r="GP549" s="254"/>
      <c r="GQ549" s="254"/>
      <c r="GR549" s="254"/>
      <c r="GS549" s="254"/>
      <c r="GT549" s="254"/>
      <c r="GU549" s="184"/>
      <c r="GV549" s="184"/>
      <c r="GW549" s="184"/>
      <c r="GX549" s="184"/>
      <c r="GY549" s="184"/>
      <c r="GZ549" s="184"/>
      <c r="HC549" s="184"/>
      <c r="HG549" s="285">
        <v>1105.2680951093405</v>
      </c>
      <c r="HH549" s="285"/>
      <c r="HI549" s="285">
        <v>4875.2089966505355</v>
      </c>
      <c r="HJ549" s="285"/>
      <c r="HK549" s="285">
        <v>329.9801901524641</v>
      </c>
      <c r="HL549" s="285"/>
      <c r="HM549" s="285">
        <v>7510.0842608278199</v>
      </c>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5">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C550" s="245">
        <v>995000</v>
      </c>
      <c r="ED550" s="244"/>
      <c r="EE550" s="245">
        <v>565000</v>
      </c>
      <c r="EK550" s="242">
        <v>2.9000000000000004</v>
      </c>
      <c r="EO550" s="244"/>
      <c r="EP550" s="244"/>
      <c r="GA550" s="267">
        <v>0.27529249827942193</v>
      </c>
      <c r="GB550" s="267"/>
      <c r="GC550" s="267">
        <v>15.112961677847174</v>
      </c>
      <c r="GD550" s="267"/>
      <c r="GE550" s="267">
        <v>39.526538482138072</v>
      </c>
      <c r="GF550" s="267"/>
      <c r="GG550" s="267">
        <v>101.19717589276578</v>
      </c>
      <c r="GH550" s="267"/>
      <c r="GI550" s="267">
        <v>86.510890122628282</v>
      </c>
      <c r="GJ550" s="267"/>
      <c r="GK550" s="267">
        <v>22.036351938233874</v>
      </c>
      <c r="GL550" s="267"/>
      <c r="GM550" s="267">
        <v>0.55555555555555558</v>
      </c>
      <c r="GN550" s="267"/>
      <c r="GO550" s="267">
        <v>47.106325706594887</v>
      </c>
      <c r="GP550" s="254"/>
      <c r="GQ550" s="254"/>
      <c r="GR550" s="254"/>
      <c r="GS550" s="254"/>
      <c r="GT550" s="254"/>
      <c r="GU550" s="184"/>
      <c r="GV550" s="184"/>
      <c r="GW550" s="184"/>
      <c r="GX550" s="184"/>
      <c r="GY550" s="184"/>
      <c r="GZ550" s="184"/>
      <c r="HC550" s="184"/>
      <c r="HG550" s="285">
        <v>1140.8107905261238</v>
      </c>
      <c r="HH550" s="285"/>
      <c r="HI550" s="285">
        <v>5885.2541627799756</v>
      </c>
      <c r="HJ550" s="285"/>
      <c r="HK550" s="285">
        <v>342.56489433561711</v>
      </c>
      <c r="HL550" s="285"/>
      <c r="HM550" s="285">
        <v>8626.8455080575131</v>
      </c>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5">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D551" s="244"/>
      <c r="EK551" s="242">
        <v>13.100000000000001</v>
      </c>
      <c r="EO551" s="244"/>
      <c r="EP551" s="244"/>
      <c r="GA551" s="267">
        <v>1.5783778760334823</v>
      </c>
      <c r="GB551" s="267"/>
      <c r="GC551" s="267">
        <v>12.586213920821384</v>
      </c>
      <c r="GD551" s="267"/>
      <c r="GE551" s="267">
        <v>33.952674993595963</v>
      </c>
      <c r="GF551" s="267"/>
      <c r="GG551" s="267">
        <v>90.808433708290494</v>
      </c>
      <c r="GH551" s="267"/>
      <c r="GI551" s="267">
        <v>82.141856893040213</v>
      </c>
      <c r="GJ551" s="267"/>
      <c r="GK551" s="267">
        <v>25.790127526300111</v>
      </c>
      <c r="GL551" s="267"/>
      <c r="GM551" s="267">
        <v>2.0038558090860619</v>
      </c>
      <c r="GN551" s="267"/>
      <c r="GO551" s="267">
        <v>43.612419534957603</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5">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D552" s="244"/>
      <c r="EK552" s="242">
        <v>21.5</v>
      </c>
      <c r="EO552" s="244"/>
      <c r="EP552" s="244"/>
      <c r="GA552" s="267">
        <v>0.25187380600367337</v>
      </c>
      <c r="GB552" s="267"/>
      <c r="GC552" s="267">
        <v>8.7081002879881844</v>
      </c>
      <c r="GD552" s="267"/>
      <c r="GE552" s="267">
        <v>25.174518568692424</v>
      </c>
      <c r="GF552" s="267"/>
      <c r="GG552" s="267">
        <v>67.469752837648613</v>
      </c>
      <c r="GH552" s="267"/>
      <c r="GI552" s="267">
        <v>59.978195491689959</v>
      </c>
      <c r="GJ552" s="267"/>
      <c r="GK552" s="267">
        <v>16.838950964979915</v>
      </c>
      <c r="GL552" s="267"/>
      <c r="GM552" s="267">
        <v>0.71699572043368132</v>
      </c>
      <c r="GN552" s="267"/>
      <c r="GO552" s="267">
        <v>31.701072639142907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5">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c r="EE553"/>
      <c r="EK553" s="242">
        <v>1.8</v>
      </c>
      <c r="EO553" s="244"/>
      <c r="EP553" s="244"/>
      <c r="GA553" s="267"/>
      <c r="GB553" s="267"/>
      <c r="GC553" s="267"/>
      <c r="GD553" s="267"/>
      <c r="GE553" s="267"/>
      <c r="GF553" s="267"/>
      <c r="GG553" s="267"/>
      <c r="GH553" s="267"/>
      <c r="GI553" s="267"/>
      <c r="GJ553" s="267"/>
      <c r="GK553" s="267"/>
      <c r="GL553" s="267"/>
      <c r="GM553" s="267"/>
      <c r="GN553" s="267"/>
      <c r="GO553" s="267"/>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v>64.599999999999994</v>
      </c>
      <c r="HX553" s="239"/>
      <c r="HY553" s="154"/>
      <c r="HZ553" s="154"/>
      <c r="IA553" s="184"/>
      <c r="IB553" s="184"/>
      <c r="ID553" s="184"/>
      <c r="IE553" s="185"/>
      <c r="IF553" s="185"/>
      <c r="IG553" s="184"/>
    </row>
    <row r="554" spans="1:241" ht="15" customHeight="1" x14ac:dyDescent="0.35">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c r="ED554" s="244"/>
      <c r="EE554"/>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5">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305000</v>
      </c>
      <c r="ED555" s="242"/>
      <c r="EE555" s="242">
        <v>247000</v>
      </c>
      <c r="EF555" s="242"/>
      <c r="EG555" s="260">
        <v>3.593292520628161</v>
      </c>
      <c r="EH555" s="242"/>
      <c r="EI555" s="260">
        <v>2.977774820335374</v>
      </c>
      <c r="EJ555" s="242"/>
      <c r="EK555" s="242">
        <v>61.5</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13.363028953229399</v>
      </c>
      <c r="GB555" s="254"/>
      <c r="GC555" s="254">
        <v>54.686313231049674</v>
      </c>
      <c r="GD555" s="254"/>
      <c r="GE555" s="254">
        <v>113.05709810622241</v>
      </c>
      <c r="GF555" s="254"/>
      <c r="GG555" s="254">
        <v>126.99573430834857</v>
      </c>
      <c r="GH555" s="254"/>
      <c r="GI555" s="254">
        <v>49.852410626434896</v>
      </c>
      <c r="GJ555" s="254"/>
      <c r="GK555" s="254">
        <v>6.8090374497059738</v>
      </c>
      <c r="GL555" s="254"/>
      <c r="GM555" s="254">
        <v>0</v>
      </c>
      <c r="GN555" s="254"/>
      <c r="GO555" s="254">
        <v>57.582042210564843</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5">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330000</v>
      </c>
      <c r="ED556" s="242"/>
      <c r="EE556" s="242">
        <v>260000</v>
      </c>
      <c r="EF556" s="242"/>
      <c r="EG556" s="260">
        <v>4.9933422103861522</v>
      </c>
      <c r="EH556" s="242"/>
      <c r="EI556" s="260">
        <v>3.7129980538768823</v>
      </c>
      <c r="EJ556" s="242"/>
      <c r="EK556" s="242">
        <v>66.5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9.8451279725914294</v>
      </c>
      <c r="GB556" s="254"/>
      <c r="GC556" s="254">
        <v>58.193389069251893</v>
      </c>
      <c r="GD556" s="254"/>
      <c r="GE556" s="254">
        <v>122.31362774001597</v>
      </c>
      <c r="GF556" s="254"/>
      <c r="GG556" s="254">
        <v>140.04818208360118</v>
      </c>
      <c r="GH556" s="254"/>
      <c r="GI556" s="254">
        <v>52.18938322245647</v>
      </c>
      <c r="GJ556" s="254"/>
      <c r="GK556" s="254">
        <v>6.9895794592067348</v>
      </c>
      <c r="GL556" s="254"/>
      <c r="GM556" s="254">
        <v>0</v>
      </c>
      <c r="GN556" s="254"/>
      <c r="GO556" s="254">
        <v>61.242089831587442</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5">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355750</v>
      </c>
      <c r="ED557" s="242"/>
      <c r="EE557" s="242">
        <v>290000</v>
      </c>
      <c r="EF557" s="242"/>
      <c r="EG557" s="260">
        <v>7.0079973616951108</v>
      </c>
      <c r="EH557" s="242"/>
      <c r="EI557" s="260">
        <v>5.359056806002144</v>
      </c>
      <c r="EJ557" s="242"/>
      <c r="EK557" s="242">
        <v>68</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9.6201492312759136</v>
      </c>
      <c r="GB557" s="254"/>
      <c r="GC557" s="254">
        <v>52.145507988194147</v>
      </c>
      <c r="GD557" s="254"/>
      <c r="GE557" s="254">
        <v>104.35648038481452</v>
      </c>
      <c r="GF557" s="254"/>
      <c r="GG557" s="254">
        <v>127.17369239600887</v>
      </c>
      <c r="GH557" s="254"/>
      <c r="GI557" s="254">
        <v>51.689389844343097</v>
      </c>
      <c r="GJ557" s="254"/>
      <c r="GK557" s="254">
        <v>10.650786763915169</v>
      </c>
      <c r="GL557" s="254"/>
      <c r="GM557" s="254">
        <v>0</v>
      </c>
      <c r="GN557" s="254"/>
      <c r="GO557" s="254">
        <v>56.165179299954154</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5">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388500</v>
      </c>
      <c r="ED558" s="242"/>
      <c r="EE558" s="242">
        <v>297000</v>
      </c>
      <c r="EF558" s="242"/>
      <c r="EG558" s="260">
        <v>9.1131565490539845</v>
      </c>
      <c r="EH558" s="242"/>
      <c r="EI558" s="260">
        <v>6.6659361531156405</v>
      </c>
      <c r="EJ558" s="242"/>
      <c r="EK558" s="242">
        <v>70.599999999999994</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11.15503205027832</v>
      </c>
      <c r="GB558" s="254"/>
      <c r="GC558" s="254">
        <v>50.055805890079775</v>
      </c>
      <c r="GD558" s="254"/>
      <c r="GE558" s="254">
        <v>115.83386648579736</v>
      </c>
      <c r="GF558" s="254"/>
      <c r="GG558" s="254">
        <v>136.95831954820622</v>
      </c>
      <c r="GH558" s="254"/>
      <c r="GI558" s="254">
        <v>62.810431002100955</v>
      </c>
      <c r="GJ558" s="254"/>
      <c r="GK558" s="254">
        <v>9.3874626558999523</v>
      </c>
      <c r="GL558" s="254"/>
      <c r="GM558" s="254">
        <v>0.62929549355494996</v>
      </c>
      <c r="GN558" s="254"/>
      <c r="GO558" s="254">
        <v>61.085690953611739</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5">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407500</v>
      </c>
      <c r="ED559" s="242"/>
      <c r="EE559" s="242">
        <v>317500</v>
      </c>
      <c r="EF559" s="242"/>
      <c r="EG559" s="242">
        <v>7.1928370851171568</v>
      </c>
      <c r="EH559" s="242"/>
      <c r="EI559" s="242">
        <v>5.1011600607650873</v>
      </c>
      <c r="EJ559" s="242"/>
      <c r="EK559" s="242">
        <v>64.600000000000009</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10.697314584381278</v>
      </c>
      <c r="GB559" s="254"/>
      <c r="GC559" s="254">
        <v>46.266726197835439</v>
      </c>
      <c r="GD559" s="254"/>
      <c r="GE559" s="254">
        <v>92.124131694017933</v>
      </c>
      <c r="GF559" s="254"/>
      <c r="GG559" s="254">
        <v>136.15468208442644</v>
      </c>
      <c r="GH559" s="254"/>
      <c r="GI559" s="254">
        <v>63.97027601869523</v>
      </c>
      <c r="GJ559" s="254"/>
      <c r="GK559" s="254">
        <v>13.216655706565621</v>
      </c>
      <c r="GL559" s="254"/>
      <c r="GM559" s="254">
        <v>0</v>
      </c>
      <c r="GN559" s="254"/>
      <c r="GO559" s="254">
        <v>57.681065741616251</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5">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480000</v>
      </c>
      <c r="ED560" s="244"/>
      <c r="EE560" s="245">
        <v>352000</v>
      </c>
      <c r="EG560" s="245">
        <v>13.8</v>
      </c>
      <c r="EI560" s="245">
        <v>8.6</v>
      </c>
      <c r="EK560" s="242">
        <v>65.400000000000006</v>
      </c>
      <c r="EO560" s="244">
        <v>1.3</v>
      </c>
      <c r="EP560" s="244"/>
      <c r="GA560" s="254">
        <v>7.9560943692836315</v>
      </c>
      <c r="GB560" s="254"/>
      <c r="GC560" s="254">
        <v>46.030655645773756</v>
      </c>
      <c r="GD560" s="254"/>
      <c r="GE560" s="254">
        <v>101.6054829108006</v>
      </c>
      <c r="GF560" s="254"/>
      <c r="GG560" s="254">
        <v>124.71143654937671</v>
      </c>
      <c r="GH560" s="254"/>
      <c r="GI560" s="254">
        <v>71.927408205918894</v>
      </c>
      <c r="GJ560" s="254"/>
      <c r="GK560" s="254">
        <v>11.750593058888454</v>
      </c>
      <c r="GL560" s="254"/>
      <c r="GM560" s="254">
        <v>0</v>
      </c>
      <c r="GN560" s="254"/>
      <c r="GO560" s="254">
        <v>57.570468163851579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5">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495890</v>
      </c>
      <c r="ED561" s="244"/>
      <c r="EE561" s="245">
        <v>365000</v>
      </c>
      <c r="EK561" s="242">
        <v>64</v>
      </c>
      <c r="EO561" s="244">
        <v>0.40565600370885491</v>
      </c>
      <c r="EP561" s="244"/>
      <c r="GA561" s="254">
        <v>9.4720576854890872</v>
      </c>
      <c r="GB561" s="254"/>
      <c r="GC561" s="254">
        <v>46.519849546471818</v>
      </c>
      <c r="GD561" s="254"/>
      <c r="GE561" s="254">
        <v>115.88881210089652</v>
      </c>
      <c r="GF561" s="254"/>
      <c r="GG561" s="254">
        <v>134.20396734447448</v>
      </c>
      <c r="GH561" s="254"/>
      <c r="GI561" s="254">
        <v>77.297717447347026</v>
      </c>
      <c r="GJ561" s="254"/>
      <c r="GK561" s="254">
        <v>12.145393675977626</v>
      </c>
      <c r="GL561" s="254"/>
      <c r="GM561" s="254">
        <v>0</v>
      </c>
      <c r="GN561" s="254"/>
      <c r="GO561" s="254">
        <v>62.655042422170901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5">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485000</v>
      </c>
      <c r="ED562" s="244"/>
      <c r="EE562" s="245">
        <v>363000</v>
      </c>
      <c r="EK562" s="242">
        <v>44.4</v>
      </c>
      <c r="EO562" s="244"/>
      <c r="EP562" s="244"/>
      <c r="GA562" s="254">
        <v>9.5229660738934605</v>
      </c>
      <c r="GB562" s="254"/>
      <c r="GC562" s="254">
        <v>47.475094640363636</v>
      </c>
      <c r="GD562" s="254"/>
      <c r="GE562" s="254">
        <v>98.668590150849596</v>
      </c>
      <c r="GF562" s="254"/>
      <c r="GG562" s="254">
        <v>134.46935626974454</v>
      </c>
      <c r="GH562" s="254"/>
      <c r="GI562" s="254">
        <v>76.921857619870991</v>
      </c>
      <c r="GJ562" s="254"/>
      <c r="GK562" s="254">
        <v>11.730518543476844</v>
      </c>
      <c r="GL562" s="254"/>
      <c r="GM562" s="254">
        <v>0.79190728753164685</v>
      </c>
      <c r="GN562" s="254"/>
      <c r="GO562" s="254">
        <v>60.576214181544323</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5">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500000</v>
      </c>
      <c r="ED563" s="244"/>
      <c r="EE563" s="245">
        <v>375000</v>
      </c>
      <c r="EK563" s="242">
        <v>35.4</v>
      </c>
      <c r="EO563" s="244"/>
      <c r="EP563" s="244"/>
      <c r="GA563" s="254">
        <v>7.2602875175902666</v>
      </c>
      <c r="GB563" s="254"/>
      <c r="GC563" s="254">
        <v>42.717940921918483</v>
      </c>
      <c r="GD563" s="254"/>
      <c r="GE563" s="254">
        <v>95.438148779570398</v>
      </c>
      <c r="GF563" s="254"/>
      <c r="GG563" s="254">
        <v>120.59241027712726</v>
      </c>
      <c r="GH563" s="254"/>
      <c r="GI563" s="254">
        <v>80.622436416907973</v>
      </c>
      <c r="GJ563" s="254"/>
      <c r="GK563" s="254">
        <v>14.0758171817419</v>
      </c>
      <c r="GL563" s="254"/>
      <c r="GM563" s="254">
        <v>0</v>
      </c>
      <c r="GN563" s="254"/>
      <c r="GO563" s="254">
        <v>57.713543697406351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5">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530000</v>
      </c>
      <c r="ED564" s="244"/>
      <c r="EE564" s="245">
        <v>390000</v>
      </c>
      <c r="EK564" s="242">
        <v>27.900000000000002</v>
      </c>
      <c r="EO564" s="244"/>
      <c r="EP564" s="244"/>
      <c r="GA564" s="254">
        <v>9.7459823742871947</v>
      </c>
      <c r="GB564" s="254"/>
      <c r="GC564" s="254">
        <v>48.934039204464156</v>
      </c>
      <c r="GD564" s="254"/>
      <c r="GE564" s="254">
        <v>128.34053448551768</v>
      </c>
      <c r="GF564" s="254"/>
      <c r="GG564" s="254">
        <v>130.50114474688374</v>
      </c>
      <c r="GH564" s="254"/>
      <c r="GI564" s="254">
        <v>80.102805739987147</v>
      </c>
      <c r="GJ564" s="254"/>
      <c r="GK564" s="254">
        <v>14.838906392926111</v>
      </c>
      <c r="GL564" s="254"/>
      <c r="GM564" s="254">
        <v>1.2083375289497533</v>
      </c>
      <c r="GN564" s="254"/>
      <c r="GO564" s="254">
        <v>63.49905853130884</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5">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570000</v>
      </c>
      <c r="ED565" s="244"/>
      <c r="EE565" s="245">
        <v>395000</v>
      </c>
      <c r="EK565" s="242">
        <v>17.5</v>
      </c>
      <c r="EO565" s="244"/>
      <c r="EP565" s="244"/>
      <c r="GA565" s="254">
        <v>10.652715398748606</v>
      </c>
      <c r="GB565" s="254"/>
      <c r="GC565" s="254">
        <v>40.265217247940178</v>
      </c>
      <c r="GD565" s="254"/>
      <c r="GE565" s="254">
        <v>100.75426937207206</v>
      </c>
      <c r="GF565" s="254"/>
      <c r="GG565" s="254">
        <v>121.66373680496285</v>
      </c>
      <c r="GH565" s="254"/>
      <c r="GI565" s="254">
        <v>69.310161994945346</v>
      </c>
      <c r="GJ565" s="254"/>
      <c r="GK565" s="254">
        <v>16.614709491403048</v>
      </c>
      <c r="GL565" s="254"/>
      <c r="GM565" s="254">
        <v>0.59657003220123517</v>
      </c>
      <c r="GN565" s="254"/>
      <c r="GO565" s="254">
        <v>55.682194363601418</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5">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629250</v>
      </c>
      <c r="ED566" s="244"/>
      <c r="EE566" s="245">
        <v>450000</v>
      </c>
      <c r="EK566" s="242">
        <v>17.299999999999997</v>
      </c>
      <c r="EO566" s="244"/>
      <c r="EP566" s="244"/>
      <c r="GA566" s="254">
        <v>9.0624571372750964</v>
      </c>
      <c r="GC566" s="254">
        <v>45.602487021258241</v>
      </c>
      <c r="GE566" s="254">
        <v>105.93949370757025</v>
      </c>
      <c r="GG566" s="254">
        <v>145.95043554399649</v>
      </c>
      <c r="GI566" s="254">
        <v>77.262602152842646</v>
      </c>
      <c r="GK566" s="254">
        <v>16.448726705470559</v>
      </c>
      <c r="GM566" s="254">
        <v>0</v>
      </c>
      <c r="GO566" s="254">
        <v>60.462127397341838</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5">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725000</v>
      </c>
      <c r="ED567" s="244"/>
      <c r="EE567" s="245">
        <v>510000</v>
      </c>
      <c r="EK567" s="242">
        <v>23</v>
      </c>
      <c r="EO567" s="244"/>
      <c r="EP567" s="244"/>
      <c r="GA567" s="254">
        <v>9.4445887646855855</v>
      </c>
      <c r="GC567" s="254">
        <v>52.369171357354325</v>
      </c>
      <c r="GE567" s="254">
        <v>120.22959376419297</v>
      </c>
      <c r="GG567" s="254">
        <v>170.4035924578931</v>
      </c>
      <c r="GI567" s="254">
        <v>83.971917019251762</v>
      </c>
      <c r="GK567" s="254">
        <v>18.509033924783957</v>
      </c>
      <c r="GM567" s="254">
        <v>0</v>
      </c>
      <c r="GO567" s="254">
        <v>68.118431919110122</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5">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790000</v>
      </c>
      <c r="ED568" s="244"/>
      <c r="EE568" s="245">
        <v>550000</v>
      </c>
      <c r="EK568" s="242">
        <v>17.299999999999997</v>
      </c>
      <c r="EO568" s="244"/>
      <c r="EP568" s="244"/>
      <c r="GA568" s="254">
        <v>9.3157617324404853</v>
      </c>
      <c r="GB568" s="254"/>
      <c r="GC568" s="254">
        <v>44.887215790978225</v>
      </c>
      <c r="GD568" s="254"/>
      <c r="GE568" s="254">
        <v>110.42186474602356</v>
      </c>
      <c r="GF568" s="254"/>
      <c r="GG568" s="254">
        <v>134.02669978434812</v>
      </c>
      <c r="GH568" s="254"/>
      <c r="GI568" s="254">
        <v>75.84151974680502</v>
      </c>
      <c r="GJ568" s="254"/>
      <c r="GK568" s="254">
        <v>15.061063562979534</v>
      </c>
      <c r="GL568" s="254"/>
      <c r="GM568" s="254">
        <v>0.76026393955442517</v>
      </c>
      <c r="GN568" s="254"/>
      <c r="GO568" s="254">
        <v>59.185052295477604</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5">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772000</v>
      </c>
      <c r="ED569" s="244"/>
      <c r="EE569" s="245">
        <v>550000</v>
      </c>
      <c r="EK569" s="242">
        <v>20</v>
      </c>
      <c r="EO569" s="244"/>
      <c r="EP569" s="244"/>
      <c r="GA569" s="254">
        <v>7.8372568548641937</v>
      </c>
      <c r="GB569" s="254"/>
      <c r="GC569" s="254">
        <v>42.778199466634341</v>
      </c>
      <c r="GD569" s="254"/>
      <c r="GE569" s="254">
        <v>108.61252626843053</v>
      </c>
      <c r="GF569" s="254"/>
      <c r="GG569" s="254">
        <v>143.856954396552</v>
      </c>
      <c r="GH569" s="254"/>
      <c r="GI569" s="254">
        <v>80.171770129908452</v>
      </c>
      <c r="GJ569" s="254"/>
      <c r="GK569" s="254">
        <v>14.973054232484294</v>
      </c>
      <c r="GL569" s="254"/>
      <c r="GM569" s="254">
        <v>0.65629828828618997</v>
      </c>
      <c r="GN569" s="254"/>
      <c r="GO569" s="254">
        <v>50.094291221221056</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5">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866000</v>
      </c>
      <c r="ED570" s="244"/>
      <c r="EE570" s="245">
        <v>585000</v>
      </c>
      <c r="EK570" s="242">
        <v>11.600000000000001</v>
      </c>
      <c r="EO570" s="244"/>
      <c r="EP570" s="244"/>
      <c r="GA570" s="254">
        <v>6.3442685511535428</v>
      </c>
      <c r="GB570" s="254"/>
      <c r="GC570" s="254">
        <v>40.679279165347452</v>
      </c>
      <c r="GD570" s="254"/>
      <c r="GE570" s="254">
        <v>106.90049773476194</v>
      </c>
      <c r="GF570" s="254"/>
      <c r="GG570" s="254">
        <v>153.47322226670332</v>
      </c>
      <c r="GH570" s="254"/>
      <c r="GI570" s="254">
        <v>84.718643161138544</v>
      </c>
      <c r="GJ570" s="254"/>
      <c r="GK570" s="254">
        <v>14.884958838441804</v>
      </c>
      <c r="GL570" s="254"/>
      <c r="GM570" s="254">
        <v>0.55508772401467965</v>
      </c>
      <c r="GN570" s="254"/>
      <c r="GO570" s="254">
        <v>51.216254024630167</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5">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v>2.6</v>
      </c>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1125000</v>
      </c>
      <c r="ED571" s="244"/>
      <c r="EE571" s="245">
        <v>700000</v>
      </c>
      <c r="EK571" s="242">
        <v>8.3000000000000007</v>
      </c>
      <c r="EO571" s="244"/>
      <c r="EP571" s="244"/>
      <c r="GA571" s="254">
        <v>3.8799777587910946</v>
      </c>
      <c r="GB571" s="254"/>
      <c r="GC571" s="254">
        <v>40.577808451867064</v>
      </c>
      <c r="GD571" s="254"/>
      <c r="GE571" s="254">
        <v>112.83374256086579</v>
      </c>
      <c r="GF571" s="254"/>
      <c r="GG571" s="254">
        <v>173.24057892279305</v>
      </c>
      <c r="GH571" s="254"/>
      <c r="GI571" s="254">
        <v>82.905539843119399</v>
      </c>
      <c r="GJ571" s="254"/>
      <c r="GK571" s="254">
        <v>17.093025693512338</v>
      </c>
      <c r="GL571" s="254"/>
      <c r="GM571" s="254">
        <v>0.55541999012773502</v>
      </c>
      <c r="GN571" s="254"/>
      <c r="GO571" s="254">
        <v>54.504775983582341</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3">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1188500</v>
      </c>
      <c r="ED572" s="244"/>
      <c r="EE572" s="245">
        <v>740500</v>
      </c>
      <c r="EK572" s="242">
        <v>7.8</v>
      </c>
      <c r="EO572" s="244"/>
      <c r="EP572" s="244"/>
      <c r="GA572" s="254">
        <v>5.0757693821052259</v>
      </c>
      <c r="GB572" s="254"/>
      <c r="GC572" s="254">
        <v>31.63150810448208</v>
      </c>
      <c r="GD572" s="254"/>
      <c r="GE572" s="254">
        <v>97.013143724110719</v>
      </c>
      <c r="GF572" s="254"/>
      <c r="GG572" s="254">
        <v>139.13870230745474</v>
      </c>
      <c r="GH572" s="254"/>
      <c r="GI572" s="254">
        <v>75.478999518065152</v>
      </c>
      <c r="GJ572" s="254"/>
      <c r="GK572" s="254">
        <v>16.74496369701918</v>
      </c>
      <c r="GL572" s="254"/>
      <c r="GM572" s="254">
        <v>1.2607054358676697</v>
      </c>
      <c r="GN572" s="254"/>
      <c r="GO572" s="254">
        <v>47.478891203995957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5">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1120000</v>
      </c>
      <c r="ED573" s="244"/>
      <c r="EE573" s="245">
        <v>715000</v>
      </c>
      <c r="EK573" s="242">
        <v>5.8000000000000007</v>
      </c>
      <c r="EO573" s="244"/>
      <c r="EP573" s="244"/>
      <c r="GA573" s="254">
        <v>5.4635957487937246</v>
      </c>
      <c r="GB573" s="254"/>
      <c r="GC573" s="254">
        <v>25.412593013223884</v>
      </c>
      <c r="GD573" s="254"/>
      <c r="GE573" s="254">
        <v>93.411252400556236</v>
      </c>
      <c r="GF573" s="254"/>
      <c r="GG573" s="254">
        <v>139.06511163601422</v>
      </c>
      <c r="GH573" s="254"/>
      <c r="GI573" s="254">
        <v>65.285622265445582</v>
      </c>
      <c r="GJ573" s="254"/>
      <c r="GK573" s="254">
        <v>13.086862635128066</v>
      </c>
      <c r="GL573" s="254"/>
      <c r="GM573" s="254">
        <v>1.26549774575228</v>
      </c>
      <c r="GN573" s="254"/>
      <c r="GO573" s="254">
        <v>44.817114048172108</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5">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950000</v>
      </c>
      <c r="ED574" s="244"/>
      <c r="EE574" s="245">
        <v>684000</v>
      </c>
      <c r="EK574" s="242">
        <v>6</v>
      </c>
      <c r="EO574" s="244"/>
      <c r="EP574" s="244"/>
      <c r="GA574" s="267">
        <v>4.0716659805917308</v>
      </c>
      <c r="GB574" s="267"/>
      <c r="GC574" s="267">
        <v>23.804533657268131</v>
      </c>
      <c r="GD574" s="267"/>
      <c r="GE574" s="267">
        <v>91.176550915074614</v>
      </c>
      <c r="GF574" s="267"/>
      <c r="GG574" s="267">
        <v>142.33265987774215</v>
      </c>
      <c r="GH574" s="267"/>
      <c r="GI574" s="267">
        <v>68.67658837627225</v>
      </c>
      <c r="GJ574" s="267"/>
      <c r="GK574" s="267">
        <v>13.328107381144696</v>
      </c>
      <c r="GL574" s="267"/>
      <c r="GM574" s="267">
        <v>0.72590093063022498</v>
      </c>
      <c r="GN574" s="267"/>
      <c r="GO574" s="267">
        <v>45.491161178988179</v>
      </c>
      <c r="GP574" s="254"/>
      <c r="GQ574" s="254"/>
      <c r="GR574" s="254"/>
      <c r="GS574" s="254"/>
      <c r="GT574" s="254"/>
      <c r="GU574" s="184"/>
      <c r="GV574" s="184"/>
      <c r="GW574" s="184"/>
      <c r="GX574" s="184"/>
      <c r="GY574" s="184"/>
      <c r="GZ574" s="184"/>
      <c r="HC574" s="184"/>
      <c r="HG574" s="285">
        <v>986.23731959610677</v>
      </c>
      <c r="HH574" s="285"/>
      <c r="HI574" s="285">
        <v>3866.8256550930141</v>
      </c>
      <c r="HJ574" s="285"/>
      <c r="HK574" s="285">
        <v>402.3660297339685</v>
      </c>
      <c r="HL574" s="285"/>
      <c r="HM574" s="285">
        <v>6839.6351098136192</v>
      </c>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5">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C575" s="245">
        <v>960000</v>
      </c>
      <c r="ED575" s="244"/>
      <c r="EE575" s="245">
        <v>660000</v>
      </c>
      <c r="EK575" s="242">
        <v>3</v>
      </c>
      <c r="EO575" s="244"/>
      <c r="EP575" s="244"/>
      <c r="GA575" s="267">
        <v>2.6683087027914616</v>
      </c>
      <c r="GB575" s="267"/>
      <c r="GC575" s="267">
        <v>24.167630800874147</v>
      </c>
      <c r="GD575" s="267"/>
      <c r="GE575" s="267">
        <v>102.04669933698472</v>
      </c>
      <c r="GF575" s="267"/>
      <c r="GG575" s="267">
        <v>155.30114484818316</v>
      </c>
      <c r="GH575" s="267"/>
      <c r="GI575" s="267">
        <v>73.772346684770312</v>
      </c>
      <c r="GJ575" s="267"/>
      <c r="GK575" s="267">
        <v>13.69267550532493</v>
      </c>
      <c r="GL575" s="267"/>
      <c r="GM575" s="267">
        <v>0.18176860856130145</v>
      </c>
      <c r="GN575" s="267"/>
      <c r="GO575" s="267">
        <v>47.968800779980505</v>
      </c>
      <c r="GP575" s="254"/>
      <c r="GQ575" s="254"/>
      <c r="GR575" s="254"/>
      <c r="GS575" s="254"/>
      <c r="GT575" s="254"/>
      <c r="GU575" s="184"/>
      <c r="GV575" s="184"/>
      <c r="GW575" s="184"/>
      <c r="GX575" s="184"/>
      <c r="GY575" s="184"/>
      <c r="GZ575" s="184"/>
      <c r="HC575" s="184"/>
      <c r="HG575" s="285">
        <v>1031.787693205016</v>
      </c>
      <c r="HH575" s="285"/>
      <c r="HI575" s="285">
        <v>4312.0443277923596</v>
      </c>
      <c r="HJ575" s="285"/>
      <c r="HK575" s="285">
        <v>354.62233887430739</v>
      </c>
      <c r="HL575" s="285"/>
      <c r="HM575" s="285">
        <v>7275.5905511811025</v>
      </c>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5">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D576" s="244"/>
      <c r="EK576" s="242">
        <v>0.89999999999999991</v>
      </c>
      <c r="EO576" s="244"/>
      <c r="EP576" s="244"/>
      <c r="GA576" s="267">
        <v>2.8247824762885823</v>
      </c>
      <c r="GB576" s="267"/>
      <c r="GC576" s="267">
        <v>17.862057362000737</v>
      </c>
      <c r="GD576" s="267"/>
      <c r="GE576" s="267">
        <v>83.847657782509017</v>
      </c>
      <c r="GF576" s="267"/>
      <c r="GG576" s="267">
        <v>145.25387914289584</v>
      </c>
      <c r="GH576" s="267"/>
      <c r="GI576" s="267">
        <v>76.737536177668403</v>
      </c>
      <c r="GJ576" s="267"/>
      <c r="GK576" s="267">
        <v>14.829373052254432</v>
      </c>
      <c r="GL576" s="267"/>
      <c r="GM576" s="267">
        <v>0.1864892651815328</v>
      </c>
      <c r="GN576" s="267"/>
      <c r="GO576" s="267">
        <v>44.573842362176151</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5">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D577" s="244"/>
      <c r="EK577" s="242">
        <v>1.7999999999999998</v>
      </c>
      <c r="EO577" s="244"/>
      <c r="EP577" s="244"/>
      <c r="GA577" s="267">
        <v>0.99201080824570109</v>
      </c>
      <c r="GB577" s="267"/>
      <c r="GC577" s="267">
        <v>13.053183723328244</v>
      </c>
      <c r="GD577" s="267"/>
      <c r="GE577" s="267">
        <v>59.307954409870177</v>
      </c>
      <c r="GF577" s="267"/>
      <c r="GG577" s="267">
        <v>95.527317624400467</v>
      </c>
      <c r="GH577" s="267"/>
      <c r="GI577" s="267">
        <v>59.063446326003216</v>
      </c>
      <c r="GJ577" s="267"/>
      <c r="GK577" s="267">
        <v>11.052412145676936</v>
      </c>
      <c r="GL577" s="267"/>
      <c r="GM577" s="267">
        <v>1.9146165698064443</v>
      </c>
      <c r="GN577" s="267"/>
      <c r="GO577" s="267">
        <v>31.557262331214275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5">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c r="EE578"/>
      <c r="EK578" s="242">
        <v>2.2999999999999998</v>
      </c>
      <c r="EO578" s="244"/>
      <c r="EP578" s="244"/>
      <c r="GA578" s="267"/>
      <c r="GB578" s="267"/>
      <c r="GC578" s="267"/>
      <c r="GD578" s="267"/>
      <c r="GE578" s="267"/>
      <c r="GF578" s="267"/>
      <c r="GG578" s="267"/>
      <c r="GH578" s="267"/>
      <c r="GI578" s="267"/>
      <c r="GJ578" s="267"/>
      <c r="GK578" s="267"/>
      <c r="GL578" s="267"/>
      <c r="GM578" s="267"/>
      <c r="GN578" s="267"/>
      <c r="GO578" s="267"/>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v>88.2</v>
      </c>
      <c r="HX578" s="239"/>
      <c r="HY578" s="154"/>
      <c r="HZ578" s="154"/>
      <c r="IA578" s="184"/>
      <c r="IB578" s="184"/>
      <c r="ID578" s="184"/>
      <c r="IE578" s="185"/>
      <c r="IF578" s="185"/>
      <c r="IG578" s="184"/>
    </row>
    <row r="579" spans="1:241" ht="15" customHeight="1" x14ac:dyDescent="0.35">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c r="ED579" s="244"/>
      <c r="EE579"/>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5">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367000</v>
      </c>
      <c r="ED580" s="242"/>
      <c r="EE580" s="242">
        <v>289500</v>
      </c>
      <c r="EF580" s="242"/>
      <c r="EG580" s="260">
        <v>3.3204205866076371</v>
      </c>
      <c r="EH580" s="242"/>
      <c r="EI580" s="260">
        <v>2.3717289904340264</v>
      </c>
      <c r="EJ580" s="242"/>
      <c r="EK580" s="242">
        <v>3</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3.4542314335060449</v>
      </c>
      <c r="GB580" s="254"/>
      <c r="GC580" s="254">
        <v>17.196456487754038</v>
      </c>
      <c r="GD580" s="254"/>
      <c r="GE580" s="254">
        <v>116.27906976744185</v>
      </c>
      <c r="GF580" s="254"/>
      <c r="GG580" s="254">
        <v>157.46907706945765</v>
      </c>
      <c r="GH580" s="254"/>
      <c r="GI580" s="254">
        <v>65.522005131241357</v>
      </c>
      <c r="GJ580" s="254"/>
      <c r="GK580" s="254">
        <v>8.3347803438096886</v>
      </c>
      <c r="GL580" s="254"/>
      <c r="GM580" s="254">
        <v>1.1227544910179641</v>
      </c>
      <c r="GN580" s="254"/>
      <c r="GO580" s="254">
        <v>55.480625524003933</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5">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390050</v>
      </c>
      <c r="ED581" s="242"/>
      <c r="EE581" s="242">
        <v>295000</v>
      </c>
      <c r="EF581" s="242"/>
      <c r="EG581" s="260">
        <v>4.3319512346061018</v>
      </c>
      <c r="EH581" s="242"/>
      <c r="EI581" s="260">
        <v>3.4500897332755738</v>
      </c>
      <c r="EJ581" s="242"/>
      <c r="EK581" s="242">
        <v>14.899999999999999</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1.1502080912639201</v>
      </c>
      <c r="GB581" s="254"/>
      <c r="GC581" s="254">
        <v>19.221592202550099</v>
      </c>
      <c r="GD581" s="254"/>
      <c r="GE581" s="254">
        <v>108.67680725447353</v>
      </c>
      <c r="GF581" s="254"/>
      <c r="GG581" s="254">
        <v>177.54075250240743</v>
      </c>
      <c r="GH581" s="254"/>
      <c r="GI581" s="254">
        <v>66.729962003112576</v>
      </c>
      <c r="GJ581" s="254"/>
      <c r="GK581" s="254">
        <v>6.3875635053436355</v>
      </c>
      <c r="GL581" s="254"/>
      <c r="GM581" s="254">
        <v>0</v>
      </c>
      <c r="GN581" s="254"/>
      <c r="GO581" s="254">
        <v>56.699862284070711</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5">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430500</v>
      </c>
      <c r="ED582" s="242"/>
      <c r="EE582" s="242">
        <v>326731</v>
      </c>
      <c r="EF582" s="242"/>
      <c r="EG582" s="260">
        <v>5.1877470355731221</v>
      </c>
      <c r="EH582" s="242"/>
      <c r="EI582" s="260">
        <v>3.7688760514847472</v>
      </c>
      <c r="EJ582" s="242"/>
      <c r="EK582" s="242">
        <v>9.1999999999999993</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2.2980164266236827</v>
      </c>
      <c r="GB582" s="254"/>
      <c r="GC582" s="254">
        <v>16.217118187575792</v>
      </c>
      <c r="GD582" s="254"/>
      <c r="GE582" s="254">
        <v>96.404987990826882</v>
      </c>
      <c r="GF582" s="254"/>
      <c r="GG582" s="254">
        <v>189.5775122845302</v>
      </c>
      <c r="GH582" s="254"/>
      <c r="GI582" s="254">
        <v>67.169615636812651</v>
      </c>
      <c r="GJ582" s="254"/>
      <c r="GK582" s="254">
        <v>9.4324159967189196</v>
      </c>
      <c r="GL582" s="254"/>
      <c r="GM582" s="254">
        <v>0</v>
      </c>
      <c r="GN582" s="254"/>
      <c r="GO582" s="254">
        <v>57.049384924474957</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5">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460000</v>
      </c>
      <c r="ED583" s="242"/>
      <c r="EE583" s="242">
        <v>355075</v>
      </c>
      <c r="EF583" s="242"/>
      <c r="EG583" s="260">
        <v>5.9973837089530715</v>
      </c>
      <c r="EH583" s="242"/>
      <c r="EI583" s="260">
        <v>4.60941040748218</v>
      </c>
      <c r="EJ583" s="242"/>
      <c r="EK583" s="242">
        <v>15.4</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1.1478108361364436</v>
      </c>
      <c r="GB583" s="254"/>
      <c r="GC583" s="254">
        <v>14.334655361544904</v>
      </c>
      <c r="GD583" s="254"/>
      <c r="GE583" s="254">
        <v>81.876644475998063</v>
      </c>
      <c r="GF583" s="254"/>
      <c r="GG583" s="254">
        <v>167.54956493750353</v>
      </c>
      <c r="GH583" s="254"/>
      <c r="GI583" s="254">
        <v>72.736331518685617</v>
      </c>
      <c r="GJ583" s="254"/>
      <c r="GK583" s="254">
        <v>7.0502819273656581</v>
      </c>
      <c r="GL583" s="254"/>
      <c r="GM583" s="254">
        <v>0</v>
      </c>
      <c r="GN583" s="254"/>
      <c r="GO583" s="254">
        <v>51.514649771961466</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5">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480000</v>
      </c>
      <c r="ED584" s="242"/>
      <c r="EE584" s="242">
        <v>385000</v>
      </c>
      <c r="EF584" s="242"/>
      <c r="EG584" s="242">
        <v>5.7826788596019369</v>
      </c>
      <c r="EH584" s="242"/>
      <c r="EI584" s="242">
        <v>4.2661772616523752</v>
      </c>
      <c r="EJ584" s="242"/>
      <c r="EK584" s="242">
        <v>14.299999999999999</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1.9110265865461926</v>
      </c>
      <c r="GB584" s="254"/>
      <c r="GC584" s="254">
        <v>11.158775444264649</v>
      </c>
      <c r="GD584" s="254"/>
      <c r="GE584" s="254">
        <v>75.092350361756161</v>
      </c>
      <c r="GF584" s="254"/>
      <c r="GG584" s="254">
        <v>166.36556804786025</v>
      </c>
      <c r="GH584" s="254"/>
      <c r="GI584" s="254">
        <v>78.598859763245557</v>
      </c>
      <c r="GJ584" s="254"/>
      <c r="GK584" s="254">
        <v>12.911047947126782</v>
      </c>
      <c r="GL584" s="254"/>
      <c r="GM584" s="254">
        <v>0</v>
      </c>
      <c r="GN584" s="254"/>
      <c r="GO584" s="254">
        <v>51.830155038984131</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5">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574500</v>
      </c>
      <c r="ED585" s="244"/>
      <c r="EE585" s="245">
        <v>438500</v>
      </c>
      <c r="EG585" s="245">
        <v>8.6999999999999993</v>
      </c>
      <c r="EI585" s="245">
        <v>6</v>
      </c>
      <c r="EK585" s="242">
        <v>15</v>
      </c>
      <c r="EO585" s="244">
        <v>0.7</v>
      </c>
      <c r="EP585" s="244"/>
      <c r="GA585" s="254">
        <v>2.2908471058162667</v>
      </c>
      <c r="GB585" s="254"/>
      <c r="GC585" s="254">
        <v>7.6967758587052693</v>
      </c>
      <c r="GD585" s="254"/>
      <c r="GE585" s="254">
        <v>77.12714432769782</v>
      </c>
      <c r="GF585" s="254"/>
      <c r="GG585" s="254">
        <v>177.94829526727725</v>
      </c>
      <c r="GH585" s="254"/>
      <c r="GI585" s="254">
        <v>80.744212312606663</v>
      </c>
      <c r="GJ585" s="254"/>
      <c r="GK585" s="254">
        <v>15.164007571514361</v>
      </c>
      <c r="GL585" s="254"/>
      <c r="GM585" s="254">
        <v>0</v>
      </c>
      <c r="GN585" s="254"/>
      <c r="GO585" s="254">
        <v>53.512903516074374</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5">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581000</v>
      </c>
      <c r="ED586" s="244"/>
      <c r="EE586" s="245">
        <v>447500</v>
      </c>
      <c r="EK586" s="242">
        <v>12.9</v>
      </c>
      <c r="EO586" s="244">
        <v>0.29779630732578916</v>
      </c>
      <c r="EP586" s="244"/>
      <c r="GA586" s="254">
        <v>2.3255385686475467</v>
      </c>
      <c r="GB586" s="254"/>
      <c r="GC586" s="254">
        <v>15.74707664133836</v>
      </c>
      <c r="GD586" s="254"/>
      <c r="GE586" s="254">
        <v>75.895763250882951</v>
      </c>
      <c r="GF586" s="254"/>
      <c r="GG586" s="254">
        <v>161.89277904854978</v>
      </c>
      <c r="GH586" s="254"/>
      <c r="GI586" s="254">
        <v>94.408373643448257</v>
      </c>
      <c r="GJ586" s="254"/>
      <c r="GK586" s="254">
        <v>11.136172926992423</v>
      </c>
      <c r="GL586" s="254"/>
      <c r="GM586" s="254">
        <v>0</v>
      </c>
      <c r="GN586" s="254"/>
      <c r="GO586" s="254">
        <v>54.406763952745038</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5">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552000</v>
      </c>
      <c r="ED587" s="244"/>
      <c r="EE587" s="245">
        <v>440000</v>
      </c>
      <c r="EK587" s="242">
        <v>6.1</v>
      </c>
      <c r="EO587" s="244"/>
      <c r="EP587" s="244"/>
      <c r="GA587" s="254">
        <v>2.36129688836622</v>
      </c>
      <c r="GB587" s="254"/>
      <c r="GC587" s="254">
        <v>11.625034562580458</v>
      </c>
      <c r="GD587" s="254"/>
      <c r="GE587" s="254">
        <v>60.128345592644187</v>
      </c>
      <c r="GF587" s="254"/>
      <c r="GG587" s="254">
        <v>163.96450956723709</v>
      </c>
      <c r="GH587" s="254"/>
      <c r="GI587" s="254">
        <v>93.230695969634994</v>
      </c>
      <c r="GJ587" s="254"/>
      <c r="GK587" s="254">
        <v>15.874449820652597</v>
      </c>
      <c r="GL587" s="254"/>
      <c r="GM587" s="254">
        <v>0</v>
      </c>
      <c r="GN587" s="254"/>
      <c r="GO587" s="254">
        <v>52.946881173017083</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5">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582950</v>
      </c>
      <c r="ED588" s="244"/>
      <c r="EE588" s="245">
        <v>460000</v>
      </c>
      <c r="EK588" s="242">
        <v>1.5</v>
      </c>
      <c r="EO588" s="244"/>
      <c r="EP588" s="244"/>
      <c r="GA588" s="254">
        <v>2.6406035052515326</v>
      </c>
      <c r="GB588" s="254"/>
      <c r="GC588" s="254">
        <v>16.714420458202124</v>
      </c>
      <c r="GD588" s="254"/>
      <c r="GE588" s="254">
        <v>64.384862409835648</v>
      </c>
      <c r="GF588" s="254"/>
      <c r="GG588" s="254">
        <v>115.9907369360712</v>
      </c>
      <c r="GH588" s="254"/>
      <c r="GI588" s="254">
        <v>83.584650163142641</v>
      </c>
      <c r="GJ588" s="254"/>
      <c r="GK588" s="254">
        <v>11.704723020961811</v>
      </c>
      <c r="GL588" s="254"/>
      <c r="GM588" s="254">
        <v>1.0827559284500656</v>
      </c>
      <c r="GN588" s="254"/>
      <c r="GO588" s="254">
        <v>45.355226408211522</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5">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620000</v>
      </c>
      <c r="ED589" s="244"/>
      <c r="EE589" s="245">
        <v>478000</v>
      </c>
      <c r="EK589" s="242">
        <v>2.6</v>
      </c>
      <c r="EO589" s="244"/>
      <c r="EP589" s="244"/>
      <c r="GA589" s="254">
        <v>1.0729613733905579</v>
      </c>
      <c r="GB589" s="254"/>
      <c r="GC589" s="254">
        <v>11.79245283018868</v>
      </c>
      <c r="GD589" s="254"/>
      <c r="GE589" s="254">
        <v>76.865671641791053</v>
      </c>
      <c r="GF589" s="254"/>
      <c r="GG589" s="254">
        <v>159.74985787379191</v>
      </c>
      <c r="GH589" s="254"/>
      <c r="GI589" s="254">
        <v>88.738643566448332</v>
      </c>
      <c r="GJ589" s="254"/>
      <c r="GK589" s="254">
        <v>15.352930162890845</v>
      </c>
      <c r="GL589" s="254"/>
      <c r="GM589" s="254">
        <v>1.0405827263267431</v>
      </c>
      <c r="GN589" s="254"/>
      <c r="GO589" s="254">
        <v>51.026662580447443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5">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665000</v>
      </c>
      <c r="ED590" s="244"/>
      <c r="EE590" s="245">
        <v>530000</v>
      </c>
      <c r="EK590" s="242">
        <v>2.9000000000000004</v>
      </c>
      <c r="EO590" s="244"/>
      <c r="EP590" s="244"/>
      <c r="GA590" s="254">
        <v>2.6778575717945086</v>
      </c>
      <c r="GB590" s="254"/>
      <c r="GC590" s="254">
        <v>8.7595497820149202</v>
      </c>
      <c r="GD590" s="254"/>
      <c r="GE590" s="254">
        <v>79.999570608384857</v>
      </c>
      <c r="GF590" s="254"/>
      <c r="GG590" s="254">
        <v>161.11297777885972</v>
      </c>
      <c r="GH590" s="254"/>
      <c r="GI590" s="254">
        <v>84.229771093730193</v>
      </c>
      <c r="GJ590" s="254"/>
      <c r="GK590" s="254">
        <v>17.540837751488624</v>
      </c>
      <c r="GL590" s="254"/>
      <c r="GM590" s="254">
        <v>0</v>
      </c>
      <c r="GN590" s="254"/>
      <c r="GO590" s="254">
        <v>49.780614286722646</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5">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731000</v>
      </c>
      <c r="ED591" s="244"/>
      <c r="EE591" s="245">
        <v>555000</v>
      </c>
      <c r="EK591" s="242">
        <v>24.3</v>
      </c>
      <c r="EO591" s="244"/>
      <c r="EP591" s="244"/>
      <c r="GA591" s="254">
        <v>1.9983888658824653</v>
      </c>
      <c r="GC591" s="254">
        <v>11.84972302424902</v>
      </c>
      <c r="GE591" s="254">
        <v>71.896623263359672</v>
      </c>
      <c r="GG591" s="254">
        <v>166.08259132327822</v>
      </c>
      <c r="GI591" s="254">
        <v>86.858805178415238</v>
      </c>
      <c r="GK591" s="254">
        <v>14.112702820710497</v>
      </c>
      <c r="GM591" s="254">
        <v>0</v>
      </c>
      <c r="GO591" s="254">
        <v>48.200485458035075</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5">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855000</v>
      </c>
      <c r="ED592" s="244"/>
      <c r="EE592" s="245">
        <v>634000</v>
      </c>
      <c r="EK592" s="242">
        <v>30.4</v>
      </c>
      <c r="EO592" s="244"/>
      <c r="EP592" s="244"/>
      <c r="GA592" s="254">
        <v>1.1788941307499645</v>
      </c>
      <c r="GC592" s="254">
        <v>9.9115837816546044</v>
      </c>
      <c r="GE592" s="254">
        <v>68.532266761879882</v>
      </c>
      <c r="GG592" s="254">
        <v>171.39573977915691</v>
      </c>
      <c r="GI592" s="254">
        <v>94.231796757778767</v>
      </c>
      <c r="GK592" s="254">
        <v>18.20323155223797</v>
      </c>
      <c r="GM592" s="254">
        <v>0</v>
      </c>
      <c r="GO592" s="254">
        <v>49.375030725852994</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5">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876800</v>
      </c>
      <c r="ED593" s="244"/>
      <c r="EE593" s="245">
        <v>635000</v>
      </c>
      <c r="EK593" s="242">
        <v>23</v>
      </c>
      <c r="EO593" s="244"/>
      <c r="EP593" s="244"/>
      <c r="GA593" s="254">
        <v>1.6259108457995151</v>
      </c>
      <c r="GB593" s="254"/>
      <c r="GC593" s="254">
        <v>11.36780098391586</v>
      </c>
      <c r="GD593" s="254"/>
      <c r="GE593" s="254">
        <v>62.180104494555835</v>
      </c>
      <c r="GF593" s="254"/>
      <c r="GG593" s="254">
        <v>154.77034536479582</v>
      </c>
      <c r="GH593" s="254"/>
      <c r="GI593" s="254">
        <v>86.496100127928699</v>
      </c>
      <c r="GJ593" s="254"/>
      <c r="GK593" s="254">
        <v>16.162978489331024</v>
      </c>
      <c r="GL593" s="254"/>
      <c r="GM593" s="254">
        <v>2.7296026919088132</v>
      </c>
      <c r="GN593" s="254"/>
      <c r="GO593" s="254">
        <v>46.650210584437808</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5">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836125</v>
      </c>
      <c r="ED594" s="244"/>
      <c r="EE594" s="245">
        <v>650000</v>
      </c>
      <c r="EK594" s="242">
        <v>31.2</v>
      </c>
      <c r="EO594" s="244"/>
      <c r="EP594" s="244"/>
      <c r="GA594" s="254">
        <v>1.4476492861282613</v>
      </c>
      <c r="GB594" s="254"/>
      <c r="GC594" s="254">
        <v>11.715042176105348</v>
      </c>
      <c r="GD594" s="254"/>
      <c r="GE594" s="254">
        <v>63.828731560635887</v>
      </c>
      <c r="GF594" s="254"/>
      <c r="GG594" s="254">
        <v>160.31366271192309</v>
      </c>
      <c r="GH594" s="254"/>
      <c r="GI594" s="254">
        <v>101.06528333970166</v>
      </c>
      <c r="GJ594" s="254"/>
      <c r="GK594" s="254">
        <v>18.342727892263195</v>
      </c>
      <c r="GL594" s="254"/>
      <c r="GM594" s="254">
        <v>1.7717923264738455</v>
      </c>
      <c r="GN594" s="254"/>
      <c r="GO594" s="254">
        <v>41.490537871343584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5">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913500</v>
      </c>
      <c r="ED595" s="244"/>
      <c r="EE595" s="245">
        <v>702500</v>
      </c>
      <c r="EK595" s="242">
        <v>21.5</v>
      </c>
      <c r="EO595" s="244"/>
      <c r="EP595" s="244"/>
      <c r="GA595" s="254">
        <v>1.2630165328480634</v>
      </c>
      <c r="GB595" s="254"/>
      <c r="GC595" s="254">
        <v>12.070079904170166</v>
      </c>
      <c r="GD595" s="254"/>
      <c r="GE595" s="254">
        <v>65.365911220313805</v>
      </c>
      <c r="GF595" s="254"/>
      <c r="GG595" s="254">
        <v>165.7002569766</v>
      </c>
      <c r="GH595" s="254"/>
      <c r="GI595" s="254">
        <v>117.0383942938068</v>
      </c>
      <c r="GJ595" s="254"/>
      <c r="GK595" s="254">
        <v>20.642431040772472</v>
      </c>
      <c r="GL595" s="254"/>
      <c r="GM595" s="254">
        <v>0.7951886934350324</v>
      </c>
      <c r="GN595" s="254"/>
      <c r="GO595" s="254">
        <v>44.595637788273002</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5">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v>1.8</v>
      </c>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1125000</v>
      </c>
      <c r="ED596" s="244"/>
      <c r="EE596" s="245">
        <v>780000</v>
      </c>
      <c r="EK596" s="242">
        <v>19.400000000000002</v>
      </c>
      <c r="EO596" s="244"/>
      <c r="EP596" s="244"/>
      <c r="GA596" s="254">
        <v>0</v>
      </c>
      <c r="GB596" s="254"/>
      <c r="GC596" s="254">
        <v>12.746109593561405</v>
      </c>
      <c r="GD596" s="254"/>
      <c r="GE596" s="254">
        <v>74.545182909850084</v>
      </c>
      <c r="GF596" s="254"/>
      <c r="GG596" s="254">
        <v>165.94042405791382</v>
      </c>
      <c r="GH596" s="254"/>
      <c r="GI596" s="254">
        <v>108.63449504287333</v>
      </c>
      <c r="GJ596" s="254"/>
      <c r="GK596" s="254">
        <v>17.132353645558247</v>
      </c>
      <c r="GL596" s="254"/>
      <c r="GM596" s="254">
        <v>1.2186114626062798</v>
      </c>
      <c r="GN596" s="254"/>
      <c r="GO596" s="254">
        <v>45.32233844477053</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3">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1130000</v>
      </c>
      <c r="ED597" s="244"/>
      <c r="EE597" s="245">
        <v>781000</v>
      </c>
      <c r="EK597" s="242">
        <v>12.9</v>
      </c>
      <c r="EO597" s="244"/>
      <c r="EP597" s="244"/>
      <c r="GA597" s="254">
        <v>1.2507331576095064</v>
      </c>
      <c r="GB597" s="254"/>
      <c r="GC597" s="254">
        <v>6.1287013721046995</v>
      </c>
      <c r="GD597" s="254"/>
      <c r="GE597" s="254">
        <v>68.668326561861292</v>
      </c>
      <c r="GF597" s="254"/>
      <c r="GG597" s="254">
        <v>177.05201414969673</v>
      </c>
      <c r="GH597" s="254"/>
      <c r="GI597" s="254">
        <v>86.645907277624744</v>
      </c>
      <c r="GJ597" s="254"/>
      <c r="GK597" s="254">
        <v>17.650686205640895</v>
      </c>
      <c r="GL597" s="254"/>
      <c r="GM597" s="254">
        <v>1.1707920748891034</v>
      </c>
      <c r="GN597" s="254"/>
      <c r="GO597" s="254">
        <v>42.461495818635377</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5">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1100000</v>
      </c>
      <c r="ED598" s="244"/>
      <c r="EE598" s="245">
        <v>750000</v>
      </c>
      <c r="EK598" s="242">
        <v>11</v>
      </c>
      <c r="EO598" s="244"/>
      <c r="EP598" s="244"/>
      <c r="GA598" s="254">
        <v>1.2511000590209165</v>
      </c>
      <c r="GB598" s="254"/>
      <c r="GC598" s="254">
        <v>6.6619058801233058</v>
      </c>
      <c r="GD598" s="254"/>
      <c r="GE598" s="254">
        <v>55.673060350398536</v>
      </c>
      <c r="GF598" s="254"/>
      <c r="GG598" s="254">
        <v>144.98061621259774</v>
      </c>
      <c r="GH598" s="254"/>
      <c r="GI598" s="254">
        <v>86.320401412917434</v>
      </c>
      <c r="GJ598" s="254"/>
      <c r="GK598" s="254">
        <v>14.997946181213328</v>
      </c>
      <c r="GL598" s="254"/>
      <c r="GM598" s="254">
        <v>2.3724306371998596</v>
      </c>
      <c r="GN598" s="254"/>
      <c r="GO598" s="254">
        <v>37.841469795753376</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5">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1062500</v>
      </c>
      <c r="ED599" s="244"/>
      <c r="EE599" s="245">
        <v>751157</v>
      </c>
      <c r="EK599" s="242">
        <v>15.8</v>
      </c>
      <c r="EO599" s="244"/>
      <c r="EP599" s="244"/>
      <c r="GA599" s="267">
        <v>0.62573358787793432</v>
      </c>
      <c r="GB599" s="267"/>
      <c r="GC599" s="267">
        <v>8.1658756705116957</v>
      </c>
      <c r="GD599" s="267"/>
      <c r="GE599" s="267">
        <v>57.079818422637487</v>
      </c>
      <c r="GF599" s="267"/>
      <c r="GG599" s="267">
        <v>143.22764805935807</v>
      </c>
      <c r="GH599" s="267"/>
      <c r="GI599" s="267">
        <v>96.353314877162674</v>
      </c>
      <c r="GJ599" s="267"/>
      <c r="GK599" s="267">
        <v>18.740614840579539</v>
      </c>
      <c r="GL599" s="267"/>
      <c r="GM599" s="267">
        <v>1.8030755071250746</v>
      </c>
      <c r="GN599" s="267"/>
      <c r="GO599" s="267">
        <v>40.215276946392692</v>
      </c>
      <c r="GP599" s="254"/>
      <c r="GQ599" s="254"/>
      <c r="GR599" s="254"/>
      <c r="GS599" s="254"/>
      <c r="GT599" s="254"/>
      <c r="GU599" s="184"/>
      <c r="GV599" s="184"/>
      <c r="GW599" s="184"/>
      <c r="GX599" s="184"/>
      <c r="GY599" s="184"/>
      <c r="GZ599" s="184"/>
      <c r="HC599" s="184"/>
      <c r="HG599" s="285">
        <v>505.8168942842691</v>
      </c>
      <c r="HH599" s="285"/>
      <c r="HI599" s="285">
        <v>1836.7475973697522</v>
      </c>
      <c r="HJ599" s="285"/>
      <c r="HK599" s="285">
        <v>213.39150227617603</v>
      </c>
      <c r="HL599" s="285"/>
      <c r="HM599" s="285">
        <v>3140.8067779463836</v>
      </c>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5">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C600" s="245">
        <v>1022500</v>
      </c>
      <c r="ED600" s="244"/>
      <c r="EE600" s="245">
        <v>846000</v>
      </c>
      <c r="EK600" s="242">
        <v>21</v>
      </c>
      <c r="EO600" s="244"/>
      <c r="EP600" s="244"/>
      <c r="GA600" s="267">
        <v>0</v>
      </c>
      <c r="GB600" s="267"/>
      <c r="GC600" s="267">
        <v>10.325245224574083</v>
      </c>
      <c r="GD600" s="267"/>
      <c r="GE600" s="267">
        <v>71.829405162738496</v>
      </c>
      <c r="GF600" s="267"/>
      <c r="GG600" s="267">
        <v>157.28858177031918</v>
      </c>
      <c r="GH600" s="267"/>
      <c r="GI600" s="267">
        <v>109.21870775885374</v>
      </c>
      <c r="GJ600" s="267"/>
      <c r="GK600" s="267">
        <v>23.152709359605911</v>
      </c>
      <c r="GL600" s="267"/>
      <c r="GM600" s="267">
        <v>1.2272448353446512</v>
      </c>
      <c r="GN600" s="267"/>
      <c r="GO600" s="267">
        <v>45.092640821489695</v>
      </c>
      <c r="GP600" s="254"/>
      <c r="GQ600" s="254"/>
      <c r="GR600" s="254"/>
      <c r="GS600" s="254"/>
      <c r="GT600" s="254"/>
      <c r="GU600" s="184"/>
      <c r="GV600" s="184"/>
      <c r="GW600" s="184"/>
      <c r="GX600" s="184"/>
      <c r="GY600" s="184"/>
      <c r="GZ600" s="184"/>
      <c r="HC600" s="184"/>
      <c r="HG600" s="285">
        <v>601.32196630712951</v>
      </c>
      <c r="HH600" s="285"/>
      <c r="HI600" s="285">
        <v>2209.0339597757998</v>
      </c>
      <c r="HJ600" s="285"/>
      <c r="HK600" s="285">
        <v>128.74256197698335</v>
      </c>
      <c r="HL600" s="285"/>
      <c r="HM600" s="285">
        <v>3719.4040161399212</v>
      </c>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5">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D601" s="244"/>
      <c r="EK601" s="242">
        <v>14.6</v>
      </c>
      <c r="EO601" s="244"/>
      <c r="EP601" s="244"/>
      <c r="GA601" s="267">
        <v>0</v>
      </c>
      <c r="GB601" s="267"/>
      <c r="GC601" s="267">
        <v>3.593156670199336</v>
      </c>
      <c r="GD601" s="267"/>
      <c r="GE601" s="267">
        <v>59.251567991927182</v>
      </c>
      <c r="GF601" s="267"/>
      <c r="GG601" s="267">
        <v>162.95626258027275</v>
      </c>
      <c r="GH601" s="267"/>
      <c r="GI601" s="267">
        <v>98.847519614944957</v>
      </c>
      <c r="GJ601" s="267"/>
      <c r="GK601" s="267">
        <v>14.079248956457914</v>
      </c>
      <c r="GL601" s="267"/>
      <c r="GM601" s="267">
        <v>1.6784447319743896</v>
      </c>
      <c r="GN601" s="267"/>
      <c r="GO601" s="267">
        <v>40.7638564066756</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5">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D602" s="244"/>
      <c r="EK602" s="242">
        <v>7.1999999999999993</v>
      </c>
      <c r="EO602" s="244"/>
      <c r="EP602" s="244"/>
      <c r="GA602" s="267">
        <v>0.84540296582565511</v>
      </c>
      <c r="GB602" s="267"/>
      <c r="GC602" s="267">
        <v>5.1038754665749373</v>
      </c>
      <c r="GD602" s="267"/>
      <c r="GE602" s="267">
        <v>41.350395725574145</v>
      </c>
      <c r="GF602" s="267"/>
      <c r="GG602" s="267">
        <v>117.65166086676957</v>
      </c>
      <c r="GH602" s="267"/>
      <c r="GI602" s="267">
        <v>77.628314845239501</v>
      </c>
      <c r="GJ602" s="267"/>
      <c r="GK602" s="267">
        <v>14.35724122225246</v>
      </c>
      <c r="GL602" s="267"/>
      <c r="GM602" s="267">
        <v>2.1534856378517149</v>
      </c>
      <c r="GN602" s="267"/>
      <c r="GO602" s="267">
        <v>31.529876074635872</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5">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c r="EE603"/>
      <c r="EK603" s="242">
        <v>4.2</v>
      </c>
      <c r="EO603" s="244"/>
      <c r="EP603" s="244"/>
      <c r="GA603" s="267"/>
      <c r="GB603" s="267"/>
      <c r="GC603" s="267"/>
      <c r="GD603" s="267"/>
      <c r="GE603" s="267"/>
      <c r="GF603" s="267"/>
      <c r="GG603" s="267"/>
      <c r="GH603" s="267"/>
      <c r="GI603" s="267"/>
      <c r="GJ603" s="267"/>
      <c r="GK603" s="267"/>
      <c r="GL603" s="267"/>
      <c r="GM603" s="267"/>
      <c r="GN603" s="267"/>
      <c r="GO603" s="267"/>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v>10</v>
      </c>
      <c r="HX603" s="239"/>
      <c r="HY603" s="154"/>
      <c r="HZ603" s="154"/>
      <c r="IA603" s="184"/>
      <c r="IB603" s="184"/>
      <c r="ID603" s="184"/>
      <c r="IE603" s="185"/>
      <c r="IF603" s="185"/>
      <c r="IG603" s="184"/>
    </row>
    <row r="604" spans="1:241" ht="15" customHeight="1" x14ac:dyDescent="0.35">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c r="ED604" s="244"/>
      <c r="EE604"/>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5">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636000</v>
      </c>
      <c r="ED605" s="242"/>
      <c r="EE605" s="242">
        <v>340000</v>
      </c>
      <c r="EF605" s="242"/>
      <c r="EG605" s="260">
        <v>7.508116883116883</v>
      </c>
      <c r="EH605" s="242"/>
      <c r="EI605" s="260">
        <v>3.9023476523476521</v>
      </c>
      <c r="EJ605" s="242"/>
      <c r="EK605" s="242">
        <v>1</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4.0526849037487338</v>
      </c>
      <c r="GB605" s="254"/>
      <c r="GC605" s="254">
        <v>13.404825737265416</v>
      </c>
      <c r="GD605" s="254"/>
      <c r="GE605" s="254">
        <v>30.25899649542696</v>
      </c>
      <c r="GF605" s="254"/>
      <c r="GG605" s="254">
        <v>68.898848756481243</v>
      </c>
      <c r="GH605" s="254"/>
      <c r="GI605" s="254">
        <v>66.641231082284122</v>
      </c>
      <c r="GJ605" s="254"/>
      <c r="GK605" s="254">
        <v>16.198347107438014</v>
      </c>
      <c r="GL605" s="254"/>
      <c r="GM605" s="254">
        <v>1.2007204322593557</v>
      </c>
      <c r="GN605" s="254"/>
      <c r="GO605" s="254">
        <v>40.029143273475334</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5">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683000</v>
      </c>
      <c r="ED606" s="242"/>
      <c r="EE606" s="242">
        <v>362500</v>
      </c>
      <c r="EF606" s="242"/>
      <c r="EG606" s="260">
        <v>9.9229975390966096</v>
      </c>
      <c r="EH606" s="242"/>
      <c r="EI606" s="260">
        <v>5.8545685480670002</v>
      </c>
      <c r="EJ606" s="242"/>
      <c r="EK606" s="242">
        <v>1.0999999999999999</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5.4705485863968812</v>
      </c>
      <c r="GB606" s="254"/>
      <c r="GC606" s="254">
        <v>12.019896917516919</v>
      </c>
      <c r="GD606" s="254"/>
      <c r="GE606" s="254">
        <v>23.853827011322561</v>
      </c>
      <c r="GF606" s="254"/>
      <c r="GG606" s="254">
        <v>71.830446834238344</v>
      </c>
      <c r="GH606" s="254"/>
      <c r="GI606" s="254">
        <v>80.826721208112403</v>
      </c>
      <c r="GJ606" s="254"/>
      <c r="GK606" s="254">
        <v>18.811389382180295</v>
      </c>
      <c r="GL606" s="254"/>
      <c r="GM606" s="254">
        <v>0</v>
      </c>
      <c r="GN606" s="254"/>
      <c r="GO606" s="254">
        <v>41.69982089681659</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5">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860000</v>
      </c>
      <c r="ED607" s="242"/>
      <c r="EE607" s="242">
        <v>400000</v>
      </c>
      <c r="EF607" s="242"/>
      <c r="EG607" s="260">
        <v>11.002839442436757</v>
      </c>
      <c r="EH607" s="242"/>
      <c r="EI607" s="260">
        <v>5.8523167268972642</v>
      </c>
      <c r="EJ607" s="242"/>
      <c r="EK607" s="242">
        <v>1.4000000000000001</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2.0771992767837184</v>
      </c>
      <c r="GB607" s="254"/>
      <c r="GC607" s="254">
        <v>14.718521694949212</v>
      </c>
      <c r="GD607" s="254"/>
      <c r="GE607" s="254">
        <v>23.775628817907169</v>
      </c>
      <c r="GF607" s="254"/>
      <c r="GG607" s="254">
        <v>75.267120370052552</v>
      </c>
      <c r="GH607" s="254"/>
      <c r="GI607" s="254">
        <v>72.598186586516192</v>
      </c>
      <c r="GJ607" s="254"/>
      <c r="GK607" s="254">
        <v>17.189366647098488</v>
      </c>
      <c r="GL607" s="254"/>
      <c r="GM607" s="254">
        <v>0</v>
      </c>
      <c r="GN607" s="254"/>
      <c r="GO607" s="254">
        <v>41.113521213261109</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5">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900000</v>
      </c>
      <c r="ED608" s="242"/>
      <c r="EE608" s="242">
        <v>426000</v>
      </c>
      <c r="EF608" s="242"/>
      <c r="EG608" s="260">
        <v>11.434511434511435</v>
      </c>
      <c r="EH608" s="242"/>
      <c r="EI608" s="260">
        <v>5.8443058443058442</v>
      </c>
      <c r="EJ608" s="242"/>
      <c r="EK608" s="242">
        <v>0.70000000000000007</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5.6095924064388338</v>
      </c>
      <c r="GB608" s="254"/>
      <c r="GC608" s="254">
        <v>13.355942389608161</v>
      </c>
      <c r="GD608" s="254"/>
      <c r="GE608" s="254">
        <v>23.201842348635946</v>
      </c>
      <c r="GF608" s="254"/>
      <c r="GG608" s="254">
        <v>82.511440438389457</v>
      </c>
      <c r="GH608" s="254"/>
      <c r="GI608" s="254">
        <v>79.783339693358769</v>
      </c>
      <c r="GJ608" s="254"/>
      <c r="GK608" s="254">
        <v>20.314306050173972</v>
      </c>
      <c r="GL608" s="254"/>
      <c r="GM608" s="254">
        <v>0</v>
      </c>
      <c r="GN608" s="254"/>
      <c r="GO608" s="254">
        <v>44.425868297558601</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5">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918500</v>
      </c>
      <c r="ED609" s="242"/>
      <c r="EE609" s="242">
        <v>455000</v>
      </c>
      <c r="EF609" s="242"/>
      <c r="EG609" s="242">
        <v>13.336775081741525</v>
      </c>
      <c r="EH609" s="242"/>
      <c r="EI609" s="242">
        <v>4.8356565135088623</v>
      </c>
      <c r="EJ609" s="242"/>
      <c r="EK609" s="242">
        <v>1.0999999999999999</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4.9715740991601187</v>
      </c>
      <c r="GB609" s="254"/>
      <c r="GC609" s="254">
        <v>13.154050900639644</v>
      </c>
      <c r="GD609" s="254"/>
      <c r="GE609" s="254">
        <v>23.459911039399568</v>
      </c>
      <c r="GF609" s="254"/>
      <c r="GG609" s="254">
        <v>84.330435223037981</v>
      </c>
      <c r="GH609" s="254"/>
      <c r="GI609" s="254">
        <v>76.339930288852088</v>
      </c>
      <c r="GJ609" s="254"/>
      <c r="GK609" s="254">
        <v>27.624699394801468</v>
      </c>
      <c r="GL609" s="254"/>
      <c r="GM609" s="254">
        <v>0</v>
      </c>
      <c r="GN609" s="254"/>
      <c r="GO609" s="254">
        <v>45.25068294848451</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5">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950000</v>
      </c>
      <c r="ED610" s="244"/>
      <c r="EE610" s="245">
        <v>510000</v>
      </c>
      <c r="EG610" s="245">
        <v>18.3</v>
      </c>
      <c r="EI610" s="245">
        <v>5.9</v>
      </c>
      <c r="EK610" s="242">
        <v>0.89999999999999991</v>
      </c>
      <c r="EO610" s="244">
        <v>2.5</v>
      </c>
      <c r="EP610" s="244"/>
      <c r="GA610" s="254">
        <v>6.475374739104506</v>
      </c>
      <c r="GB610" s="254"/>
      <c r="GC610" s="254">
        <v>10.752525865718122</v>
      </c>
      <c r="GD610" s="254"/>
      <c r="GE610" s="254">
        <v>24.037657336376029</v>
      </c>
      <c r="GF610" s="254"/>
      <c r="GG610" s="254">
        <v>82.851476316504389</v>
      </c>
      <c r="GH610" s="254"/>
      <c r="GI610" s="254">
        <v>93.726565555916068</v>
      </c>
      <c r="GJ610" s="254"/>
      <c r="GK610" s="254">
        <v>25.631805112292092</v>
      </c>
      <c r="GL610" s="254"/>
      <c r="GM610" s="254">
        <v>0</v>
      </c>
      <c r="GN610" s="254"/>
      <c r="GO610" s="254">
        <v>47.711266223936853</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5">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910000</v>
      </c>
      <c r="ED611" s="244"/>
      <c r="EE611" s="245">
        <v>517250</v>
      </c>
      <c r="EK611" s="242">
        <v>0.8</v>
      </c>
      <c r="EO611" s="244">
        <v>0.53468208092485547</v>
      </c>
      <c r="EP611" s="244"/>
      <c r="GA611" s="254">
        <v>2.8442254736482138</v>
      </c>
      <c r="GB611" s="254"/>
      <c r="GC611" s="254">
        <v>15.882436770643844</v>
      </c>
      <c r="GD611" s="254"/>
      <c r="GE611" s="254">
        <v>26.306122700089094</v>
      </c>
      <c r="GF611" s="254"/>
      <c r="GG611" s="254">
        <v>84.74896840760546</v>
      </c>
      <c r="GH611" s="254"/>
      <c r="GI611" s="254">
        <v>96.137532796711099</v>
      </c>
      <c r="GJ611" s="254"/>
      <c r="GK611" s="254">
        <v>26.704638458333239</v>
      </c>
      <c r="GL611" s="254"/>
      <c r="GM611" s="254">
        <v>0</v>
      </c>
      <c r="GN611" s="254"/>
      <c r="GO611" s="254">
        <v>49.874090331739495</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5">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1036250</v>
      </c>
      <c r="ED612" s="244"/>
      <c r="EE612" s="245">
        <v>515000</v>
      </c>
      <c r="EK612" s="242">
        <v>0.6</v>
      </c>
      <c r="EO612" s="244"/>
      <c r="EP612" s="244"/>
      <c r="GA612" s="254">
        <v>4.9197532808589681</v>
      </c>
      <c r="GB612" s="254"/>
      <c r="GC612" s="254">
        <v>12.955246138107967</v>
      </c>
      <c r="GD612" s="254"/>
      <c r="GE612" s="254">
        <v>28.202155994575612</v>
      </c>
      <c r="GF612" s="254"/>
      <c r="GG612" s="254">
        <v>75.121620773531745</v>
      </c>
      <c r="GH612" s="254"/>
      <c r="GI612" s="254">
        <v>105.43472346945163</v>
      </c>
      <c r="GJ612" s="254"/>
      <c r="GK612" s="254">
        <v>23.503102348167342</v>
      </c>
      <c r="GL612" s="254"/>
      <c r="GM612" s="254">
        <v>2.1122795899076561</v>
      </c>
      <c r="GN612" s="254"/>
      <c r="GO612" s="254">
        <v>49.306274777279711</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5">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1050750</v>
      </c>
      <c r="ED613" s="244"/>
      <c r="EE613" s="245">
        <v>517000</v>
      </c>
      <c r="EK613" s="242">
        <v>0.4</v>
      </c>
      <c r="EO613" s="244"/>
      <c r="EP613" s="244"/>
      <c r="GA613" s="254">
        <v>1.9307591661472479</v>
      </c>
      <c r="GB613" s="254"/>
      <c r="GC613" s="254">
        <v>11.089650497073112</v>
      </c>
      <c r="GD613" s="254"/>
      <c r="GE613" s="254">
        <v>26.985894548630988</v>
      </c>
      <c r="GF613" s="254"/>
      <c r="GG613" s="254">
        <v>68.790191108463588</v>
      </c>
      <c r="GH613" s="254"/>
      <c r="GI613" s="254">
        <v>84.628873450028237</v>
      </c>
      <c r="GJ613" s="254"/>
      <c r="GK613" s="254">
        <v>26.90275591640766</v>
      </c>
      <c r="GL613" s="254"/>
      <c r="GM613" s="254">
        <v>0</v>
      </c>
      <c r="GN613" s="254"/>
      <c r="GO613" s="254">
        <v>43.56386099698873</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5">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1253000</v>
      </c>
      <c r="ED614" s="244"/>
      <c r="EE614" s="245">
        <v>535000</v>
      </c>
      <c r="EK614" s="242">
        <v>0.70000000000000007</v>
      </c>
      <c r="EO614" s="244"/>
      <c r="EP614" s="244"/>
      <c r="GA614" s="254">
        <v>4.329004329004329</v>
      </c>
      <c r="GB614" s="254"/>
      <c r="GC614" s="254">
        <v>12.392880685563613</v>
      </c>
      <c r="GD614" s="254"/>
      <c r="GE614" s="254">
        <v>29.327776491471791</v>
      </c>
      <c r="GF614" s="254"/>
      <c r="GG614" s="254">
        <v>74.550325296593954</v>
      </c>
      <c r="GH614" s="254"/>
      <c r="GI614" s="254">
        <v>97.660223804679546</v>
      </c>
      <c r="GJ614" s="254"/>
      <c r="GK614" s="254">
        <v>26.224783861671469</v>
      </c>
      <c r="GL614" s="254"/>
      <c r="GM614" s="254">
        <v>1.3677551718242433</v>
      </c>
      <c r="GN614" s="254"/>
      <c r="GO614" s="254">
        <v>49.10722685281003</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5">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1415000</v>
      </c>
      <c r="ED615" s="244"/>
      <c r="EE615" s="245">
        <v>580000</v>
      </c>
      <c r="EK615" s="242">
        <v>1.2</v>
      </c>
      <c r="EO615" s="244"/>
      <c r="EP615" s="244"/>
      <c r="GA615" s="254">
        <v>2.3460807226826952</v>
      </c>
      <c r="GB615" s="254"/>
      <c r="GC615" s="254">
        <v>11.60850623467225</v>
      </c>
      <c r="GD615" s="254"/>
      <c r="GE615" s="254">
        <v>26.019518355845388</v>
      </c>
      <c r="GF615" s="254"/>
      <c r="GG615" s="254">
        <v>68.846482412115947</v>
      </c>
      <c r="GH615" s="254"/>
      <c r="GI615" s="254">
        <v>85.725648690034973</v>
      </c>
      <c r="GJ615" s="254"/>
      <c r="GK615" s="254">
        <v>28.661509516995309</v>
      </c>
      <c r="GL615" s="254"/>
      <c r="GM615" s="254">
        <v>1.2710482035709814</v>
      </c>
      <c r="GN615" s="254"/>
      <c r="GO615" s="254">
        <v>44.477023161483153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5">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1575000</v>
      </c>
      <c r="ED616" s="244"/>
      <c r="EE616" s="245">
        <v>580000</v>
      </c>
      <c r="EK616" s="242">
        <v>0.4</v>
      </c>
      <c r="EO616" s="244"/>
      <c r="EP616" s="244"/>
      <c r="GA616" s="254">
        <v>5.0208656568730605</v>
      </c>
      <c r="GC616" s="254">
        <v>11.370590866805273</v>
      </c>
      <c r="GE616" s="254">
        <v>22.933353186565956</v>
      </c>
      <c r="GG616" s="254">
        <v>72.710447971081692</v>
      </c>
      <c r="GI616" s="254">
        <v>80.494529297337465</v>
      </c>
      <c r="GK616" s="254">
        <v>33.678972959834212</v>
      </c>
      <c r="GM616" s="254">
        <v>0</v>
      </c>
      <c r="GO616" s="254">
        <v>45.120948849126933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5">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1710000</v>
      </c>
      <c r="ED617" s="244"/>
      <c r="EE617" s="245">
        <v>619925</v>
      </c>
      <c r="EK617" s="242">
        <v>0.5</v>
      </c>
      <c r="EO617" s="244"/>
      <c r="EP617" s="244"/>
      <c r="GA617" s="254">
        <v>8.916358221062028</v>
      </c>
      <c r="GC617" s="254">
        <v>13.911403934540239</v>
      </c>
      <c r="GE617" s="254">
        <v>25.040871567350585</v>
      </c>
      <c r="GG617" s="254">
        <v>75.427030863718073</v>
      </c>
      <c r="GI617" s="254">
        <v>81.434195162890774</v>
      </c>
      <c r="GK617" s="254">
        <v>31.394895821992787</v>
      </c>
      <c r="GM617" s="254">
        <v>0</v>
      </c>
      <c r="GO617" s="254">
        <v>46.407654158173948</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5">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1720000</v>
      </c>
      <c r="ED618" s="244"/>
      <c r="EE618" s="245">
        <v>607729</v>
      </c>
      <c r="EK618" s="242">
        <v>0.8</v>
      </c>
      <c r="EO618" s="244"/>
      <c r="EP618" s="244"/>
      <c r="GA618" s="254">
        <v>4.0779052539181695</v>
      </c>
      <c r="GB618" s="254"/>
      <c r="GC618" s="254">
        <v>9.4059021621144652</v>
      </c>
      <c r="GD618" s="254"/>
      <c r="GE618" s="254">
        <v>27.329619122635002</v>
      </c>
      <c r="GF618" s="254"/>
      <c r="GG618" s="254">
        <v>72.959861888431249</v>
      </c>
      <c r="GH618" s="254"/>
      <c r="GI618" s="254">
        <v>72.56877630573581</v>
      </c>
      <c r="GJ618" s="254"/>
      <c r="GK618" s="254">
        <v>25.763524221980084</v>
      </c>
      <c r="GL618" s="254"/>
      <c r="GM618" s="254">
        <v>1.6871292354796936</v>
      </c>
      <c r="GN618" s="254"/>
      <c r="GO618" s="254">
        <v>43.488250886295361</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5">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1625000</v>
      </c>
      <c r="ED619" s="244"/>
      <c r="EE619" s="245">
        <v>615000</v>
      </c>
      <c r="EK619" s="242">
        <v>0.8</v>
      </c>
      <c r="EO619" s="244"/>
      <c r="EP619" s="244"/>
      <c r="GA619" s="254">
        <v>4.2503341313485734</v>
      </c>
      <c r="GB619" s="254"/>
      <c r="GC619" s="254">
        <v>11.503712360661337</v>
      </c>
      <c r="GD619" s="254"/>
      <c r="GE619" s="254">
        <v>25.99117562486142</v>
      </c>
      <c r="GF619" s="254"/>
      <c r="GG619" s="254">
        <v>77.794594707849342</v>
      </c>
      <c r="GH619" s="254"/>
      <c r="GI619" s="254">
        <v>78.253050977981061</v>
      </c>
      <c r="GJ619" s="254"/>
      <c r="GK619" s="254">
        <v>28.346655186132566</v>
      </c>
      <c r="GL619" s="254"/>
      <c r="GM619" s="254">
        <v>2.9750239420951714</v>
      </c>
      <c r="GN619" s="254"/>
      <c r="GO619" s="254">
        <v>41.22569988245403</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5">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1750000</v>
      </c>
      <c r="ED620" s="244"/>
      <c r="EE620" s="245">
        <v>616000</v>
      </c>
      <c r="EK620" s="242">
        <v>0.4</v>
      </c>
      <c r="EO620" s="244"/>
      <c r="EP620" s="244"/>
      <c r="GA620" s="254">
        <v>4.4101727361834513</v>
      </c>
      <c r="GB620" s="254"/>
      <c r="GC620" s="254">
        <v>13.582687593479555</v>
      </c>
      <c r="GD620" s="254"/>
      <c r="GE620" s="254">
        <v>24.646947415522906</v>
      </c>
      <c r="GF620" s="254"/>
      <c r="GG620" s="254">
        <v>82.3937578439985</v>
      </c>
      <c r="GH620" s="254"/>
      <c r="GI620" s="254">
        <v>83.796046819538816</v>
      </c>
      <c r="GJ620" s="254"/>
      <c r="GK620" s="254">
        <v>30.848303255720793</v>
      </c>
      <c r="GL620" s="254"/>
      <c r="GM620" s="254">
        <v>4.1682280759471348</v>
      </c>
      <c r="GN620" s="254"/>
      <c r="GO620" s="254">
        <v>43.598449274484032</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5">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v>4.3</v>
      </c>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1970000</v>
      </c>
      <c r="ED621" s="244"/>
      <c r="EE621" s="245">
        <v>641750</v>
      </c>
      <c r="EK621" s="242">
        <v>0.5</v>
      </c>
      <c r="EO621" s="244"/>
      <c r="EP621" s="244"/>
      <c r="GA621" s="254">
        <v>2.9733262947774719</v>
      </c>
      <c r="GB621" s="254"/>
      <c r="GC621" s="254">
        <v>11.541025576254841</v>
      </c>
      <c r="GD621" s="254"/>
      <c r="GE621" s="254">
        <v>28.228374365867456</v>
      </c>
      <c r="GF621" s="254"/>
      <c r="GG621" s="254">
        <v>70.211381885602805</v>
      </c>
      <c r="GH621" s="254"/>
      <c r="GI621" s="254">
        <v>75.768858593416525</v>
      </c>
      <c r="GJ621" s="254"/>
      <c r="GK621" s="254">
        <v>26.32087339737561</v>
      </c>
      <c r="GL621" s="254"/>
      <c r="GM621" s="254">
        <v>4.0950627876037604</v>
      </c>
      <c r="GN621" s="254"/>
      <c r="GO621" s="254">
        <v>39.431616866467287</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3">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1965000</v>
      </c>
      <c r="ED622" s="244"/>
      <c r="EE622" s="245">
        <v>630000</v>
      </c>
      <c r="EK622" s="242">
        <v>1.2</v>
      </c>
      <c r="EO622" s="244"/>
      <c r="EP622" s="244"/>
      <c r="GA622" s="254">
        <v>2.2913980433338388</v>
      </c>
      <c r="GB622" s="254"/>
      <c r="GC622" s="254">
        <v>7.8956990990244993</v>
      </c>
      <c r="GD622" s="254"/>
      <c r="GE622" s="254">
        <v>21.012453963513824</v>
      </c>
      <c r="GF622" s="254"/>
      <c r="GG622" s="254">
        <v>69.812456761254651</v>
      </c>
      <c r="GH622" s="254"/>
      <c r="GI622" s="254">
        <v>86.071136075247935</v>
      </c>
      <c r="GJ622" s="254"/>
      <c r="GK622" s="254">
        <v>29.53666203640865</v>
      </c>
      <c r="GL622" s="254"/>
      <c r="GM622" s="254">
        <v>5.0858265671492333</v>
      </c>
      <c r="GN622" s="254"/>
      <c r="GO622" s="254">
        <v>38.796083496132155</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5">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1800000</v>
      </c>
      <c r="ED623" s="244"/>
      <c r="EE623" s="245">
        <v>606000</v>
      </c>
      <c r="EK623" s="242">
        <v>0.3</v>
      </c>
      <c r="EO623" s="244"/>
      <c r="EP623" s="244"/>
      <c r="GA623" s="254">
        <v>0</v>
      </c>
      <c r="GB623" s="254"/>
      <c r="GC623" s="254">
        <v>8.1055174479750303</v>
      </c>
      <c r="GD623" s="254"/>
      <c r="GE623" s="254">
        <v>21.616598350191943</v>
      </c>
      <c r="GF623" s="254"/>
      <c r="GG623" s="254">
        <v>66.167083447313743</v>
      </c>
      <c r="GH623" s="254"/>
      <c r="GI623" s="254">
        <v>75.442540366736623</v>
      </c>
      <c r="GJ623" s="254"/>
      <c r="GK623" s="254">
        <v>25.750701887399778</v>
      </c>
      <c r="GL623" s="254"/>
      <c r="GM623" s="254">
        <v>3.263464915016419</v>
      </c>
      <c r="GN623" s="254"/>
      <c r="GO623" s="254">
        <v>35.597921129495617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5">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1550000</v>
      </c>
      <c r="ED624" s="244"/>
      <c r="EE624" s="245">
        <v>548888</v>
      </c>
      <c r="EK624" s="242">
        <v>0.8</v>
      </c>
      <c r="EO624" s="244"/>
      <c r="EP624" s="244"/>
      <c r="GA624" s="267">
        <v>0.77828346945126703</v>
      </c>
      <c r="GB624" s="267"/>
      <c r="GC624" s="267">
        <v>7.4034170084878852</v>
      </c>
      <c r="GD624" s="267"/>
      <c r="GE624" s="267">
        <v>17.312072592196515</v>
      </c>
      <c r="GF624" s="267"/>
      <c r="GG624" s="267">
        <v>63.976637492996645</v>
      </c>
      <c r="GH624" s="267"/>
      <c r="GI624" s="267">
        <v>70.197724676193701</v>
      </c>
      <c r="GJ624" s="267"/>
      <c r="GK624" s="267">
        <v>26.001131307827219</v>
      </c>
      <c r="GL624" s="267"/>
      <c r="GM624" s="267">
        <v>2.3546937699633022</v>
      </c>
      <c r="GN624" s="267"/>
      <c r="GO624" s="267">
        <v>33.188356346794265</v>
      </c>
      <c r="GP624" s="254"/>
      <c r="GQ624" s="254"/>
      <c r="GR624" s="254"/>
      <c r="GS624" s="254"/>
      <c r="GT624" s="254"/>
      <c r="GU624" s="184"/>
      <c r="GV624" s="184"/>
      <c r="GW624" s="184"/>
      <c r="GX624" s="184"/>
      <c r="GY624" s="184"/>
      <c r="GZ624" s="184"/>
      <c r="HC624" s="184"/>
      <c r="HG624" s="285">
        <v>1639.9579966214674</v>
      </c>
      <c r="HH624" s="285"/>
      <c r="HI624" s="285">
        <v>8064.6486782632519</v>
      </c>
      <c r="HJ624" s="285"/>
      <c r="HK624" s="285">
        <v>646.48678263251611</v>
      </c>
      <c r="HL624" s="285"/>
      <c r="HM624" s="285">
        <v>12031.228598822079</v>
      </c>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5">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C625" s="245">
        <v>1686250</v>
      </c>
      <c r="ED625" s="244"/>
      <c r="EE625" s="245">
        <v>575000</v>
      </c>
      <c r="EK625" s="242">
        <v>0.70000000000000007</v>
      </c>
      <c r="EO625" s="244"/>
      <c r="EP625" s="244"/>
      <c r="GA625" s="267">
        <v>1.7915795759928337</v>
      </c>
      <c r="GB625" s="267"/>
      <c r="GC625" s="267">
        <v>8.9331729943308709</v>
      </c>
      <c r="GD625" s="267"/>
      <c r="GE625" s="267">
        <v>17.474048442906575</v>
      </c>
      <c r="GF625" s="267"/>
      <c r="GG625" s="267">
        <v>73.196634261906695</v>
      </c>
      <c r="GH625" s="267"/>
      <c r="GI625" s="267">
        <v>74.372244585010549</v>
      </c>
      <c r="GJ625" s="267"/>
      <c r="GK625" s="267">
        <v>28.571428571428569</v>
      </c>
      <c r="GL625" s="267"/>
      <c r="GM625" s="267">
        <v>1.5702695629416383</v>
      </c>
      <c r="GN625" s="267"/>
      <c r="GO625" s="267">
        <v>36.786977342335483</v>
      </c>
      <c r="GP625" s="254"/>
      <c r="GQ625" s="254"/>
      <c r="GR625" s="254"/>
      <c r="GS625" s="254"/>
      <c r="GT625" s="254"/>
      <c r="GU625" s="184"/>
      <c r="GV625" s="184"/>
      <c r="GW625" s="184"/>
      <c r="GX625" s="184"/>
      <c r="GY625" s="184"/>
      <c r="GZ625" s="184"/>
      <c r="HC625" s="184"/>
      <c r="HG625" s="285">
        <v>1808.8382784971909</v>
      </c>
      <c r="HH625" s="285"/>
      <c r="HI625" s="285">
        <v>9590.925631717686</v>
      </c>
      <c r="HJ625" s="285"/>
      <c r="HK625" s="285">
        <v>660.34135387728656</v>
      </c>
      <c r="HL625" s="285"/>
      <c r="HM625" s="285">
        <v>13859.180431174502</v>
      </c>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5">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D626" s="244"/>
      <c r="EK626" s="242">
        <v>1.2</v>
      </c>
      <c r="EO626" s="244"/>
      <c r="EP626" s="244"/>
      <c r="GA626" s="267">
        <v>1.614371010695018</v>
      </c>
      <c r="GB626" s="267"/>
      <c r="GC626" s="267">
        <v>7.4670987470081185</v>
      </c>
      <c r="GD626" s="267"/>
      <c r="GE626" s="267">
        <v>17.15250823359154</v>
      </c>
      <c r="GF626" s="267"/>
      <c r="GG626" s="267">
        <v>68.400545488929524</v>
      </c>
      <c r="GH626" s="267"/>
      <c r="GI626" s="267">
        <v>67.748941183403645</v>
      </c>
      <c r="GJ626" s="267"/>
      <c r="GK626" s="267">
        <v>27.183817759831044</v>
      </c>
      <c r="GL626" s="267"/>
      <c r="GM626" s="267">
        <v>2.6338338328659154</v>
      </c>
      <c r="GN626" s="267"/>
      <c r="GO626" s="267">
        <v>34.248319636782654</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5">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D627" s="244"/>
      <c r="EK627" s="242">
        <v>0.8</v>
      </c>
      <c r="EO627" s="244"/>
      <c r="EP627" s="244"/>
      <c r="GA627" s="267">
        <v>1.4690631613313441</v>
      </c>
      <c r="GB627" s="267"/>
      <c r="GC627" s="267">
        <v>6.4618211935988397</v>
      </c>
      <c r="GD627" s="267"/>
      <c r="GE627" s="267">
        <v>11.450436051990811</v>
      </c>
      <c r="GF627" s="267"/>
      <c r="GG627" s="267">
        <v>41.288578499821092</v>
      </c>
      <c r="GH627" s="267"/>
      <c r="GI627" s="267">
        <v>49.463227312506206</v>
      </c>
      <c r="GJ627" s="267"/>
      <c r="GK627" s="267">
        <v>15.389028755473007</v>
      </c>
      <c r="GL627" s="267"/>
      <c r="GM627" s="267">
        <v>3.711073359499748</v>
      </c>
      <c r="GN627" s="267"/>
      <c r="GO627" s="267">
        <v>22.640596534408385</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5">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c r="EE628"/>
      <c r="EK628" s="242">
        <v>0.8</v>
      </c>
      <c r="EO628" s="244"/>
      <c r="EP628" s="244"/>
      <c r="GA628" s="267"/>
      <c r="GB628" s="267"/>
      <c r="GC628" s="267"/>
      <c r="GD628" s="267"/>
      <c r="GE628" s="267"/>
      <c r="GF628" s="267"/>
      <c r="GG628" s="267"/>
      <c r="GH628" s="267"/>
      <c r="GI628" s="267"/>
      <c r="GJ628" s="267"/>
      <c r="GK628" s="267"/>
      <c r="GL628" s="267"/>
      <c r="GM628" s="267"/>
      <c r="GN628" s="267"/>
      <c r="GO628" s="267"/>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v>30.5</v>
      </c>
      <c r="HX628" s="239"/>
      <c r="HY628" s="154"/>
      <c r="HZ628" s="154"/>
      <c r="IA628" s="184"/>
      <c r="IB628" s="184"/>
      <c r="ID628" s="184"/>
      <c r="IE628" s="185"/>
      <c r="IF628" s="185"/>
      <c r="IG628" s="184"/>
    </row>
    <row r="629" spans="1:241" ht="15" customHeight="1" x14ac:dyDescent="0.35">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c r="ED629" s="244"/>
      <c r="EE629"/>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5">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760000</v>
      </c>
      <c r="ED630" s="242"/>
      <c r="EE630" s="242">
        <v>349000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2.9282576866764276</v>
      </c>
      <c r="GB630" s="254"/>
      <c r="GC630" s="254">
        <v>6.9278547539417099</v>
      </c>
      <c r="GD630" s="254"/>
      <c r="GE630" s="254">
        <v>32.209961228750373</v>
      </c>
      <c r="GF630" s="254"/>
      <c r="GG630" s="254">
        <v>93.862815884476532</v>
      </c>
      <c r="GH630" s="254"/>
      <c r="GI630" s="254">
        <v>71.818442976156277</v>
      </c>
      <c r="GJ630" s="254"/>
      <c r="GK630" s="254">
        <v>15.446500402252616</v>
      </c>
      <c r="GL630" s="254"/>
      <c r="GM630" s="254">
        <v>0</v>
      </c>
      <c r="GN630" s="254"/>
      <c r="GO630" s="254">
        <v>40.306719996464324</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5">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835000</v>
      </c>
      <c r="ED631" s="242"/>
      <c r="EE631" s="242">
        <v>364000</v>
      </c>
      <c r="EF631" s="242"/>
      <c r="EG631" s="260">
        <v>9.606489717498043</v>
      </c>
      <c r="EH631" s="242"/>
      <c r="EI631" s="260">
        <v>5.2479897530776345</v>
      </c>
      <c r="EJ631" s="242"/>
      <c r="EK631" s="242">
        <v>0.70000000000000007</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2.5073392291275529</v>
      </c>
      <c r="GB631" s="254"/>
      <c r="GC631" s="254">
        <v>4.6618625922260764</v>
      </c>
      <c r="GD631" s="254"/>
      <c r="GE631" s="254">
        <v>32.561880786748318</v>
      </c>
      <c r="GF631" s="254"/>
      <c r="GG631" s="254">
        <v>98.605163688723991</v>
      </c>
      <c r="GH631" s="254"/>
      <c r="GI631" s="254">
        <v>78.7896487062511</v>
      </c>
      <c r="GJ631" s="254"/>
      <c r="GK631" s="254">
        <v>16.617062676480764</v>
      </c>
      <c r="GL631" s="254"/>
      <c r="GM631" s="254">
        <v>2.0582710038647729</v>
      </c>
      <c r="GN631" s="254"/>
      <c r="GO631" s="254">
        <v>42.148729365899328</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5">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1020500</v>
      </c>
      <c r="ED632" s="242"/>
      <c r="EE632" s="242">
        <v>420000</v>
      </c>
      <c r="EF632" s="242"/>
      <c r="EG632" s="260">
        <v>11.992342109791775</v>
      </c>
      <c r="EH632" s="242"/>
      <c r="EI632" s="260">
        <v>5.2199850857568979</v>
      </c>
      <c r="EJ632" s="242"/>
      <c r="EK632" s="242">
        <v>1.6</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0</v>
      </c>
      <c r="GB632" s="254"/>
      <c r="GC632" s="254">
        <v>5.689238144897228</v>
      </c>
      <c r="GD632" s="254"/>
      <c r="GE632" s="254">
        <v>27.781415246064476</v>
      </c>
      <c r="GF632" s="254"/>
      <c r="GG632" s="254">
        <v>107.65821882561214</v>
      </c>
      <c r="GH632" s="254"/>
      <c r="GI632" s="254">
        <v>82.447899839653601</v>
      </c>
      <c r="GJ632" s="254"/>
      <c r="GK632" s="254">
        <v>18.406112104804016</v>
      </c>
      <c r="GL632" s="254"/>
      <c r="GM632" s="254">
        <v>0</v>
      </c>
      <c r="GN632" s="254"/>
      <c r="GO632" s="254">
        <v>43.14615882315757</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5">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1050000</v>
      </c>
      <c r="ED633" s="242"/>
      <c r="EE633" s="242">
        <v>422750</v>
      </c>
      <c r="EF633" s="242"/>
      <c r="EG633" s="260">
        <v>14.053684964627921</v>
      </c>
      <c r="EH633" s="242"/>
      <c r="EI633" s="260">
        <v>5.8313557804244649</v>
      </c>
      <c r="EJ633" s="242"/>
      <c r="EK633" s="242">
        <v>1.0999999999999999</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2.0851362027919578</v>
      </c>
      <c r="GB633" s="254"/>
      <c r="GC633" s="254">
        <v>5.3352395410154818</v>
      </c>
      <c r="GD633" s="254"/>
      <c r="GE633" s="254">
        <v>34.141162760719808</v>
      </c>
      <c r="GF633" s="254"/>
      <c r="GG633" s="254">
        <v>105.67432180300148</v>
      </c>
      <c r="GH633" s="254"/>
      <c r="GI633" s="254">
        <v>74.608730682519408</v>
      </c>
      <c r="GJ633" s="254"/>
      <c r="GK633" s="254">
        <v>23.637377968910364</v>
      </c>
      <c r="GL633" s="254"/>
      <c r="GM633" s="254">
        <v>1.0100316038050425</v>
      </c>
      <c r="GN633" s="254"/>
      <c r="GO633" s="254">
        <v>43.656136262876466</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5">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1163500</v>
      </c>
      <c r="ED634" s="242"/>
      <c r="EE634" s="242">
        <v>450000</v>
      </c>
      <c r="EF634" s="242"/>
      <c r="EG634" s="242">
        <v>15.932700274042444</v>
      </c>
      <c r="EH634" s="242"/>
      <c r="EI634" s="242">
        <v>4.6204830794723089</v>
      </c>
      <c r="EJ634" s="242"/>
      <c r="EK634" s="242">
        <v>1.3</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0.62489588882581382</v>
      </c>
      <c r="GB634" s="254"/>
      <c r="GC634" s="254">
        <v>0.32590820655323743</v>
      </c>
      <c r="GD634" s="254"/>
      <c r="GE634" s="254">
        <v>22.178493891667589</v>
      </c>
      <c r="GF634" s="254"/>
      <c r="GG634" s="254">
        <v>103.3938151427475</v>
      </c>
      <c r="GH634" s="254"/>
      <c r="GI634" s="254">
        <v>89.871191124277502</v>
      </c>
      <c r="GJ634" s="254"/>
      <c r="GK634" s="254">
        <v>19.719826059469526</v>
      </c>
      <c r="GL634" s="254"/>
      <c r="GM634" s="254">
        <v>0</v>
      </c>
      <c r="GN634" s="254"/>
      <c r="GO634" s="254">
        <v>41.231082814296073</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5">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1115000</v>
      </c>
      <c r="ED635" s="244"/>
      <c r="EE635" s="245">
        <v>525000</v>
      </c>
      <c r="EG635" s="245">
        <v>20.399999999999999</v>
      </c>
      <c r="EI635" s="245">
        <v>8.3000000000000007</v>
      </c>
      <c r="EK635" s="242">
        <v>1.9</v>
      </c>
      <c r="EO635" s="244">
        <v>1.6</v>
      </c>
      <c r="EP635" s="244"/>
      <c r="GA635" s="254">
        <v>1.2485044909152578</v>
      </c>
      <c r="GB635" s="254"/>
      <c r="GC635" s="254">
        <v>3.186977627640101</v>
      </c>
      <c r="GD635" s="254"/>
      <c r="GE635" s="254">
        <v>31.058874035216544</v>
      </c>
      <c r="GF635" s="254"/>
      <c r="GG635" s="254">
        <v>104.68059829029238</v>
      </c>
      <c r="GH635" s="254"/>
      <c r="GI635" s="254">
        <v>89.730847936415756</v>
      </c>
      <c r="GJ635" s="254"/>
      <c r="GK635" s="254">
        <v>18.031641558278025</v>
      </c>
      <c r="GL635" s="254"/>
      <c r="GM635" s="254">
        <v>0</v>
      </c>
      <c r="GN635" s="254"/>
      <c r="GO635" s="254">
        <v>43.489791221704394</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5">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1172500</v>
      </c>
      <c r="ED636" s="244"/>
      <c r="EE636" s="245">
        <v>516500</v>
      </c>
      <c r="EK636" s="242">
        <v>0.89999999999999991</v>
      </c>
      <c r="EO636" s="244">
        <v>0.64853883419284264</v>
      </c>
      <c r="EP636" s="244"/>
      <c r="GA636" s="254">
        <v>2.4772077995445989</v>
      </c>
      <c r="GB636" s="254"/>
      <c r="GC636" s="254">
        <v>7.0105182877082921</v>
      </c>
      <c r="GD636" s="254"/>
      <c r="GE636" s="254">
        <v>32.6265570110684</v>
      </c>
      <c r="GF636" s="254"/>
      <c r="GG636" s="254">
        <v>110.88764058736541</v>
      </c>
      <c r="GH636" s="254"/>
      <c r="GI636" s="254">
        <v>102.18589952539926</v>
      </c>
      <c r="GJ636" s="254"/>
      <c r="GK636" s="254">
        <v>24.850891101908307</v>
      </c>
      <c r="GL636" s="254"/>
      <c r="GM636" s="254">
        <v>0</v>
      </c>
      <c r="GN636" s="254"/>
      <c r="GO636" s="254">
        <v>48.429781287463989</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5">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1160000</v>
      </c>
      <c r="ED637" s="244"/>
      <c r="EE637" s="245">
        <v>518000</v>
      </c>
      <c r="EK637" s="242">
        <v>1</v>
      </c>
      <c r="EO637" s="244"/>
      <c r="EP637" s="244"/>
      <c r="GA637" s="254">
        <v>2.457718191667837</v>
      </c>
      <c r="GB637" s="254"/>
      <c r="GC637" s="254">
        <v>6.5848565381997162</v>
      </c>
      <c r="GD637" s="254"/>
      <c r="GE637" s="254">
        <v>27.088484296477869</v>
      </c>
      <c r="GF637" s="254"/>
      <c r="GG637" s="254">
        <v>107.29825583373498</v>
      </c>
      <c r="GH637" s="254"/>
      <c r="GI637" s="254">
        <v>105.60549458895797</v>
      </c>
      <c r="GJ637" s="254"/>
      <c r="GK637" s="254">
        <v>28.083302717358688</v>
      </c>
      <c r="GL637" s="254"/>
      <c r="GM637" s="254">
        <v>0.97655747476446697</v>
      </c>
      <c r="GN637" s="254"/>
      <c r="GO637" s="254">
        <v>47.26902383153017</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5">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1325000</v>
      </c>
      <c r="ED638" s="244"/>
      <c r="EE638" s="245">
        <v>562000</v>
      </c>
      <c r="EK638" s="242">
        <v>0.3</v>
      </c>
      <c r="EO638" s="244"/>
      <c r="EP638" s="244"/>
      <c r="GA638" s="254">
        <v>1.1619637236417459</v>
      </c>
      <c r="GB638" s="254"/>
      <c r="GC638" s="254">
        <v>7.833208960162227</v>
      </c>
      <c r="GD638" s="254"/>
      <c r="GE638" s="254">
        <v>26.59149774052845</v>
      </c>
      <c r="GF638" s="254"/>
      <c r="GG638" s="254">
        <v>90.839642754304194</v>
      </c>
      <c r="GH638" s="254"/>
      <c r="GI638" s="254">
        <v>88.064533827917472</v>
      </c>
      <c r="GJ638" s="254"/>
      <c r="GK638" s="254">
        <v>27.393096851580573</v>
      </c>
      <c r="GL638" s="254"/>
      <c r="GM638" s="254">
        <v>0.92339663967532648</v>
      </c>
      <c r="GN638" s="254"/>
      <c r="GO638" s="254">
        <v>41.468262128092867</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5">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1550001</v>
      </c>
      <c r="ED639" s="244"/>
      <c r="EE639" s="245">
        <v>575000</v>
      </c>
      <c r="EK639" s="242">
        <v>0.5</v>
      </c>
      <c r="EO639" s="244"/>
      <c r="EP639" s="244"/>
      <c r="GA639" s="254">
        <v>1.2583892617449663</v>
      </c>
      <c r="GB639" s="254"/>
      <c r="GC639" s="254">
        <v>3.857280617164899</v>
      </c>
      <c r="GD639" s="254"/>
      <c r="GE639" s="254">
        <v>32.230703986429177</v>
      </c>
      <c r="GF639" s="254"/>
      <c r="GG639" s="254">
        <v>88.668890562789187</v>
      </c>
      <c r="GH639" s="254"/>
      <c r="GI639" s="254">
        <v>88.269756542116909</v>
      </c>
      <c r="GJ639" s="254"/>
      <c r="GK639" s="254">
        <v>20.725388601036268</v>
      </c>
      <c r="GL639" s="254"/>
      <c r="GM639" s="254">
        <v>1.0147133434804667</v>
      </c>
      <c r="GN639" s="254"/>
      <c r="GO639" s="254">
        <v>42.118405993132868</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5">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1850000</v>
      </c>
      <c r="ED640" s="244"/>
      <c r="EE640" s="245">
        <v>808658</v>
      </c>
      <c r="EK640" s="242">
        <v>1.2</v>
      </c>
      <c r="EO640" s="244"/>
      <c r="EP640" s="244"/>
      <c r="GA640" s="254">
        <v>1.3496448286038771</v>
      </c>
      <c r="GB640" s="254"/>
      <c r="GC640" s="254">
        <v>5.9174927023189632</v>
      </c>
      <c r="GD640" s="254"/>
      <c r="GE640" s="254">
        <v>25.137174504044914</v>
      </c>
      <c r="GF640" s="254"/>
      <c r="GG640" s="254">
        <v>84.006716583809833</v>
      </c>
      <c r="GH640" s="254"/>
      <c r="GI640" s="254">
        <v>77.036109694467356</v>
      </c>
      <c r="GJ640" s="254"/>
      <c r="GK640" s="254">
        <v>23.516423179276337</v>
      </c>
      <c r="GL640" s="254"/>
      <c r="GM640" s="254">
        <v>1.3554459613616017</v>
      </c>
      <c r="GN640" s="254"/>
      <c r="GO640" s="254">
        <v>38.1435467233038</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5">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2020000</v>
      </c>
      <c r="ED641" s="244"/>
      <c r="EE641" s="245">
        <v>895169</v>
      </c>
      <c r="EK641" s="242">
        <v>0.4</v>
      </c>
      <c r="EO641" s="244"/>
      <c r="EP641" s="244"/>
      <c r="GA641" s="254">
        <v>1.3280143483909632</v>
      </c>
      <c r="GC641" s="254">
        <v>5.8774110689413144</v>
      </c>
      <c r="GE641" s="254">
        <v>19.47146494459032</v>
      </c>
      <c r="GG641" s="254">
        <v>84.949029897977169</v>
      </c>
      <c r="GI641" s="254">
        <v>86.964961527073797</v>
      </c>
      <c r="GK641" s="254">
        <v>24.473721825416327</v>
      </c>
      <c r="GM641" s="254">
        <v>0</v>
      </c>
      <c r="GO641" s="254">
        <v>39.362187464494419</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5">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2038000</v>
      </c>
      <c r="ED642" s="244"/>
      <c r="EE642" s="245">
        <v>920252</v>
      </c>
      <c r="EK642" s="242">
        <v>0.70000000000000007</v>
      </c>
      <c r="EO642" s="244"/>
      <c r="EP642" s="244"/>
      <c r="GA642" s="254">
        <v>1.3460424456350684</v>
      </c>
      <c r="GC642" s="254">
        <v>6.0905162067492729</v>
      </c>
      <c r="GE642" s="254">
        <v>26.391763254593304</v>
      </c>
      <c r="GG642" s="254">
        <v>90.387654005239014</v>
      </c>
      <c r="GI642" s="254">
        <v>84.267260538961622</v>
      </c>
      <c r="GK642" s="254">
        <v>27.426226120550766</v>
      </c>
      <c r="GM642" s="254">
        <v>0</v>
      </c>
      <c r="GO642" s="254">
        <v>41.745248060978859</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5">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2100000</v>
      </c>
      <c r="ED643" s="244"/>
      <c r="EE643" s="245">
        <v>650000</v>
      </c>
      <c r="EK643" s="242">
        <v>1.3</v>
      </c>
      <c r="EO643" s="244"/>
      <c r="EP643" s="244"/>
      <c r="GA643" s="254">
        <v>2.1313628370490587</v>
      </c>
      <c r="GB643" s="254"/>
      <c r="GC643" s="254">
        <v>4.5988402471993766</v>
      </c>
      <c r="GD643" s="254"/>
      <c r="GE643" s="254">
        <v>22.009236683252922</v>
      </c>
      <c r="GF643" s="254"/>
      <c r="GG643" s="254">
        <v>80.473653495523095</v>
      </c>
      <c r="GH643" s="254"/>
      <c r="GI643" s="254">
        <v>83.813806508527364</v>
      </c>
      <c r="GJ643" s="254"/>
      <c r="GK643" s="254">
        <v>22.27381024336157</v>
      </c>
      <c r="GL643" s="254"/>
      <c r="GM643" s="254">
        <v>2.4787235715084357</v>
      </c>
      <c r="GN643" s="254"/>
      <c r="GO643" s="254">
        <v>39.088124463841147</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5">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2030000</v>
      </c>
      <c r="ED644" s="244"/>
      <c r="EE644" s="245">
        <v>640000</v>
      </c>
      <c r="EK644" s="242">
        <v>0.8</v>
      </c>
      <c r="EO644" s="244"/>
      <c r="EP644" s="244"/>
      <c r="GA644" s="254">
        <v>1.2525804177231843</v>
      </c>
      <c r="GB644" s="254"/>
      <c r="GC644" s="254">
        <v>5.2169343308481979</v>
      </c>
      <c r="GD644" s="254"/>
      <c r="GE644" s="254">
        <v>22.967645098228683</v>
      </c>
      <c r="GF644" s="254"/>
      <c r="GG644" s="254">
        <v>80.446000203951769</v>
      </c>
      <c r="GH644" s="254"/>
      <c r="GI644" s="254">
        <v>84.094837136319043</v>
      </c>
      <c r="GJ644" s="254"/>
      <c r="GK644" s="254">
        <v>22.776637239382371</v>
      </c>
      <c r="GL644" s="254"/>
      <c r="GM644" s="254">
        <v>2.7065307576196975</v>
      </c>
      <c r="GN644" s="254"/>
      <c r="GO644" s="254">
        <v>35.612931526328687</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5">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2125000</v>
      </c>
      <c r="ED645" s="244"/>
      <c r="EE645" s="245">
        <v>670000</v>
      </c>
      <c r="EK645" s="242">
        <v>0.4</v>
      </c>
      <c r="EO645" s="244"/>
      <c r="EP645" s="244"/>
      <c r="GA645" s="254">
        <v>0.40913270013676101</v>
      </c>
      <c r="GB645" s="254"/>
      <c r="GC645" s="254">
        <v>5.8328983127997187</v>
      </c>
      <c r="GD645" s="254"/>
      <c r="GE645" s="254">
        <v>23.909976666438542</v>
      </c>
      <c r="GF645" s="254"/>
      <c r="GG645" s="254">
        <v>80.42075605524019</v>
      </c>
      <c r="GH645" s="254"/>
      <c r="GI645" s="254">
        <v>84.361063583306802</v>
      </c>
      <c r="GJ645" s="254"/>
      <c r="GK645" s="254">
        <v>23.276143343919141</v>
      </c>
      <c r="GL645" s="254"/>
      <c r="GM645" s="254">
        <v>2.9213178197699086</v>
      </c>
      <c r="GN645" s="254"/>
      <c r="GO645" s="254">
        <v>36.319825932577871</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5">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v>2.5</v>
      </c>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2410000</v>
      </c>
      <c r="ED646" s="244"/>
      <c r="EE646" s="245">
        <v>690000</v>
      </c>
      <c r="EK646" s="242">
        <v>1</v>
      </c>
      <c r="EO646" s="244"/>
      <c r="EP646" s="244"/>
      <c r="GA646" s="254">
        <v>0</v>
      </c>
      <c r="GB646" s="254"/>
      <c r="GC646" s="254">
        <v>4.4053999242323814</v>
      </c>
      <c r="GD646" s="254"/>
      <c r="GE646" s="254">
        <v>25.373800240577239</v>
      </c>
      <c r="GF646" s="254"/>
      <c r="GG646" s="254">
        <v>80.821522194532321</v>
      </c>
      <c r="GH646" s="254"/>
      <c r="GI646" s="254">
        <v>87.30736481585383</v>
      </c>
      <c r="GJ646" s="254"/>
      <c r="GK646" s="254">
        <v>25.682422124502398</v>
      </c>
      <c r="GL646" s="254"/>
      <c r="GM646" s="254">
        <v>2.6278552042158982</v>
      </c>
      <c r="GN646" s="254"/>
      <c r="GO646" s="254">
        <v>37.480042088250727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3">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2500000</v>
      </c>
      <c r="ED647" s="244"/>
      <c r="EE647" s="245">
        <v>650500</v>
      </c>
      <c r="EK647" s="242">
        <v>1.7000000000000002</v>
      </c>
      <c r="EO647" s="244"/>
      <c r="EP647" s="244"/>
      <c r="GA647" s="254">
        <v>0</v>
      </c>
      <c r="GB647" s="254"/>
      <c r="GC647" s="254">
        <v>2.6397225707002057</v>
      </c>
      <c r="GD647" s="254"/>
      <c r="GE647" s="254">
        <v>12.920142644614639</v>
      </c>
      <c r="GF647" s="254"/>
      <c r="GG647" s="254">
        <v>71.452759925233181</v>
      </c>
      <c r="GH647" s="254"/>
      <c r="GI647" s="254">
        <v>77.496491715150142</v>
      </c>
      <c r="GJ647" s="254"/>
      <c r="GK647" s="254">
        <v>26.141789195980937</v>
      </c>
      <c r="GL647" s="254"/>
      <c r="GM647" s="254">
        <v>3.0260366964574166</v>
      </c>
      <c r="GN647" s="254"/>
      <c r="GO647" s="254">
        <v>30.884515951889952</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5">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2365000</v>
      </c>
      <c r="ED648" s="244"/>
      <c r="EE648" s="245">
        <v>630000</v>
      </c>
      <c r="EK648" s="242">
        <v>0.6</v>
      </c>
      <c r="EO648" s="244"/>
      <c r="EP648" s="244"/>
      <c r="GA648" s="254">
        <v>1.518666187068072</v>
      </c>
      <c r="GB648" s="254"/>
      <c r="GC648" s="254">
        <v>2.4536952502492704</v>
      </c>
      <c r="GD648" s="254"/>
      <c r="GE648" s="254">
        <v>16.226545776937527</v>
      </c>
      <c r="GF648" s="254"/>
      <c r="GG648" s="254">
        <v>69.081528424472765</v>
      </c>
      <c r="GH648" s="254"/>
      <c r="GI648" s="254">
        <v>72.235445832317438</v>
      </c>
      <c r="GJ648" s="254"/>
      <c r="GK648" s="254">
        <v>17.669631957491937</v>
      </c>
      <c r="GL648" s="254"/>
      <c r="GM648" s="254">
        <v>3.3412014762065274</v>
      </c>
      <c r="GN648" s="254"/>
      <c r="GO648" s="254">
        <v>30.156842086293516</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5">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1925000</v>
      </c>
      <c r="ED649" s="244"/>
      <c r="EE649" s="245">
        <v>563500</v>
      </c>
      <c r="EK649" s="242">
        <v>0.89999999999999991</v>
      </c>
      <c r="EO649" s="244"/>
      <c r="EP649" s="244"/>
      <c r="GA649" s="267">
        <v>0.93346732387719245</v>
      </c>
      <c r="GB649" s="267"/>
      <c r="GC649" s="267">
        <v>2.1728141988610581</v>
      </c>
      <c r="GD649" s="267"/>
      <c r="GE649" s="267">
        <v>13.640502084277909</v>
      </c>
      <c r="GF649" s="267"/>
      <c r="GG649" s="267">
        <v>64.77316811391816</v>
      </c>
      <c r="GH649" s="267"/>
      <c r="GI649" s="267">
        <v>70.953341947286333</v>
      </c>
      <c r="GJ649" s="267"/>
      <c r="GK649" s="267">
        <v>19.394854756899317</v>
      </c>
      <c r="GL649" s="267"/>
      <c r="GM649" s="267">
        <v>2.4391692711120867</v>
      </c>
      <c r="GN649" s="267"/>
      <c r="GO649" s="267">
        <v>29.002403400244628</v>
      </c>
      <c r="GP649" s="254"/>
      <c r="GQ649" s="254"/>
      <c r="GR649" s="254"/>
      <c r="GS649" s="254"/>
      <c r="GT649" s="254"/>
      <c r="GU649" s="184"/>
      <c r="GV649" s="184"/>
      <c r="GW649" s="184"/>
      <c r="GX649" s="184"/>
      <c r="GY649" s="184"/>
      <c r="GZ649" s="184"/>
      <c r="HC649" s="184"/>
      <c r="HG649" s="285">
        <v>1350.8779808685499</v>
      </c>
      <c r="HH649" s="285"/>
      <c r="HI649" s="285">
        <v>7197.1976467418153</v>
      </c>
      <c r="HJ649" s="285"/>
      <c r="HK649" s="285">
        <v>559.57246149009745</v>
      </c>
      <c r="HL649" s="285"/>
      <c r="HM649" s="285">
        <v>10332.77944940944</v>
      </c>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5">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C650" s="245">
        <v>1930000</v>
      </c>
      <c r="ED650" s="244"/>
      <c r="EE650" s="245">
        <v>536500</v>
      </c>
      <c r="EK650" s="242">
        <v>1.3</v>
      </c>
      <c r="EO650" s="244"/>
      <c r="EP650" s="244"/>
      <c r="GA650" s="267">
        <v>0.42149631190727083</v>
      </c>
      <c r="GB650" s="267"/>
      <c r="GC650" s="267">
        <v>2.347417840375587</v>
      </c>
      <c r="GD650" s="267"/>
      <c r="GE650" s="267">
        <v>14.059482425646967</v>
      </c>
      <c r="GF650" s="267"/>
      <c r="GG650" s="267">
        <v>76.4230498945889</v>
      </c>
      <c r="GH650" s="267"/>
      <c r="GI650" s="267">
        <v>85.72083428833372</v>
      </c>
      <c r="GJ650" s="267"/>
      <c r="GK650" s="267">
        <v>24.675933156332967</v>
      </c>
      <c r="GL650" s="267"/>
      <c r="GM650" s="267">
        <v>1.607717041800643</v>
      </c>
      <c r="GN650" s="267"/>
      <c r="GO650" s="267">
        <v>33.795361620548661</v>
      </c>
      <c r="GP650" s="254"/>
      <c r="GQ650" s="254"/>
      <c r="GR650" s="254"/>
      <c r="GS650" s="254"/>
      <c r="GT650" s="254"/>
      <c r="GU650" s="184"/>
      <c r="GV650" s="184"/>
      <c r="GW650" s="184"/>
      <c r="GX650" s="184"/>
      <c r="GY650" s="184"/>
      <c r="GZ650" s="184"/>
      <c r="HC650" s="184"/>
      <c r="HG650" s="285">
        <v>1424.9636086216874</v>
      </c>
      <c r="HH650" s="285"/>
      <c r="HI650" s="285">
        <v>8904.049527350533</v>
      </c>
      <c r="HJ650" s="285"/>
      <c r="HK650" s="285">
        <v>651.53720689594695</v>
      </c>
      <c r="HL650" s="285"/>
      <c r="HM650" s="285">
        <v>12411.652256265455</v>
      </c>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5">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D651" s="244"/>
      <c r="EK651" s="242">
        <v>1.4000000000000001</v>
      </c>
      <c r="EO651" s="244"/>
      <c r="EP651" s="244"/>
      <c r="GA651" s="267">
        <v>0</v>
      </c>
      <c r="GB651" s="267"/>
      <c r="GC651" s="267">
        <v>1.9820397306795943</v>
      </c>
      <c r="GD651" s="267"/>
      <c r="GE651" s="267">
        <v>13.90932987793253</v>
      </c>
      <c r="GF651" s="267"/>
      <c r="GG651" s="267">
        <v>62.59393627372507</v>
      </c>
      <c r="GH651" s="267"/>
      <c r="GI651" s="267">
        <v>72.835947179260444</v>
      </c>
      <c r="GJ651" s="267"/>
      <c r="GK651" s="267">
        <v>19.595123373985928</v>
      </c>
      <c r="GL651" s="267"/>
      <c r="GM651" s="267">
        <v>2.5786945390044322</v>
      </c>
      <c r="GN651" s="267"/>
      <c r="GO651" s="267">
        <v>28.439779475875831</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5">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D652" s="244"/>
      <c r="EK652" s="242">
        <v>0.6</v>
      </c>
      <c r="EO652" s="244"/>
      <c r="EP652" s="244"/>
      <c r="GA652" s="267">
        <v>0.39319551315629753</v>
      </c>
      <c r="GB652" s="267"/>
      <c r="GC652" s="267">
        <v>1.2444121812379425</v>
      </c>
      <c r="GD652" s="267"/>
      <c r="GE652" s="267">
        <v>10.953176675037076</v>
      </c>
      <c r="GF652" s="267"/>
      <c r="GG652" s="267">
        <v>50.960222819421766</v>
      </c>
      <c r="GH652" s="267"/>
      <c r="GI652" s="267">
        <v>55.468286729644817</v>
      </c>
      <c r="GJ652" s="267"/>
      <c r="GK652" s="267">
        <v>14.144792000025797</v>
      </c>
      <c r="GL652" s="267"/>
      <c r="GM652" s="267">
        <v>1.6156707577652489</v>
      </c>
      <c r="GN652" s="267"/>
      <c r="GO652" s="267">
        <v>22.102533429502756</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5">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c r="EE653"/>
      <c r="EK653" s="242">
        <v>0.9</v>
      </c>
      <c r="EO653" s="244"/>
      <c r="EP653" s="244"/>
      <c r="GA653" s="267"/>
      <c r="GB653" s="267"/>
      <c r="GC653" s="267"/>
      <c r="GD653" s="267"/>
      <c r="GE653" s="267"/>
      <c r="GF653" s="267"/>
      <c r="GG653" s="267"/>
      <c r="GH653" s="267"/>
      <c r="GI653" s="267"/>
      <c r="GJ653" s="267"/>
      <c r="GK653" s="267"/>
      <c r="GL653" s="267"/>
      <c r="GM653" s="267"/>
      <c r="GN653" s="267"/>
      <c r="GO653" s="267"/>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v>19.3</v>
      </c>
      <c r="HX653" s="239"/>
      <c r="HY653" s="154"/>
      <c r="HZ653" s="154"/>
      <c r="IA653" s="184"/>
      <c r="IB653" s="184"/>
      <c r="ID653" s="184"/>
      <c r="IE653" s="185"/>
      <c r="IF653" s="185"/>
      <c r="IG653" s="184"/>
    </row>
    <row r="654" spans="1:241" ht="15" customHeight="1" x14ac:dyDescent="0.35">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c r="ED654" s="244"/>
      <c r="EE654"/>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5">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387200</v>
      </c>
      <c r="ED655" s="242"/>
      <c r="EE655" s="242">
        <v>306000</v>
      </c>
      <c r="EF655" s="242"/>
      <c r="EG655" s="260">
        <v>3.709556460252839</v>
      </c>
      <c r="EH655" s="242"/>
      <c r="EI655" s="260">
        <v>3.3479751446325263</v>
      </c>
      <c r="EJ655" s="242"/>
      <c r="EK655" s="242">
        <v>7.9</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4.5796532548249926</v>
      </c>
      <c r="GB655" s="254"/>
      <c r="GC655" s="254">
        <v>18.402426693629931</v>
      </c>
      <c r="GD655" s="254"/>
      <c r="GE655" s="254">
        <v>76.265735550859134</v>
      </c>
      <c r="GF655" s="254"/>
      <c r="GG655" s="254">
        <v>138.17389117129204</v>
      </c>
      <c r="GH655" s="254"/>
      <c r="GI655" s="254">
        <v>68.351208871114338</v>
      </c>
      <c r="GJ655" s="254"/>
      <c r="GK655" s="254">
        <v>15.700368864087769</v>
      </c>
      <c r="GL655" s="254"/>
      <c r="GM655" s="254">
        <v>0</v>
      </c>
      <c r="GN655" s="254"/>
      <c r="GO655" s="254">
        <v>57.056394414147462</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5">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418000</v>
      </c>
      <c r="ED656" s="242"/>
      <c r="EE656" s="242">
        <v>326000</v>
      </c>
      <c r="EF656" s="242"/>
      <c r="EG656" s="260">
        <v>5.8748943364327983</v>
      </c>
      <c r="EH656" s="242"/>
      <c r="EI656" s="260">
        <v>4.8024091293322062</v>
      </c>
      <c r="EJ656" s="242"/>
      <c r="EK656" s="242">
        <v>15.2</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3.0906209664877418</v>
      </c>
      <c r="GB656" s="254"/>
      <c r="GC656" s="254">
        <v>18.140409381612098</v>
      </c>
      <c r="GD656" s="254"/>
      <c r="GE656" s="254">
        <v>78.813924420147231</v>
      </c>
      <c r="GF656" s="254"/>
      <c r="GG656" s="254">
        <v>145.58982946423487</v>
      </c>
      <c r="GH656" s="254"/>
      <c r="GI656" s="254">
        <v>71.299598815420026</v>
      </c>
      <c r="GJ656" s="254"/>
      <c r="GK656" s="254">
        <v>10.369797959759744</v>
      </c>
      <c r="GL656" s="254"/>
      <c r="GM656" s="254">
        <v>0</v>
      </c>
      <c r="GN656" s="254"/>
      <c r="GO656" s="254">
        <v>58.120598619585806</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5">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525000</v>
      </c>
      <c r="ED657" s="242"/>
      <c r="EE657" s="242">
        <v>360000</v>
      </c>
      <c r="EF657" s="242"/>
      <c r="EG657" s="260">
        <v>7.3164335664335667</v>
      </c>
      <c r="EH657" s="242"/>
      <c r="EI657" s="260">
        <v>5.6993006993006992</v>
      </c>
      <c r="EJ657" s="242"/>
      <c r="EK657" s="242">
        <v>18.7</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3.1290733536611421</v>
      </c>
      <c r="GB657" s="254"/>
      <c r="GC657" s="254">
        <v>16.47380740303786</v>
      </c>
      <c r="GD657" s="254"/>
      <c r="GE657" s="254">
        <v>69.34152613639921</v>
      </c>
      <c r="GF657" s="254"/>
      <c r="GG657" s="254">
        <v>150.25421156001559</v>
      </c>
      <c r="GH657" s="254"/>
      <c r="GI657" s="254">
        <v>75.027997067537285</v>
      </c>
      <c r="GJ657" s="254"/>
      <c r="GK657" s="254">
        <v>17.85302065796181</v>
      </c>
      <c r="GL657" s="254"/>
      <c r="GM657" s="254">
        <v>0.61073545292067644</v>
      </c>
      <c r="GN657" s="254"/>
      <c r="GO657" s="254">
        <v>59.030901008768296</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5">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540000</v>
      </c>
      <c r="ED658" s="242"/>
      <c r="EE658" s="242">
        <v>400000</v>
      </c>
      <c r="EF658" s="242"/>
      <c r="EG658" s="260">
        <v>9.8349139445029863</v>
      </c>
      <c r="EH658" s="242"/>
      <c r="EI658" s="260">
        <v>7.1566561292588693</v>
      </c>
      <c r="EJ658" s="242"/>
      <c r="EK658" s="242">
        <v>15.9</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3.1684946165967491</v>
      </c>
      <c r="GB658" s="254"/>
      <c r="GC658" s="254">
        <v>15.619062005094396</v>
      </c>
      <c r="GD658" s="254"/>
      <c r="GE658" s="254">
        <v>67.264371163296929</v>
      </c>
      <c r="GF658" s="254"/>
      <c r="GG658" s="254">
        <v>149.99794981765513</v>
      </c>
      <c r="GH658" s="254"/>
      <c r="GI658" s="254">
        <v>76.214332066969163</v>
      </c>
      <c r="GJ658" s="254"/>
      <c r="GK658" s="254">
        <v>13.67401600057614</v>
      </c>
      <c r="GL658" s="254"/>
      <c r="GM658" s="254">
        <v>0.60305560146143999</v>
      </c>
      <c r="GN658" s="254"/>
      <c r="GO658" s="254">
        <v>57.915057257318779</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5">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587000</v>
      </c>
      <c r="ED659" s="242"/>
      <c r="EE659" s="242">
        <v>429000</v>
      </c>
      <c r="EF659" s="242"/>
      <c r="EG659" s="242">
        <v>4.7513617304753319</v>
      </c>
      <c r="EH659" s="242"/>
      <c r="EI659" s="242">
        <v>3.4484109878913749</v>
      </c>
      <c r="EJ659" s="242"/>
      <c r="EK659" s="242">
        <v>15.1</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3.8965479501752656</v>
      </c>
      <c r="GB659" s="254"/>
      <c r="GC659" s="254">
        <v>19.56010864834186</v>
      </c>
      <c r="GD659" s="254"/>
      <c r="GE659" s="254">
        <v>66.682379517441831</v>
      </c>
      <c r="GF659" s="254"/>
      <c r="GG659" s="254">
        <v>142.55567792315045</v>
      </c>
      <c r="GH659" s="254"/>
      <c r="GI659" s="254">
        <v>87.393895202609201</v>
      </c>
      <c r="GJ659" s="254"/>
      <c r="GK659" s="254">
        <v>13.629684399472207</v>
      </c>
      <c r="GL659" s="254"/>
      <c r="GM659" s="254">
        <v>0</v>
      </c>
      <c r="GN659" s="254"/>
      <c r="GO659" s="254">
        <v>59.082936985008047</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5">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708000</v>
      </c>
      <c r="ED660" s="244"/>
      <c r="EE660" s="245">
        <v>488000</v>
      </c>
      <c r="EG660" s="245">
        <v>14.4</v>
      </c>
      <c r="EI660" s="245">
        <v>8.1</v>
      </c>
      <c r="EK660" s="242">
        <v>12.2</v>
      </c>
      <c r="EO660" s="244">
        <v>1.9</v>
      </c>
      <c r="EP660" s="244"/>
      <c r="GA660" s="254">
        <v>2.0895390199688459</v>
      </c>
      <c r="GB660" s="254"/>
      <c r="GC660" s="254">
        <v>15.915658472787705</v>
      </c>
      <c r="GD660" s="254"/>
      <c r="GE660" s="254">
        <v>64.899716863436396</v>
      </c>
      <c r="GF660" s="254"/>
      <c r="GG660" s="254">
        <v>155.84359265207542</v>
      </c>
      <c r="GH660" s="254"/>
      <c r="GI660" s="254">
        <v>92.026765948928301</v>
      </c>
      <c r="GJ660" s="254"/>
      <c r="GK660" s="254">
        <v>17.866046226967931</v>
      </c>
      <c r="GL660" s="254"/>
      <c r="GM660" s="254">
        <v>0</v>
      </c>
      <c r="GN660" s="254"/>
      <c r="GO660" s="254">
        <v>61.911703164469557</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5">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670000</v>
      </c>
      <c r="ED661" s="244"/>
      <c r="EE661" s="245">
        <v>484500</v>
      </c>
      <c r="EK661" s="242">
        <v>7.3</v>
      </c>
      <c r="EO661" s="244">
        <v>0.6</v>
      </c>
      <c r="EP661" s="244"/>
      <c r="GA661" s="254">
        <v>2.3002363504081669</v>
      </c>
      <c r="GB661" s="254"/>
      <c r="GC661" s="254">
        <v>20.469412146397151</v>
      </c>
      <c r="GD661" s="254"/>
      <c r="GE661" s="254">
        <v>72.594997520833886</v>
      </c>
      <c r="GF661" s="254"/>
      <c r="GG661" s="254">
        <v>146.20453548922785</v>
      </c>
      <c r="GH661" s="254"/>
      <c r="GI661" s="254">
        <v>94.272670832952628</v>
      </c>
      <c r="GJ661" s="254"/>
      <c r="GK661" s="254">
        <v>17.50946036233325</v>
      </c>
      <c r="GL661" s="254"/>
      <c r="GM661" s="254">
        <v>0</v>
      </c>
      <c r="GN661" s="254"/>
      <c r="GO661" s="254">
        <v>62.183746771945493</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5">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650000</v>
      </c>
      <c r="ED662" s="244"/>
      <c r="EE662" s="245">
        <v>480000</v>
      </c>
      <c r="EK662" s="242">
        <v>4.1000000000000005</v>
      </c>
      <c r="EO662" s="244"/>
      <c r="EP662" s="244"/>
      <c r="GA662" s="254">
        <v>2.9629031400571817</v>
      </c>
      <c r="GB662" s="254"/>
      <c r="GC662" s="254">
        <v>12.349194520332587</v>
      </c>
      <c r="GD662" s="254"/>
      <c r="GE662" s="254">
        <v>79.161574580642181</v>
      </c>
      <c r="GF662" s="254"/>
      <c r="GG662" s="254">
        <v>148.839751523155</v>
      </c>
      <c r="GH662" s="254"/>
      <c r="GI662" s="254">
        <v>103.863973328448</v>
      </c>
      <c r="GJ662" s="254"/>
      <c r="GK662" s="254">
        <v>18.776220370938276</v>
      </c>
      <c r="GL662" s="254"/>
      <c r="GM662" s="254">
        <v>1.7407754449117034</v>
      </c>
      <c r="GN662" s="254"/>
      <c r="GO662" s="254">
        <v>64.485881590734508</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5">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725000</v>
      </c>
      <c r="ED663" s="244"/>
      <c r="EE663" s="245">
        <v>525000</v>
      </c>
      <c r="EK663" s="242">
        <v>2.6</v>
      </c>
      <c r="EO663" s="244"/>
      <c r="EP663" s="244"/>
      <c r="GA663" s="254">
        <v>2.8353570152042247</v>
      </c>
      <c r="GB663" s="254"/>
      <c r="GC663" s="254">
        <v>15.30474805304037</v>
      </c>
      <c r="GD663" s="254"/>
      <c r="GE663" s="254">
        <v>63.744094935738822</v>
      </c>
      <c r="GF663" s="254"/>
      <c r="GG663" s="254">
        <v>126.51055904963829</v>
      </c>
      <c r="GH663" s="254"/>
      <c r="GI663" s="254">
        <v>88.981832512350095</v>
      </c>
      <c r="GJ663" s="254"/>
      <c r="GK663" s="254">
        <v>18.139070836654657</v>
      </c>
      <c r="GL663" s="254"/>
      <c r="GM663" s="254">
        <v>1.6658390896741893</v>
      </c>
      <c r="GN663" s="254"/>
      <c r="GO663" s="254">
        <v>55.575365093796933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5">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830000</v>
      </c>
      <c r="ED664" s="244"/>
      <c r="EE664" s="245">
        <v>582000</v>
      </c>
      <c r="EK664" s="242">
        <v>2</v>
      </c>
      <c r="EO664" s="244"/>
      <c r="EP664" s="244"/>
      <c r="GA664" s="254">
        <v>2.1477663230240553</v>
      </c>
      <c r="GB664" s="254"/>
      <c r="GC664" s="254">
        <v>10.313008865569024</v>
      </c>
      <c r="GD664" s="254"/>
      <c r="GE664" s="254">
        <v>70.067609096496625</v>
      </c>
      <c r="GF664" s="254"/>
      <c r="GG664" s="254">
        <v>134.1113105924596</v>
      </c>
      <c r="GH664" s="254"/>
      <c r="GI664" s="254">
        <v>85.268045588856069</v>
      </c>
      <c r="GJ664" s="254"/>
      <c r="GK664" s="254">
        <v>17.271474506201194</v>
      </c>
      <c r="GL664" s="254"/>
      <c r="GM664" s="254">
        <v>1.3495276653171389</v>
      </c>
      <c r="GN664" s="254"/>
      <c r="GO664" s="254">
        <v>55.064220756898649</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5">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1030000</v>
      </c>
      <c r="ED665" s="244"/>
      <c r="EE665" s="245">
        <v>573000</v>
      </c>
      <c r="EK665" s="242">
        <v>2.2999999999999998</v>
      </c>
      <c r="EO665" s="244"/>
      <c r="EP665" s="244"/>
      <c r="GA665" s="254">
        <v>2.6682958198519335</v>
      </c>
      <c r="GB665" s="254"/>
      <c r="GC665" s="254">
        <v>11.111264633714375</v>
      </c>
      <c r="GD665" s="254"/>
      <c r="GE665" s="254">
        <v>61.524269465486498</v>
      </c>
      <c r="GF665" s="254"/>
      <c r="GG665" s="254">
        <v>143.25403730896517</v>
      </c>
      <c r="GH665" s="254"/>
      <c r="GI665" s="254">
        <v>95.161888535721459</v>
      </c>
      <c r="GJ665" s="254"/>
      <c r="GK665" s="254">
        <v>21.367901718522457</v>
      </c>
      <c r="GL665" s="254"/>
      <c r="GM665" s="254">
        <v>1.1381393198196743</v>
      </c>
      <c r="GN665" s="254"/>
      <c r="GO665" s="254">
        <v>56.674537896757805</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5">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1087200</v>
      </c>
      <c r="ED666" s="244"/>
      <c r="EE666" s="245">
        <v>660000</v>
      </c>
      <c r="EK666" s="242">
        <v>2.4</v>
      </c>
      <c r="EO666" s="244"/>
      <c r="EP666" s="244"/>
      <c r="GA666" s="254">
        <v>3.0573900884010765</v>
      </c>
      <c r="GC666" s="254">
        <v>11.462224162899879</v>
      </c>
      <c r="GE666" s="254">
        <v>51.545798723472309</v>
      </c>
      <c r="GG666" s="254">
        <v>140.12573112562617</v>
      </c>
      <c r="GI666" s="254">
        <v>88.027756314612589</v>
      </c>
      <c r="GK666" s="254">
        <v>19.011241219685314</v>
      </c>
      <c r="GM666" s="254">
        <v>0</v>
      </c>
      <c r="GO666" s="254">
        <v>51.153940770015168</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5">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1246000</v>
      </c>
      <c r="ED667" s="244"/>
      <c r="EE667" s="245">
        <v>669153</v>
      </c>
      <c r="EK667" s="242">
        <v>1.7999999999999998</v>
      </c>
      <c r="EO667" s="244"/>
      <c r="EP667" s="244"/>
      <c r="GA667" s="254">
        <v>2.6985944164453546</v>
      </c>
      <c r="GC667" s="254">
        <v>11.706813317195563</v>
      </c>
      <c r="GE667" s="254">
        <v>69.446954128666192</v>
      </c>
      <c r="GG667" s="254">
        <v>152.4023946117608</v>
      </c>
      <c r="GI667" s="254">
        <v>96.058402152872887</v>
      </c>
      <c r="GK667" s="254">
        <v>16.84854191346783</v>
      </c>
      <c r="GM667" s="254">
        <v>0</v>
      </c>
      <c r="GO667" s="254">
        <v>56.641502429329606</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5">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1145000</v>
      </c>
      <c r="ED668" s="244"/>
      <c r="EE668" s="245">
        <v>610000</v>
      </c>
      <c r="EK668" s="242">
        <v>3</v>
      </c>
      <c r="EO668" s="244"/>
      <c r="EP668" s="244"/>
      <c r="GA668" s="254">
        <v>1.1952648796480483</v>
      </c>
      <c r="GB668" s="254"/>
      <c r="GC668" s="254">
        <v>9.4926584938374621</v>
      </c>
      <c r="GD668" s="254"/>
      <c r="GE668" s="254">
        <v>62.945568279149555</v>
      </c>
      <c r="GF668" s="254"/>
      <c r="GG668" s="254">
        <v>145.12598455351682</v>
      </c>
      <c r="GH668" s="254"/>
      <c r="GI668" s="254">
        <v>95.493107162568108</v>
      </c>
      <c r="GJ668" s="254"/>
      <c r="GK668" s="254">
        <v>16.834641278977202</v>
      </c>
      <c r="GL668" s="254"/>
      <c r="GM668" s="254">
        <v>1.255516171721643</v>
      </c>
      <c r="GN668" s="254"/>
      <c r="GO668" s="254">
        <v>54.422195523255652</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5">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1110000</v>
      </c>
      <c r="ED669" s="244"/>
      <c r="EE669" s="245">
        <v>662500</v>
      </c>
      <c r="EK669" s="242">
        <v>2</v>
      </c>
      <c r="EO669" s="244"/>
      <c r="EP669" s="244"/>
      <c r="GA669" s="254">
        <v>1.5634434287864194</v>
      </c>
      <c r="GB669" s="254"/>
      <c r="GC669" s="254">
        <v>9.7265229946434033</v>
      </c>
      <c r="GD669" s="254"/>
      <c r="GE669" s="254">
        <v>59.482490634720044</v>
      </c>
      <c r="GF669" s="254"/>
      <c r="GG669" s="254">
        <v>137.77293201366575</v>
      </c>
      <c r="GH669" s="254"/>
      <c r="GI669" s="254">
        <v>94.676275942533508</v>
      </c>
      <c r="GJ669" s="254"/>
      <c r="GK669" s="254">
        <v>17.563769501327648</v>
      </c>
      <c r="GL669" s="254"/>
      <c r="GM669" s="254">
        <v>1.5844062033373432</v>
      </c>
      <c r="GN669" s="254"/>
      <c r="GO669" s="254">
        <v>45.670907340849801</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5">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1180000</v>
      </c>
      <c r="ED670" s="244"/>
      <c r="EE670" s="245">
        <v>690000</v>
      </c>
      <c r="EK670" s="242">
        <v>1.4</v>
      </c>
      <c r="EO670" s="244"/>
      <c r="EP670" s="244"/>
      <c r="GA670" s="254">
        <v>1.9179085109431599</v>
      </c>
      <c r="GB670" s="254"/>
      <c r="GC670" s="254">
        <v>9.9574069557888869</v>
      </c>
      <c r="GD670" s="254"/>
      <c r="GE670" s="254">
        <v>56.275788468640812</v>
      </c>
      <c r="GF670" s="254"/>
      <c r="GG670" s="254">
        <v>130.91941784255746</v>
      </c>
      <c r="GH670" s="254"/>
      <c r="GI670" s="254">
        <v>93.833090191190465</v>
      </c>
      <c r="GJ670" s="254"/>
      <c r="GK670" s="254">
        <v>18.309673389497096</v>
      </c>
      <c r="GL670" s="254"/>
      <c r="GM670" s="254">
        <v>1.9013618822873848</v>
      </c>
      <c r="GN670" s="254"/>
      <c r="GO670" s="254">
        <v>44.494645409790202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5">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v>4.3</v>
      </c>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1375000</v>
      </c>
      <c r="ED671" s="244"/>
      <c r="EE671" s="245">
        <v>750000</v>
      </c>
      <c r="EK671" s="242">
        <v>1.5</v>
      </c>
      <c r="EO671" s="244"/>
      <c r="EP671" s="244"/>
      <c r="GA671" s="254">
        <v>0.94420397775215592</v>
      </c>
      <c r="GB671" s="254"/>
      <c r="GC671" s="254">
        <v>6.4020567728071214</v>
      </c>
      <c r="GD671" s="254"/>
      <c r="GE671" s="254">
        <v>48.559814803395838</v>
      </c>
      <c r="GF671" s="254"/>
      <c r="GG671" s="254">
        <v>136.94575552615714</v>
      </c>
      <c r="GH671" s="254"/>
      <c r="GI671" s="254">
        <v>95.482150236367289</v>
      </c>
      <c r="GJ671" s="254"/>
      <c r="GK671" s="254">
        <v>18.586457560865391</v>
      </c>
      <c r="GL671" s="254"/>
      <c r="GM671" s="254">
        <v>1.7486683363956985</v>
      </c>
      <c r="GN671" s="254"/>
      <c r="GO671" s="254">
        <v>44.38470615576599</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3">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1330000</v>
      </c>
      <c r="ED672" s="244"/>
      <c r="EE672" s="245">
        <v>738000</v>
      </c>
      <c r="EK672" s="242">
        <v>1.5</v>
      </c>
      <c r="EO672" s="244"/>
      <c r="EP672" s="244"/>
      <c r="GA672" s="254">
        <v>2.1504194567672776</v>
      </c>
      <c r="GB672" s="254"/>
      <c r="GC672" s="254">
        <v>6.9342359494184223</v>
      </c>
      <c r="GD672" s="254"/>
      <c r="GE672" s="254">
        <v>40.584669063989338</v>
      </c>
      <c r="GF672" s="254"/>
      <c r="GG672" s="254">
        <v>119.37991905822086</v>
      </c>
      <c r="GH672" s="254"/>
      <c r="GI672" s="254">
        <v>77.487204108273275</v>
      </c>
      <c r="GJ672" s="254"/>
      <c r="GK672" s="254">
        <v>14.927573229553026</v>
      </c>
      <c r="GL672" s="254"/>
      <c r="GM672" s="254">
        <v>1.7028039287690369</v>
      </c>
      <c r="GN672" s="254"/>
      <c r="GO672" s="254">
        <v>37.702000791526451</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5">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1376000</v>
      </c>
      <c r="ED673" s="244"/>
      <c r="EE673" s="245">
        <v>711061</v>
      </c>
      <c r="EK673" s="242">
        <v>1.8</v>
      </c>
      <c r="EO673" s="244"/>
      <c r="EP673" s="244"/>
      <c r="GA673" s="254">
        <v>1.0605934767726191</v>
      </c>
      <c r="GB673" s="254"/>
      <c r="GC673" s="254">
        <v>5.8815920953029357</v>
      </c>
      <c r="GD673" s="254"/>
      <c r="GE673" s="254">
        <v>41.775942021382349</v>
      </c>
      <c r="GF673" s="254"/>
      <c r="GG673" s="254">
        <v>106.86109607499537</v>
      </c>
      <c r="GH673" s="254"/>
      <c r="GI673" s="254">
        <v>75.859119384860307</v>
      </c>
      <c r="GJ673" s="254"/>
      <c r="GK673" s="254">
        <v>15.628458058593406</v>
      </c>
      <c r="GL673" s="254"/>
      <c r="GM673" s="254">
        <v>1.8658298346526716</v>
      </c>
      <c r="GN673" s="254"/>
      <c r="GO673" s="254">
        <v>35.993688615959883</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5">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1255000</v>
      </c>
      <c r="ED674" s="244"/>
      <c r="EE674" s="245">
        <v>641500</v>
      </c>
      <c r="EK674" s="242">
        <v>2.5</v>
      </c>
      <c r="EO674" s="244"/>
      <c r="EP674" s="244"/>
      <c r="GA674" s="267">
        <v>0.78477695867444974</v>
      </c>
      <c r="GB674" s="267"/>
      <c r="GC674" s="267">
        <v>4.7981342819876955</v>
      </c>
      <c r="GD674" s="267"/>
      <c r="GE674" s="267">
        <v>34.573850769386233</v>
      </c>
      <c r="GF674" s="267"/>
      <c r="GG674" s="267">
        <v>98.904813268545027</v>
      </c>
      <c r="GH674" s="267"/>
      <c r="GI674" s="267">
        <v>70.66061039638214</v>
      </c>
      <c r="GJ674" s="267"/>
      <c r="GK674" s="267">
        <v>15.299241676350567</v>
      </c>
      <c r="GL674" s="267"/>
      <c r="GM674" s="267">
        <v>1.2672486302456574</v>
      </c>
      <c r="GN674" s="267"/>
      <c r="GO674" s="267">
        <v>32.929893611051625</v>
      </c>
      <c r="GP674" s="254"/>
      <c r="GQ674" s="254"/>
      <c r="GR674" s="254"/>
      <c r="GS674" s="254"/>
      <c r="GT674" s="254"/>
      <c r="GU674" s="184"/>
      <c r="GV674" s="184"/>
      <c r="GW674" s="184"/>
      <c r="GX674" s="184"/>
      <c r="GY674" s="184"/>
      <c r="GZ674" s="184"/>
      <c r="HC674" s="184"/>
      <c r="HG674" s="285">
        <v>749.55636787039782</v>
      </c>
      <c r="HH674" s="285"/>
      <c r="HI674" s="285">
        <v>3881.0114252766753</v>
      </c>
      <c r="HJ674" s="285"/>
      <c r="HK674" s="285">
        <v>280.45387625322576</v>
      </c>
      <c r="HL674" s="285"/>
      <c r="HM674" s="285">
        <v>5806.1229630707739</v>
      </c>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5">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C675" s="245">
        <v>1366000</v>
      </c>
      <c r="ED675" s="244"/>
      <c r="EE675" s="245">
        <v>697500</v>
      </c>
      <c r="EK675" s="242">
        <v>1.9</v>
      </c>
      <c r="EO675" s="244"/>
      <c r="EP675" s="244"/>
      <c r="GA675" s="267">
        <v>0.58858151854031782</v>
      </c>
      <c r="GB675" s="267"/>
      <c r="GC675" s="267">
        <v>4.4444444444444446</v>
      </c>
      <c r="GD675" s="267"/>
      <c r="GE675" s="267">
        <v>33.510420923579893</v>
      </c>
      <c r="GF675" s="267"/>
      <c r="GG675" s="267">
        <v>104.55227613806903</v>
      </c>
      <c r="GH675" s="267"/>
      <c r="GI675" s="267">
        <v>68.625867915388341</v>
      </c>
      <c r="GJ675" s="267"/>
      <c r="GK675" s="267">
        <v>15.539876752701616</v>
      </c>
      <c r="GL675" s="267"/>
      <c r="GM675" s="267">
        <v>0.69330097928763335</v>
      </c>
      <c r="GN675" s="267"/>
      <c r="GO675" s="267">
        <v>33.391851807010113</v>
      </c>
      <c r="GP675" s="254"/>
      <c r="GQ675" s="254"/>
      <c r="GR675" s="254"/>
      <c r="GS675" s="254"/>
      <c r="GT675" s="254"/>
      <c r="GU675" s="184"/>
      <c r="GV675" s="184"/>
      <c r="GW675" s="184"/>
      <c r="GX675" s="184"/>
      <c r="GY675" s="184"/>
      <c r="GZ675" s="184"/>
      <c r="HC675" s="184"/>
      <c r="HG675" s="285">
        <v>745.65850148804657</v>
      </c>
      <c r="HH675" s="285"/>
      <c r="HI675" s="285">
        <v>4705.6066106332646</v>
      </c>
      <c r="HJ675" s="285"/>
      <c r="HK675" s="285">
        <v>245.82747380929021</v>
      </c>
      <c r="HL675" s="285"/>
      <c r="HM675" s="285">
        <v>6488.5371357556332</v>
      </c>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5">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D676" s="244"/>
      <c r="EK676" s="242">
        <v>2.6</v>
      </c>
      <c r="EO676" s="244"/>
      <c r="EP676" s="244"/>
      <c r="GA676" s="267">
        <v>0.56341206349079809</v>
      </c>
      <c r="GB676" s="267"/>
      <c r="GC676" s="267">
        <v>6.4826004795077168</v>
      </c>
      <c r="GD676" s="267"/>
      <c r="GE676" s="267">
        <v>27.994928188476027</v>
      </c>
      <c r="GF676" s="267"/>
      <c r="GG676" s="267">
        <v>96.216929919966361</v>
      </c>
      <c r="GH676" s="267"/>
      <c r="GI676" s="267">
        <v>73.386692132829523</v>
      </c>
      <c r="GJ676" s="267"/>
      <c r="GK676" s="267">
        <v>14.690863766773653</v>
      </c>
      <c r="GL676" s="267"/>
      <c r="GM676" s="267">
        <v>1.2186340558289417</v>
      </c>
      <c r="GN676" s="267"/>
      <c r="GO676" s="267">
        <v>32.206151713010712</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5">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D677" s="244"/>
      <c r="EK677" s="242">
        <v>1</v>
      </c>
      <c r="EO677" s="244"/>
      <c r="EP677" s="244"/>
      <c r="GA677" s="267">
        <v>0.54030696840077286</v>
      </c>
      <c r="GB677" s="267"/>
      <c r="GC677" s="267">
        <v>4.3972883463781853</v>
      </c>
      <c r="GD677" s="267"/>
      <c r="GE677" s="267">
        <v>21.770575495238347</v>
      </c>
      <c r="GF677" s="267"/>
      <c r="GG677" s="267">
        <v>71.963464107420677</v>
      </c>
      <c r="GH677" s="267"/>
      <c r="GI677" s="267">
        <v>55.889096108881709</v>
      </c>
      <c r="GJ677" s="267"/>
      <c r="GK677" s="267">
        <v>11.551369170909275</v>
      </c>
      <c r="GL677" s="267"/>
      <c r="GM677" s="267">
        <v>1.0491762166947591</v>
      </c>
      <c r="GN677" s="267"/>
      <c r="GO677" s="267">
        <v>24.270881784457785</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5">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c r="EE678"/>
      <c r="EK678" s="242">
        <v>1.6</v>
      </c>
      <c r="EO678" s="244"/>
      <c r="EP678" s="244"/>
      <c r="GA678" s="267"/>
      <c r="GB678" s="267"/>
      <c r="GC678" s="267"/>
      <c r="GD678" s="267"/>
      <c r="GE678" s="267"/>
      <c r="GF678" s="267"/>
      <c r="GG678" s="267"/>
      <c r="GH678" s="267"/>
      <c r="GI678" s="267"/>
      <c r="GJ678" s="267"/>
      <c r="GK678" s="267"/>
      <c r="GL678" s="267"/>
      <c r="GM678" s="267"/>
      <c r="GN678" s="267"/>
      <c r="GO678" s="267"/>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v>62.9</v>
      </c>
      <c r="HX678" s="239"/>
      <c r="HY678" s="154"/>
      <c r="HZ678" s="154"/>
      <c r="IA678" s="184"/>
      <c r="IB678" s="184"/>
      <c r="ID678" s="184"/>
      <c r="IE678" s="185"/>
      <c r="IF678" s="185"/>
      <c r="IG678" s="184"/>
    </row>
    <row r="679" spans="1:241" ht="15" customHeight="1" x14ac:dyDescent="0.35">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c r="ED679" s="244"/>
      <c r="EE679"/>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5">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273000</v>
      </c>
      <c r="ED680" s="242"/>
      <c r="EE680" s="242">
        <v>234250</v>
      </c>
      <c r="EF680" s="242"/>
      <c r="EG680" s="260">
        <v>3.0336604410678483</v>
      </c>
      <c r="EH680" s="242"/>
      <c r="EI680" s="260">
        <v>2.6379656009285637</v>
      </c>
      <c r="EJ680" s="242"/>
      <c r="EK680" s="242">
        <v>42.3</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10.738255033557046</v>
      </c>
      <c r="GB680" s="254"/>
      <c r="GC680" s="254">
        <v>51.648965902738958</v>
      </c>
      <c r="GD680" s="254"/>
      <c r="GE680" s="254">
        <v>114.99436302142053</v>
      </c>
      <c r="GF680" s="254"/>
      <c r="GG680" s="254">
        <v>121.26063031515757</v>
      </c>
      <c r="GH680" s="254"/>
      <c r="GI680" s="254">
        <v>40.972581479565441</v>
      </c>
      <c r="GJ680" s="254"/>
      <c r="GK680" s="254">
        <v>5.0997782705099786</v>
      </c>
      <c r="GL680" s="254"/>
      <c r="GM680" s="254">
        <v>0</v>
      </c>
      <c r="GN680" s="254"/>
      <c r="GO680" s="254">
        <v>59.195341074535705</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5">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282000</v>
      </c>
      <c r="ED681" s="242"/>
      <c r="EE681" s="242">
        <v>245000</v>
      </c>
      <c r="EF681" s="242"/>
      <c r="EG681" s="260">
        <v>4.1265571913929788</v>
      </c>
      <c r="EH681" s="242"/>
      <c r="EI681" s="260">
        <v>3.484624096175625</v>
      </c>
      <c r="EJ681" s="242"/>
      <c r="EK681" s="242">
        <v>59.199999999999996</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11.138508919831672</v>
      </c>
      <c r="GB681" s="254"/>
      <c r="GC681" s="254">
        <v>54.864612113801797</v>
      </c>
      <c r="GD681" s="254"/>
      <c r="GE681" s="254">
        <v>114.92041982204111</v>
      </c>
      <c r="GF681" s="254"/>
      <c r="GG681" s="254">
        <v>113.61870232797696</v>
      </c>
      <c r="GH681" s="254"/>
      <c r="GI681" s="254">
        <v>42.72477504782448</v>
      </c>
      <c r="GJ681" s="254"/>
      <c r="GK681" s="254">
        <v>4.9512220693786313</v>
      </c>
      <c r="GL681" s="254"/>
      <c r="GM681" s="254">
        <v>1.4404274665440415</v>
      </c>
      <c r="GN681" s="254"/>
      <c r="GO681" s="254">
        <v>59.111494851701551</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5">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305000</v>
      </c>
      <c r="ED682" s="242"/>
      <c r="EE682" s="242">
        <v>260000</v>
      </c>
      <c r="EF682" s="242"/>
      <c r="EG682" s="260">
        <v>5.2598553078399526</v>
      </c>
      <c r="EH682" s="242"/>
      <c r="EI682" s="260">
        <v>4.521630001476451</v>
      </c>
      <c r="EJ682" s="242"/>
      <c r="EK682" s="242">
        <v>60.9</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9.2414926719754771</v>
      </c>
      <c r="GB682" s="254"/>
      <c r="GC682" s="254">
        <v>53.317010510091606</v>
      </c>
      <c r="GD682" s="254"/>
      <c r="GE682" s="254">
        <v>108.39320561260843</v>
      </c>
      <c r="GF682" s="254"/>
      <c r="GG682" s="254">
        <v>114.54458155935448</v>
      </c>
      <c r="GH682" s="254"/>
      <c r="GI682" s="254">
        <v>41.245339184606649</v>
      </c>
      <c r="GJ682" s="254"/>
      <c r="GK682" s="254">
        <v>9.4129742999960886</v>
      </c>
      <c r="GL682" s="254"/>
      <c r="GM682" s="254">
        <v>0</v>
      </c>
      <c r="GN682" s="254"/>
      <c r="GO682" s="254">
        <v>58.091379873203387</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5">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326000</v>
      </c>
      <c r="ED683" s="242"/>
      <c r="EE683" s="242">
        <v>275000</v>
      </c>
      <c r="EF683" s="242"/>
      <c r="EG683" s="260">
        <v>6.193727717686869</v>
      </c>
      <c r="EH683" s="242"/>
      <c r="EI683" s="260">
        <v>5.1362620097891112</v>
      </c>
      <c r="EJ683" s="242"/>
      <c r="EK683" s="242">
        <v>60.5</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13.153389725217425</v>
      </c>
      <c r="GB683" s="254"/>
      <c r="GC683" s="254">
        <v>56.483475271421128</v>
      </c>
      <c r="GD683" s="254"/>
      <c r="GE683" s="254">
        <v>103.68676882280107</v>
      </c>
      <c r="GF683" s="254"/>
      <c r="GG683" s="254">
        <v>121.29282164873769</v>
      </c>
      <c r="GH683" s="254"/>
      <c r="GI683" s="254">
        <v>48.841437410685565</v>
      </c>
      <c r="GJ683" s="254"/>
      <c r="GK683" s="254">
        <v>9.9675477119542997</v>
      </c>
      <c r="GL683" s="254"/>
      <c r="GM683" s="254">
        <v>0.90861792099002625</v>
      </c>
      <c r="GN683" s="254"/>
      <c r="GO683" s="254">
        <v>61.320889705750645</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5">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355355</v>
      </c>
      <c r="ED684" s="242"/>
      <c r="EE684" s="242">
        <v>309000</v>
      </c>
      <c r="EF684" s="242"/>
      <c r="EG684" s="242">
        <v>3.9473034982977255</v>
      </c>
      <c r="EH684" s="242"/>
      <c r="EI684" s="242">
        <v>2.5287413035969801</v>
      </c>
      <c r="EJ684" s="242"/>
      <c r="EK684" s="242">
        <v>56.999999999999993</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7.8822718598293582</v>
      </c>
      <c r="GB684" s="254"/>
      <c r="GC684" s="254">
        <v>57.106197782973794</v>
      </c>
      <c r="GD684" s="254"/>
      <c r="GE684" s="254">
        <v>105.1736663150479</v>
      </c>
      <c r="GF684" s="254"/>
      <c r="GG684" s="254">
        <v>118.14963793796525</v>
      </c>
      <c r="GH684" s="254"/>
      <c r="GI684" s="254">
        <v>48.220074175743946</v>
      </c>
      <c r="GJ684" s="254"/>
      <c r="GK684" s="254">
        <v>7.3248888444057929</v>
      </c>
      <c r="GL684" s="254"/>
      <c r="GM684" s="254">
        <v>0</v>
      </c>
      <c r="GN684" s="254"/>
      <c r="GO684" s="254">
        <v>59.856863104613389</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5">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400500</v>
      </c>
      <c r="ED685" s="244"/>
      <c r="EE685" s="245">
        <v>325000</v>
      </c>
      <c r="EG685" s="245">
        <v>7.6</v>
      </c>
      <c r="EI685" s="245">
        <v>5.2</v>
      </c>
      <c r="EK685" s="242">
        <v>65.100000000000009</v>
      </c>
      <c r="EO685" s="244">
        <v>4.0999999999999996</v>
      </c>
      <c r="EP685" s="244"/>
      <c r="GA685" s="254">
        <v>8.2609231291233041</v>
      </c>
      <c r="GB685" s="254"/>
      <c r="GC685" s="254">
        <v>64.540076306553431</v>
      </c>
      <c r="GD685" s="254"/>
      <c r="GE685" s="254">
        <v>104.03304521952167</v>
      </c>
      <c r="GF685" s="254"/>
      <c r="GG685" s="254">
        <v>124.95537119172597</v>
      </c>
      <c r="GH685" s="254"/>
      <c r="GI685" s="254">
        <v>54.37994967459565</v>
      </c>
      <c r="GJ685" s="254"/>
      <c r="GK685" s="254">
        <v>12.146711476556606</v>
      </c>
      <c r="GL685" s="254"/>
      <c r="GM685" s="254">
        <v>0</v>
      </c>
      <c r="GN685" s="254"/>
      <c r="GO685" s="254">
        <v>64.144635151596532</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5">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409000</v>
      </c>
      <c r="ED686" s="244"/>
      <c r="EE686" s="245">
        <v>340000</v>
      </c>
      <c r="EK686" s="242">
        <v>56.499999999999993</v>
      </c>
      <c r="EO686" s="244">
        <v>2.539267965320855</v>
      </c>
      <c r="EP686" s="244"/>
      <c r="GA686" s="254">
        <v>10.568034492707927</v>
      </c>
      <c r="GB686" s="254"/>
      <c r="GC686" s="254">
        <v>69.150568037141738</v>
      </c>
      <c r="GD686" s="254"/>
      <c r="GE686" s="254">
        <v>111.66317921168803</v>
      </c>
      <c r="GF686" s="254"/>
      <c r="GG686" s="254">
        <v>117.49094825756271</v>
      </c>
      <c r="GH686" s="254"/>
      <c r="GI686" s="254">
        <v>55.945852357469555</v>
      </c>
      <c r="GJ686" s="254"/>
      <c r="GK686" s="254">
        <v>8.4273302764966722</v>
      </c>
      <c r="GL686" s="254"/>
      <c r="GM686" s="254">
        <v>0</v>
      </c>
      <c r="GN686" s="254"/>
      <c r="GO686" s="254">
        <v>64.470510133903701</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5">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395000</v>
      </c>
      <c r="ED687" s="244"/>
      <c r="EE687" s="245">
        <v>316000</v>
      </c>
      <c r="EK687" s="242">
        <v>21.9</v>
      </c>
      <c r="EO687" s="244"/>
      <c r="EP687" s="244"/>
      <c r="GA687" s="254">
        <v>9.0234812013115171</v>
      </c>
      <c r="GB687" s="254"/>
      <c r="GC687" s="254">
        <v>69.519641086527827</v>
      </c>
      <c r="GD687" s="254"/>
      <c r="GE687" s="254">
        <v>117.02950311716424</v>
      </c>
      <c r="GF687" s="254"/>
      <c r="GG687" s="254">
        <v>131.33775757452682</v>
      </c>
      <c r="GH687" s="254"/>
      <c r="GI687" s="254">
        <v>62.48717823499728</v>
      </c>
      <c r="GJ687" s="254"/>
      <c r="GK687" s="254">
        <v>12.015402147624238</v>
      </c>
      <c r="GL687" s="254"/>
      <c r="GM687" s="254">
        <v>0.81340587003302323</v>
      </c>
      <c r="GN687" s="254"/>
      <c r="GO687" s="254">
        <v>69.649893075712185</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5">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395500</v>
      </c>
      <c r="ED688" s="244"/>
      <c r="EE688" s="245">
        <v>329950</v>
      </c>
      <c r="EK688" s="242">
        <v>12.6</v>
      </c>
      <c r="EO688" s="244"/>
      <c r="EP688" s="244"/>
      <c r="GA688" s="254">
        <v>9.6503571383872622</v>
      </c>
      <c r="GB688" s="254"/>
      <c r="GC688" s="254">
        <v>60.197573523822243</v>
      </c>
      <c r="GD688" s="254"/>
      <c r="GE688" s="254">
        <v>125.38729647531652</v>
      </c>
      <c r="GF688" s="254"/>
      <c r="GG688" s="254">
        <v>120.98844325424088</v>
      </c>
      <c r="GH688" s="254"/>
      <c r="GI688" s="254">
        <v>57.233018442400294</v>
      </c>
      <c r="GJ688" s="254"/>
      <c r="GK688" s="254">
        <v>10.257095487306355</v>
      </c>
      <c r="GL688" s="254"/>
      <c r="GM688" s="254">
        <v>0</v>
      </c>
      <c r="GN688" s="254"/>
      <c r="GO688" s="254">
        <v>66.65148689143362</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5">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412500</v>
      </c>
      <c r="ED689" s="244"/>
      <c r="EE689" s="245">
        <v>339000</v>
      </c>
      <c r="EK689" s="242">
        <v>7.7</v>
      </c>
      <c r="EO689" s="244"/>
      <c r="EP689" s="244"/>
      <c r="GA689" s="254">
        <v>6.9826491747778245</v>
      </c>
      <c r="GB689" s="254"/>
      <c r="GC689" s="254">
        <v>48.419773095623988</v>
      </c>
      <c r="GD689" s="254"/>
      <c r="GE689" s="254">
        <v>156.3080735081561</v>
      </c>
      <c r="GF689" s="254"/>
      <c r="GG689" s="254">
        <v>155.54896728925783</v>
      </c>
      <c r="GH689" s="254"/>
      <c r="GI689" s="254">
        <v>74.317150854164652</v>
      </c>
      <c r="GJ689" s="254"/>
      <c r="GK689" s="254">
        <v>14.074595355383533</v>
      </c>
      <c r="GL689" s="254"/>
      <c r="GM689" s="254">
        <v>0</v>
      </c>
      <c r="GN689" s="254"/>
      <c r="GO689" s="254">
        <v>76.417046620791766</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5">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440000</v>
      </c>
      <c r="ED690" s="244"/>
      <c r="EE690" s="245">
        <v>349900</v>
      </c>
      <c r="EK690" s="242">
        <v>6.5</v>
      </c>
      <c r="EO690" s="244"/>
      <c r="EP690" s="244"/>
      <c r="GA690" s="254">
        <v>8.4064817275037136</v>
      </c>
      <c r="GB690" s="254"/>
      <c r="GC690" s="254">
        <v>41.8052674731343</v>
      </c>
      <c r="GD690" s="254"/>
      <c r="GE690" s="254">
        <v>119.33305046283262</v>
      </c>
      <c r="GF690" s="254"/>
      <c r="GG690" s="254">
        <v>130.16410664540751</v>
      </c>
      <c r="GH690" s="254"/>
      <c r="GI690" s="254">
        <v>59.561454530218725</v>
      </c>
      <c r="GJ690" s="254"/>
      <c r="GK690" s="254">
        <v>11.960712586698113</v>
      </c>
      <c r="GL690" s="254"/>
      <c r="GM690" s="254">
        <v>1.068339184189133</v>
      </c>
      <c r="GN690" s="254"/>
      <c r="GO690" s="254">
        <v>64.580728725574502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5">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483000</v>
      </c>
      <c r="ED691" s="244"/>
      <c r="EE691" s="245">
        <v>369000</v>
      </c>
      <c r="EK691" s="242">
        <v>14.7</v>
      </c>
      <c r="EO691" s="244"/>
      <c r="EP691" s="244"/>
      <c r="GA691" s="254">
        <v>6.8172046785039715</v>
      </c>
      <c r="GC691" s="254">
        <v>44.197598329900813</v>
      </c>
      <c r="GE691" s="254">
        <v>127.04335930145952</v>
      </c>
      <c r="GG691" s="254">
        <v>146.99893005924258</v>
      </c>
      <c r="GI691" s="254">
        <v>68.377953224700576</v>
      </c>
      <c r="GK691" s="254">
        <v>16.514214528916302</v>
      </c>
      <c r="GM691" s="254">
        <v>0</v>
      </c>
      <c r="GO691" s="254">
        <v>73.867908109150576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5">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585000</v>
      </c>
      <c r="ED692" s="244"/>
      <c r="EE692" s="245">
        <v>410000</v>
      </c>
      <c r="EK692" s="242">
        <v>18.399999999999999</v>
      </c>
      <c r="EO692" s="244"/>
      <c r="EP692" s="244"/>
      <c r="GA692" s="254">
        <v>9.5439092154170186</v>
      </c>
      <c r="GC692" s="254">
        <v>50.944040476200634</v>
      </c>
      <c r="GE692" s="254">
        <v>124.79448058501541</v>
      </c>
      <c r="GG692" s="254">
        <v>146.9554051209505</v>
      </c>
      <c r="GI692" s="254">
        <v>75.784142121949699</v>
      </c>
      <c r="GK692" s="254">
        <v>15.842592156797675</v>
      </c>
      <c r="GM692" s="254">
        <v>0</v>
      </c>
      <c r="GO692" s="254">
        <v>75.147933975344174</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5">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610000</v>
      </c>
      <c r="ED693" s="244"/>
      <c r="EE693" s="245">
        <v>432500</v>
      </c>
      <c r="EK693" s="242">
        <v>16.2</v>
      </c>
      <c r="EO693" s="244"/>
      <c r="EP693" s="244"/>
      <c r="GA693" s="254">
        <v>5.3082765128786704</v>
      </c>
      <c r="GB693" s="254"/>
      <c r="GC693" s="254">
        <v>49.627678446560992</v>
      </c>
      <c r="GD693" s="254"/>
      <c r="GE693" s="254">
        <v>136.91189063233983</v>
      </c>
      <c r="GF693" s="254"/>
      <c r="GG693" s="254">
        <v>143.32379885291482</v>
      </c>
      <c r="GH693" s="254"/>
      <c r="GI693" s="254">
        <v>65.326872032575622</v>
      </c>
      <c r="GJ693" s="254"/>
      <c r="GK693" s="254">
        <v>14.044625082771859</v>
      </c>
      <c r="GL693" s="254"/>
      <c r="GM693" s="254">
        <v>1.141534980202997</v>
      </c>
      <c r="GN693" s="254"/>
      <c r="GO693" s="254">
        <v>74.879190605540259</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5">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586500</v>
      </c>
      <c r="ED694" s="244"/>
      <c r="EE694" s="245">
        <v>417500</v>
      </c>
      <c r="EK694" s="242">
        <v>20.7</v>
      </c>
      <c r="EO694" s="244"/>
      <c r="EP694" s="244"/>
      <c r="GA694" s="254">
        <v>5.1884540358660267</v>
      </c>
      <c r="GB694" s="254"/>
      <c r="GC694" s="254">
        <v>47.932270916345303</v>
      </c>
      <c r="GD694" s="254"/>
      <c r="GE694" s="254">
        <v>136.33553568152345</v>
      </c>
      <c r="GF694" s="254"/>
      <c r="GG694" s="254">
        <v>154.01510632937757</v>
      </c>
      <c r="GH694" s="254"/>
      <c r="GI694" s="254">
        <v>70.265599648656533</v>
      </c>
      <c r="GJ694" s="254"/>
      <c r="GK694" s="254">
        <v>14.33799698216988</v>
      </c>
      <c r="GL694" s="254"/>
      <c r="GM694" s="254">
        <v>1.0973004131766411</v>
      </c>
      <c r="GN694" s="254"/>
      <c r="GO694" s="254">
        <v>68.048042502319078</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5">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610000</v>
      </c>
      <c r="ED695" s="244"/>
      <c r="EE695" s="245">
        <v>440000</v>
      </c>
      <c r="EK695" s="242">
        <v>1.9</v>
      </c>
      <c r="EO695" s="244"/>
      <c r="EP695" s="244"/>
      <c r="GA695" s="254">
        <v>5.0739215972348424</v>
      </c>
      <c r="GB695" s="254"/>
      <c r="GC695" s="254">
        <v>46.315921754269901</v>
      </c>
      <c r="GD695" s="254"/>
      <c r="GE695" s="254">
        <v>135.79729156527316</v>
      </c>
      <c r="GF695" s="254"/>
      <c r="GG695" s="254">
        <v>163.4731279936527</v>
      </c>
      <c r="GH695" s="254"/>
      <c r="GI695" s="254">
        <v>74.772582249552443</v>
      </c>
      <c r="GJ695" s="254"/>
      <c r="GK695" s="254">
        <v>14.611230330268326</v>
      </c>
      <c r="GL695" s="254"/>
      <c r="GM695" s="254">
        <v>1.056366144972398</v>
      </c>
      <c r="GN695" s="254"/>
      <c r="GO695" s="254">
        <v>70.54551349099583</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5">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v>5</v>
      </c>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690000</v>
      </c>
      <c r="ED696" s="244"/>
      <c r="EE696" s="245">
        <v>478250</v>
      </c>
      <c r="EK696" s="242">
        <v>1.4000000000000001</v>
      </c>
      <c r="EO696" s="244"/>
      <c r="EP696" s="244"/>
      <c r="GA696" s="254">
        <v>4.5973800239242104</v>
      </c>
      <c r="GB696" s="254"/>
      <c r="GC696" s="254">
        <v>42.777088628579463</v>
      </c>
      <c r="GD696" s="254"/>
      <c r="GE696" s="254">
        <v>130.63868717052708</v>
      </c>
      <c r="GF696" s="254"/>
      <c r="GG696" s="254">
        <v>159.84721658424542</v>
      </c>
      <c r="GH696" s="254"/>
      <c r="GI696" s="254">
        <v>76.189863562717917</v>
      </c>
      <c r="GJ696" s="254"/>
      <c r="GK696" s="254">
        <v>16.495066364458037</v>
      </c>
      <c r="GL696" s="254"/>
      <c r="GM696" s="254">
        <v>1.7577371830524404</v>
      </c>
      <c r="GN696" s="254"/>
      <c r="GO696" s="254">
        <v>68.599528824376705</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3">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715000</v>
      </c>
      <c r="ED697" s="244"/>
      <c r="EE697" s="245">
        <v>495000</v>
      </c>
      <c r="EK697" s="242">
        <v>1.5</v>
      </c>
      <c r="EO697" s="244"/>
      <c r="EP697" s="244"/>
      <c r="GA697" s="254">
        <v>3.408928321643963</v>
      </c>
      <c r="GB697" s="254"/>
      <c r="GC697" s="254">
        <v>36.697581106739413</v>
      </c>
      <c r="GD697" s="254"/>
      <c r="GE697" s="254">
        <v>105.8894022153317</v>
      </c>
      <c r="GF697" s="254"/>
      <c r="GG697" s="254">
        <v>134.88326345409735</v>
      </c>
      <c r="GH697" s="254"/>
      <c r="GI697" s="254">
        <v>72.242461348622172</v>
      </c>
      <c r="GJ697" s="254"/>
      <c r="GK697" s="254">
        <v>12.84355189245986</v>
      </c>
      <c r="GL697" s="254"/>
      <c r="GM697" s="254">
        <v>1.4489974761756577</v>
      </c>
      <c r="GN697" s="254"/>
      <c r="GO697" s="254">
        <v>59.767680322750621</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5">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701000</v>
      </c>
      <c r="ED698" s="244"/>
      <c r="EE698" s="245">
        <v>483000</v>
      </c>
      <c r="EK698" s="242">
        <v>1.7999999999999998</v>
      </c>
      <c r="EO698" s="244"/>
      <c r="EP698" s="244"/>
      <c r="GA698" s="254">
        <v>4.2160981058491229</v>
      </c>
      <c r="GB698" s="254"/>
      <c r="GC698" s="254">
        <v>30.923145054643921</v>
      </c>
      <c r="GD698" s="254"/>
      <c r="GE698" s="254">
        <v>93.912132495973509</v>
      </c>
      <c r="GF698" s="254"/>
      <c r="GG698" s="254">
        <v>130.65875200538881</v>
      </c>
      <c r="GH698" s="254"/>
      <c r="GI698" s="254">
        <v>68.165892718980757</v>
      </c>
      <c r="GJ698" s="254"/>
      <c r="GK698" s="254">
        <v>13.849795061871967</v>
      </c>
      <c r="GL698" s="254"/>
      <c r="GM698" s="254">
        <v>1.1316241717880104</v>
      </c>
      <c r="GN698" s="254"/>
      <c r="GO698" s="254">
        <v>56.034208530988899</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5">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692500</v>
      </c>
      <c r="ED699" s="244"/>
      <c r="EE699" s="245">
        <v>490000</v>
      </c>
      <c r="EK699" s="242">
        <v>2.5</v>
      </c>
      <c r="EO699" s="244"/>
      <c r="EP699" s="244"/>
      <c r="GA699" s="267">
        <v>3.1484383641229585</v>
      </c>
      <c r="GB699" s="267"/>
      <c r="GC699" s="267">
        <v>27.123360690417133</v>
      </c>
      <c r="GD699" s="267"/>
      <c r="GE699" s="267">
        <v>87.102937419299437</v>
      </c>
      <c r="GF699" s="267"/>
      <c r="GG699" s="267">
        <v>124.94824282295565</v>
      </c>
      <c r="GH699" s="267"/>
      <c r="GI699" s="267">
        <v>66.043813004948888</v>
      </c>
      <c r="GJ699" s="267"/>
      <c r="GK699" s="267">
        <v>12.816666528623784</v>
      </c>
      <c r="GL699" s="267"/>
      <c r="GM699" s="267">
        <v>0.89808198904152248</v>
      </c>
      <c r="GN699" s="267"/>
      <c r="GO699" s="267">
        <v>52.967455548074838</v>
      </c>
      <c r="GP699" s="254"/>
      <c r="GQ699" s="254"/>
      <c r="GR699" s="254"/>
      <c r="GS699" s="254"/>
      <c r="GT699" s="254"/>
      <c r="GU699" s="184"/>
      <c r="GV699" s="184"/>
      <c r="GW699" s="184"/>
      <c r="GX699" s="184"/>
      <c r="GY699" s="184"/>
      <c r="GZ699" s="184"/>
      <c r="HC699" s="184"/>
      <c r="HG699" s="285">
        <v>1017.0224748907273</v>
      </c>
      <c r="HH699" s="285"/>
      <c r="HI699" s="285">
        <v>3406.1274379767292</v>
      </c>
      <c r="HJ699" s="285"/>
      <c r="HK699" s="285">
        <v>344.85713935901464</v>
      </c>
      <c r="HL699" s="285"/>
      <c r="HM699" s="285">
        <v>6105.3997690069336</v>
      </c>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5">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C700" s="245">
        <v>700000</v>
      </c>
      <c r="ED700" s="244"/>
      <c r="EE700" s="245">
        <v>490000</v>
      </c>
      <c r="EK700" s="242">
        <v>1.9</v>
      </c>
      <c r="EO700" s="244"/>
      <c r="EP700" s="244"/>
      <c r="GA700" s="267">
        <v>2.2575062081420723</v>
      </c>
      <c r="GB700" s="267"/>
      <c r="GC700" s="267">
        <v>24.093142203378424</v>
      </c>
      <c r="GD700" s="267"/>
      <c r="GE700" s="267">
        <v>94.906039475239325</v>
      </c>
      <c r="GF700" s="267"/>
      <c r="GG700" s="267">
        <v>133.95981205638307</v>
      </c>
      <c r="GH700" s="267"/>
      <c r="GI700" s="267">
        <v>68.759053597295988</v>
      </c>
      <c r="GJ700" s="267"/>
      <c r="GK700" s="267">
        <v>12.283107745513089</v>
      </c>
      <c r="GL700" s="267"/>
      <c r="GM700" s="267">
        <v>0.68376068376068377</v>
      </c>
      <c r="GN700" s="267"/>
      <c r="GO700" s="267">
        <v>53.881995528323465</v>
      </c>
      <c r="GP700" s="254"/>
      <c r="GQ700" s="254"/>
      <c r="GR700" s="254"/>
      <c r="GS700" s="254"/>
      <c r="GT700" s="254"/>
      <c r="GU700" s="184"/>
      <c r="GV700" s="184"/>
      <c r="GW700" s="184"/>
      <c r="GX700" s="184"/>
      <c r="GY700" s="184"/>
      <c r="GZ700" s="184"/>
      <c r="HC700" s="184"/>
      <c r="HG700" s="285">
        <v>1059.6199112178322</v>
      </c>
      <c r="HH700" s="285"/>
      <c r="HI700" s="285">
        <v>4518.4910190992241</v>
      </c>
      <c r="HJ700" s="285"/>
      <c r="HK700" s="285">
        <v>332.14325208132573</v>
      </c>
      <c r="HL700" s="285"/>
      <c r="HM700" s="285">
        <v>7245.5411446896569</v>
      </c>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5">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D701" s="244"/>
      <c r="EK701" s="242">
        <v>13.4</v>
      </c>
      <c r="EO701" s="244"/>
      <c r="EP701" s="244"/>
      <c r="GA701" s="267">
        <v>1.7193300884921017</v>
      </c>
      <c r="GB701" s="267"/>
      <c r="GC701" s="267">
        <v>23.163215724484939</v>
      </c>
      <c r="GD701" s="267"/>
      <c r="GE701" s="267">
        <v>92.371675307465381</v>
      </c>
      <c r="GF701" s="267"/>
      <c r="GG701" s="267">
        <v>133.51852207126103</v>
      </c>
      <c r="GH701" s="267"/>
      <c r="GI701" s="267">
        <v>78.031855605882896</v>
      </c>
      <c r="GJ701" s="267"/>
      <c r="GK701" s="267">
        <v>16.473018191793855</v>
      </c>
      <c r="GL701" s="267"/>
      <c r="GM701" s="267">
        <v>1.0585684318559168</v>
      </c>
      <c r="GN701" s="267"/>
      <c r="GO701" s="267">
        <v>55.022136298405528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5">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D702" s="244"/>
      <c r="EK702" s="242">
        <v>10.6</v>
      </c>
      <c r="EO702" s="244"/>
      <c r="EP702" s="244"/>
      <c r="GA702" s="267">
        <v>1.9140260140500578</v>
      </c>
      <c r="GB702" s="267"/>
      <c r="GC702" s="267">
        <v>16.247473672222704</v>
      </c>
      <c r="GD702" s="267"/>
      <c r="GE702" s="267">
        <v>64.955795370375256</v>
      </c>
      <c r="GF702" s="267"/>
      <c r="GG702" s="267">
        <v>99.088680953810126</v>
      </c>
      <c r="GH702" s="267"/>
      <c r="GI702" s="267">
        <v>57.306012196638825</v>
      </c>
      <c r="GJ702" s="267"/>
      <c r="GK702" s="267">
        <v>11.455543174593304</v>
      </c>
      <c r="GL702" s="267"/>
      <c r="GM702" s="267">
        <v>0.76900867952550789</v>
      </c>
      <c r="GN702" s="267"/>
      <c r="GO702" s="267">
        <v>39.67898627079731</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5">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c r="EE703"/>
      <c r="EK703" s="242">
        <v>6.8</v>
      </c>
      <c r="EO703" s="244"/>
      <c r="EP703" s="244"/>
      <c r="GA703" s="267"/>
      <c r="GB703" s="267"/>
      <c r="GC703" s="267"/>
      <c r="GD703" s="267"/>
      <c r="GE703" s="267"/>
      <c r="GF703" s="267"/>
      <c r="GG703" s="267"/>
      <c r="GH703" s="267"/>
      <c r="GI703" s="267"/>
      <c r="GJ703" s="267"/>
      <c r="GK703" s="267"/>
      <c r="GL703" s="267"/>
      <c r="GM703" s="267"/>
      <c r="GN703" s="267"/>
      <c r="GO703" s="267"/>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v>144.30000000000001</v>
      </c>
      <c r="HX703" s="239"/>
      <c r="HY703" s="154"/>
      <c r="HZ703" s="154"/>
      <c r="IA703" s="184"/>
      <c r="IB703" s="184"/>
      <c r="ID703" s="184"/>
      <c r="IE703" s="185"/>
      <c r="IF703" s="185"/>
      <c r="IG703" s="184"/>
    </row>
    <row r="704" spans="1:241" ht="15" customHeight="1" x14ac:dyDescent="0.35">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c r="ED704" s="244"/>
      <c r="EE704"/>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5">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240000</v>
      </c>
      <c r="ED705" s="242"/>
      <c r="EE705" s="242">
        <v>210000</v>
      </c>
      <c r="EF705" s="242"/>
      <c r="EG705" s="260">
        <v>2.483769427503443</v>
      </c>
      <c r="EH705" s="242"/>
      <c r="EI705" s="260">
        <v>1.9673421207948063</v>
      </c>
      <c r="EJ705" s="242"/>
      <c r="EK705" s="242">
        <v>63.800000000000004</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14.481589893698969</v>
      </c>
      <c r="GB705" s="254"/>
      <c r="GC705" s="254">
        <v>58.096828046744577</v>
      </c>
      <c r="GD705" s="254"/>
      <c r="GE705" s="254">
        <v>136.1131794489948</v>
      </c>
      <c r="GF705" s="254"/>
      <c r="GG705" s="254">
        <v>108.32337714058144</v>
      </c>
      <c r="GH705" s="254"/>
      <c r="GI705" s="254">
        <v>38.355477563299075</v>
      </c>
      <c r="GJ705" s="254"/>
      <c r="GK705" s="254">
        <v>7.4145269806398462</v>
      </c>
      <c r="GL705" s="254"/>
      <c r="GM705" s="254">
        <v>0</v>
      </c>
      <c r="GN705" s="254"/>
      <c r="GO705" s="254">
        <v>60.300071445582283</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5">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259000</v>
      </c>
      <c r="ED706" s="242"/>
      <c r="EE706" s="242">
        <v>214500</v>
      </c>
      <c r="EF706" s="242"/>
      <c r="EG706" s="260">
        <v>2.9896574014221073</v>
      </c>
      <c r="EH706" s="242"/>
      <c r="EI706" s="260">
        <v>2.6159502262443439</v>
      </c>
      <c r="EJ706" s="242"/>
      <c r="EK706" s="242">
        <v>78.8</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16.591043414694152</v>
      </c>
      <c r="GB706" s="254"/>
      <c r="GC706" s="254">
        <v>62.408295111391254</v>
      </c>
      <c r="GD706" s="254"/>
      <c r="GE706" s="254">
        <v>123.54817623848253</v>
      </c>
      <c r="GF706" s="254"/>
      <c r="GG706" s="254">
        <v>113.95578489979445</v>
      </c>
      <c r="GH706" s="254"/>
      <c r="GI706" s="254">
        <v>42.245325930476476</v>
      </c>
      <c r="GJ706" s="254"/>
      <c r="GK706" s="254">
        <v>8.2686097155101184</v>
      </c>
      <c r="GL706" s="254"/>
      <c r="GM706" s="254">
        <v>0</v>
      </c>
      <c r="GN706" s="254"/>
      <c r="GO706" s="254">
        <v>61.420922766286445</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5">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268000</v>
      </c>
      <c r="ED707" s="242"/>
      <c r="EE707" s="242">
        <v>217500</v>
      </c>
      <c r="EF707" s="242"/>
      <c r="EG707" s="260">
        <v>4.3630017452006982</v>
      </c>
      <c r="EH707" s="242"/>
      <c r="EI707" s="260">
        <v>3.5994764397905761</v>
      </c>
      <c r="EJ707" s="242"/>
      <c r="EK707" s="242">
        <v>75.5</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12.687284851281152</v>
      </c>
      <c r="GB707" s="254"/>
      <c r="GC707" s="254">
        <v>57.437566703068242</v>
      </c>
      <c r="GD707" s="254"/>
      <c r="GE707" s="254">
        <v>125.31212609532687</v>
      </c>
      <c r="GF707" s="254"/>
      <c r="GG707" s="254">
        <v>112.37380048423533</v>
      </c>
      <c r="GH707" s="254"/>
      <c r="GI707" s="254">
        <v>47.253916372596777</v>
      </c>
      <c r="GJ707" s="254"/>
      <c r="GK707" s="254">
        <v>7.5635283951696026</v>
      </c>
      <c r="GL707" s="254"/>
      <c r="GM707" s="254">
        <v>0</v>
      </c>
      <c r="GN707" s="254"/>
      <c r="GO707" s="254">
        <v>61.107292150295287</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5">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280500</v>
      </c>
      <c r="ED708" s="242"/>
      <c r="EE708" s="242">
        <v>231000</v>
      </c>
      <c r="EF708" s="242"/>
      <c r="EG708" s="260">
        <v>4.8570192983404512</v>
      </c>
      <c r="EH708" s="242"/>
      <c r="EI708" s="260">
        <v>3.9292664468349638</v>
      </c>
      <c r="EJ708" s="242"/>
      <c r="EK708" s="242">
        <v>76.3</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14.151811681297342</v>
      </c>
      <c r="GB708" s="254"/>
      <c r="GC708" s="254">
        <v>57.0620569949809</v>
      </c>
      <c r="GD708" s="254"/>
      <c r="GE708" s="254">
        <v>130.26201755422514</v>
      </c>
      <c r="GF708" s="254"/>
      <c r="GG708" s="254">
        <v>132.06950864889768</v>
      </c>
      <c r="GH708" s="254"/>
      <c r="GI708" s="254">
        <v>50.793247435738913</v>
      </c>
      <c r="GJ708" s="254"/>
      <c r="GK708" s="254">
        <v>8.3195169688086814</v>
      </c>
      <c r="GL708" s="254"/>
      <c r="GM708" s="254">
        <v>0.7847424820813661</v>
      </c>
      <c r="GN708" s="254"/>
      <c r="GO708" s="254">
        <v>66.697415886434399</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5">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308500</v>
      </c>
      <c r="ED709" s="242"/>
      <c r="EE709" s="242">
        <v>255000</v>
      </c>
      <c r="EF709" s="242"/>
      <c r="EG709" s="242">
        <v>4.7046136930688887</v>
      </c>
      <c r="EH709" s="242"/>
      <c r="EI709" s="242">
        <v>3.3302321647566289</v>
      </c>
      <c r="EJ709" s="242"/>
      <c r="EK709" s="242">
        <v>64.600000000000009</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10.484654418155069</v>
      </c>
      <c r="GB709" s="254"/>
      <c r="GC709" s="254">
        <v>55.108421476282992</v>
      </c>
      <c r="GD709" s="254"/>
      <c r="GE709" s="254">
        <v>131.89194584895375</v>
      </c>
      <c r="GF709" s="254"/>
      <c r="GG709" s="254">
        <v>136.94895088616764</v>
      </c>
      <c r="GH709" s="254"/>
      <c r="GI709" s="254">
        <v>56.051857770384025</v>
      </c>
      <c r="GJ709" s="254"/>
      <c r="GK709" s="254">
        <v>10.097169014061789</v>
      </c>
      <c r="GL709" s="254"/>
      <c r="GM709" s="254">
        <v>0</v>
      </c>
      <c r="GN709" s="254"/>
      <c r="GO709" s="254">
        <v>68.241164051054852</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5">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350000</v>
      </c>
      <c r="ED710" s="244"/>
      <c r="EE710" s="245">
        <v>285000</v>
      </c>
      <c r="EG710" s="245">
        <v>5.9</v>
      </c>
      <c r="EI710" s="245">
        <v>4.0999999999999996</v>
      </c>
      <c r="EK710" s="242">
        <v>79.400000000000006</v>
      </c>
      <c r="EO710" s="244">
        <v>4.5</v>
      </c>
      <c r="EP710" s="244"/>
      <c r="GA710" s="254">
        <v>9.294692260817639</v>
      </c>
      <c r="GB710" s="254"/>
      <c r="GC710" s="254">
        <v>49.952937472113888</v>
      </c>
      <c r="GD710" s="254"/>
      <c r="GE710" s="254">
        <v>127.71560278747928</v>
      </c>
      <c r="GF710" s="254"/>
      <c r="GG710" s="254">
        <v>141.71983498195087</v>
      </c>
      <c r="GH710" s="254"/>
      <c r="GI710" s="254">
        <v>65.386265452114671</v>
      </c>
      <c r="GJ710" s="254"/>
      <c r="GK710" s="254">
        <v>13.377114128512194</v>
      </c>
      <c r="GL710" s="254"/>
      <c r="GM710" s="254">
        <v>0</v>
      </c>
      <c r="GN710" s="254"/>
      <c r="GO710" s="254">
        <v>69.665537490926212</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5">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359000</v>
      </c>
      <c r="ED711" s="244"/>
      <c r="EE711" s="245">
        <v>290000</v>
      </c>
      <c r="EK711" s="242">
        <v>79.800000000000011</v>
      </c>
      <c r="EO711" s="244">
        <v>3.1569364501350874</v>
      </c>
      <c r="EP711" s="244"/>
      <c r="GA711" s="254">
        <v>17.068240072969676</v>
      </c>
      <c r="GB711" s="254"/>
      <c r="GC711" s="254">
        <v>67.43824666417305</v>
      </c>
      <c r="GD711" s="254"/>
      <c r="GE711" s="254">
        <v>142.71895035491355</v>
      </c>
      <c r="GF711" s="254"/>
      <c r="GG711" s="254">
        <v>143.58832331100169</v>
      </c>
      <c r="GH711" s="254"/>
      <c r="GI711" s="254">
        <v>75.621330910033521</v>
      </c>
      <c r="GJ711" s="254"/>
      <c r="GK711" s="254">
        <v>13.267924733525806</v>
      </c>
      <c r="GL711" s="254"/>
      <c r="GM711" s="254">
        <v>0</v>
      </c>
      <c r="GN711" s="254"/>
      <c r="GO711" s="254">
        <v>78.532204653152561</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5">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353000</v>
      </c>
      <c r="ED712" s="244"/>
      <c r="EE712" s="245">
        <v>278500</v>
      </c>
      <c r="EK712" s="242">
        <v>51.5</v>
      </c>
      <c r="EO712" s="244"/>
      <c r="EP712" s="244"/>
      <c r="GA712" s="254">
        <v>13.630881372328002</v>
      </c>
      <c r="GB712" s="254"/>
      <c r="GC712" s="254">
        <v>65.251024136474442</v>
      </c>
      <c r="GD712" s="254"/>
      <c r="GE712" s="254">
        <v>137.6873969084032</v>
      </c>
      <c r="GF712" s="254"/>
      <c r="GG712" s="254">
        <v>147.38013461301566</v>
      </c>
      <c r="GH712" s="254"/>
      <c r="GI712" s="254">
        <v>79.800559308252005</v>
      </c>
      <c r="GJ712" s="254"/>
      <c r="GK712" s="254">
        <v>13.363183532182445</v>
      </c>
      <c r="GL712" s="254"/>
      <c r="GM712" s="254">
        <v>0.63961934403936549</v>
      </c>
      <c r="GN712" s="254"/>
      <c r="GO712" s="254">
        <v>78.617849714719114</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5">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368550</v>
      </c>
      <c r="ED713" s="244"/>
      <c r="EE713" s="245">
        <v>272500</v>
      </c>
      <c r="EK713" s="242">
        <v>55.600000000000009</v>
      </c>
      <c r="EO713" s="244"/>
      <c r="EP713" s="244"/>
      <c r="GA713" s="254">
        <v>10.935510802717324</v>
      </c>
      <c r="GB713" s="254"/>
      <c r="GC713" s="254">
        <v>58.615484456975352</v>
      </c>
      <c r="GD713" s="254"/>
      <c r="GE713" s="254">
        <v>149.17460969941254</v>
      </c>
      <c r="GF713" s="254"/>
      <c r="GG713" s="254">
        <v>149.58705459232687</v>
      </c>
      <c r="GH713" s="254"/>
      <c r="GI713" s="254">
        <v>81.638464580290176</v>
      </c>
      <c r="GJ713" s="254"/>
      <c r="GK713" s="254">
        <v>15.084688187237115</v>
      </c>
      <c r="GL713" s="254"/>
      <c r="GM713" s="254">
        <v>0.56912003023145297</v>
      </c>
      <c r="GN713" s="254"/>
      <c r="GO713" s="254">
        <v>80.102624288870416</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5">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379999</v>
      </c>
      <c r="ED714" s="244"/>
      <c r="EE714" s="245">
        <v>290000</v>
      </c>
      <c r="EK714" s="242">
        <v>47.199999999999996</v>
      </c>
      <c r="EO714" s="244"/>
      <c r="EP714" s="244"/>
      <c r="GA714" s="254">
        <v>12.863992515495264</v>
      </c>
      <c r="GB714" s="254"/>
      <c r="GC714" s="254">
        <v>85.84224931575018</v>
      </c>
      <c r="GD714" s="254"/>
      <c r="GE714" s="254">
        <v>195.41883368374459</v>
      </c>
      <c r="GF714" s="254"/>
      <c r="GG714" s="254">
        <v>191.75957343674261</v>
      </c>
      <c r="GH714" s="254"/>
      <c r="GI714" s="254">
        <v>98.64864864864866</v>
      </c>
      <c r="GJ714" s="254"/>
      <c r="GK714" s="254">
        <v>21.29214069512577</v>
      </c>
      <c r="GL714" s="254"/>
      <c r="GM714" s="254">
        <v>2.1515658618216591</v>
      </c>
      <c r="GN714" s="254"/>
      <c r="GO714" s="254">
        <v>103.57539100246949</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5">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400000</v>
      </c>
      <c r="ED715" s="244"/>
      <c r="EE715" s="245">
        <v>312000</v>
      </c>
      <c r="EK715" s="242">
        <v>50.2</v>
      </c>
      <c r="EO715" s="244"/>
      <c r="EP715" s="244"/>
      <c r="GA715" s="254">
        <v>11.571535247447809</v>
      </c>
      <c r="GB715" s="254"/>
      <c r="GC715" s="254">
        <v>64.576759993627263</v>
      </c>
      <c r="GD715" s="254"/>
      <c r="GE715" s="254">
        <v>149.82534351170233</v>
      </c>
      <c r="GF715" s="254"/>
      <c r="GG715" s="254">
        <v>134.55250632740794</v>
      </c>
      <c r="GH715" s="254"/>
      <c r="GI715" s="254">
        <v>67.87517270939972</v>
      </c>
      <c r="GJ715" s="254"/>
      <c r="GK715" s="254">
        <v>12.45969342458773</v>
      </c>
      <c r="GL715" s="254"/>
      <c r="GM715" s="254">
        <v>0</v>
      </c>
      <c r="GN715" s="254"/>
      <c r="GO715" s="254">
        <v>77.204947481915355</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5">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440000</v>
      </c>
      <c r="ED716" s="244"/>
      <c r="EE716" s="245">
        <v>335000</v>
      </c>
      <c r="EK716" s="242">
        <v>56.2</v>
      </c>
      <c r="EO716" s="244"/>
      <c r="EP716" s="244"/>
      <c r="GA716" s="254">
        <v>14.59466240127475</v>
      </c>
      <c r="GC716" s="254">
        <v>67.217735948743297</v>
      </c>
      <c r="GE716" s="254">
        <v>156.37451544778256</v>
      </c>
      <c r="GG716" s="254">
        <v>146.34734254810948</v>
      </c>
      <c r="GI716" s="254">
        <v>70.282756224647841</v>
      </c>
      <c r="GK716" s="254">
        <v>18.210123055556526</v>
      </c>
      <c r="GM716" s="254">
        <v>0</v>
      </c>
      <c r="GO716" s="254">
        <v>85.657184250747747</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5">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520000</v>
      </c>
      <c r="ED717" s="244"/>
      <c r="EE717" s="245">
        <v>379000</v>
      </c>
      <c r="EK717" s="242">
        <v>55.2</v>
      </c>
      <c r="EO717" s="244"/>
      <c r="EP717" s="244"/>
      <c r="GA717" s="254">
        <v>12.066849977492065</v>
      </c>
      <c r="GC717" s="254">
        <v>75.645262972057637</v>
      </c>
      <c r="GE717" s="254">
        <v>152.3270864879461</v>
      </c>
      <c r="GG717" s="254">
        <v>158.52721398486736</v>
      </c>
      <c r="GI717" s="254">
        <v>72.183825925575761</v>
      </c>
      <c r="GK717" s="254">
        <v>16.7495460526752</v>
      </c>
      <c r="GM717" s="254">
        <v>0</v>
      </c>
      <c r="GO717" s="254">
        <v>88.201905289689705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5">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565000</v>
      </c>
      <c r="ED718" s="244"/>
      <c r="EE718" s="245">
        <v>405000</v>
      </c>
      <c r="EK718" s="242">
        <v>49.5</v>
      </c>
      <c r="EO718" s="244"/>
      <c r="EP718" s="244"/>
      <c r="GA718" s="254">
        <v>11.800971657844922</v>
      </c>
      <c r="GB718" s="254"/>
      <c r="GC718" s="254">
        <v>62.184502268905106</v>
      </c>
      <c r="GD718" s="254"/>
      <c r="GE718" s="254">
        <v>149.27495835195481</v>
      </c>
      <c r="GF718" s="254"/>
      <c r="GG718" s="254">
        <v>145.39815988976957</v>
      </c>
      <c r="GH718" s="254"/>
      <c r="GI718" s="254">
        <v>68.141672086064801</v>
      </c>
      <c r="GJ718" s="254"/>
      <c r="GK718" s="254">
        <v>14.106884708642344</v>
      </c>
      <c r="GL718" s="254"/>
      <c r="GM718" s="254">
        <v>0.92071205508918985</v>
      </c>
      <c r="GN718" s="254"/>
      <c r="GO718" s="254">
        <v>82.599861988711908</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5">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558450</v>
      </c>
      <c r="ED719" s="244"/>
      <c r="EE719" s="245">
        <v>410750</v>
      </c>
      <c r="EK719" s="242">
        <v>50.6</v>
      </c>
      <c r="EO719" s="244"/>
      <c r="EP719" s="244"/>
      <c r="GA719" s="254">
        <v>10.231310906968655</v>
      </c>
      <c r="GB719" s="254"/>
      <c r="GC719" s="254">
        <v>61.406242512622107</v>
      </c>
      <c r="GD719" s="254"/>
      <c r="GE719" s="254">
        <v>151.46386824688116</v>
      </c>
      <c r="GF719" s="254"/>
      <c r="GG719" s="254">
        <v>154.08237679543501</v>
      </c>
      <c r="GH719" s="254"/>
      <c r="GI719" s="254">
        <v>72.229911074447116</v>
      </c>
      <c r="GJ719" s="254"/>
      <c r="GK719" s="254">
        <v>15.347750708251445</v>
      </c>
      <c r="GL719" s="254"/>
      <c r="GM719" s="254">
        <v>0.95236785697929349</v>
      </c>
      <c r="GN719" s="254"/>
      <c r="GO719" s="254">
        <v>75.524856347425711</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5">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577500</v>
      </c>
      <c r="ED720" s="244"/>
      <c r="EE720" s="245">
        <v>426008</v>
      </c>
      <c r="EK720" s="242">
        <v>38.800000000000004</v>
      </c>
      <c r="EO720" s="244"/>
      <c r="EP720" s="244"/>
      <c r="GA720" s="254">
        <v>8.7548933142294434</v>
      </c>
      <c r="GB720" s="254"/>
      <c r="GC720" s="254">
        <v>60.673323051933643</v>
      </c>
      <c r="GD720" s="254"/>
      <c r="GE720" s="254">
        <v>153.49379317942473</v>
      </c>
      <c r="GF720" s="254"/>
      <c r="GG720" s="254">
        <v>161.77001676753918</v>
      </c>
      <c r="GH720" s="254"/>
      <c r="GI720" s="254">
        <v>75.85909336770834</v>
      </c>
      <c r="GJ720" s="254"/>
      <c r="GK720" s="254">
        <v>16.473630554453333</v>
      </c>
      <c r="GL720" s="254"/>
      <c r="GM720" s="254">
        <v>0.98128654213023381</v>
      </c>
      <c r="GN720" s="254"/>
      <c r="GO720" s="254">
        <v>78.054936638095157</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5">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v>4.4000000000000004</v>
      </c>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620000</v>
      </c>
      <c r="ED721" s="244"/>
      <c r="EE721" s="245">
        <v>430550</v>
      </c>
      <c r="EK721" s="242">
        <v>27.6</v>
      </c>
      <c r="EO721" s="244"/>
      <c r="EP721" s="244"/>
      <c r="GA721" s="254">
        <v>7.4717008212055305</v>
      </c>
      <c r="GB721" s="254"/>
      <c r="GC721" s="254">
        <v>62.156004870786319</v>
      </c>
      <c r="GD721" s="254"/>
      <c r="GE721" s="254">
        <v>150.49374265224588</v>
      </c>
      <c r="GF721" s="254"/>
      <c r="GG721" s="254">
        <v>167.46700912758925</v>
      </c>
      <c r="GH721" s="254"/>
      <c r="GI721" s="254">
        <v>81.065472767239982</v>
      </c>
      <c r="GJ721" s="254"/>
      <c r="GK721" s="254">
        <v>16.14171340405726</v>
      </c>
      <c r="GL721" s="254"/>
      <c r="GM721" s="254">
        <v>0.93698676588340768</v>
      </c>
      <c r="GN721" s="254"/>
      <c r="GO721" s="254">
        <v>78.245990243152477</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3">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656000</v>
      </c>
      <c r="ED722" s="244"/>
      <c r="EE722" s="245">
        <v>445000</v>
      </c>
      <c r="EK722" s="242">
        <v>23.1</v>
      </c>
      <c r="EO722" s="244"/>
      <c r="EP722" s="244"/>
      <c r="GA722" s="254">
        <v>6.1507007514780225</v>
      </c>
      <c r="GB722" s="254"/>
      <c r="GC722" s="254">
        <v>54.356475599081698</v>
      </c>
      <c r="GD722" s="254"/>
      <c r="GE722" s="254">
        <v>130.56662081971888</v>
      </c>
      <c r="GF722" s="254"/>
      <c r="GG722" s="254">
        <v>150.81155654969308</v>
      </c>
      <c r="GH722" s="254"/>
      <c r="GI722" s="254">
        <v>70.257783970793895</v>
      </c>
      <c r="GJ722" s="254"/>
      <c r="GK722" s="254">
        <v>15.162170242237901</v>
      </c>
      <c r="GL722" s="254"/>
      <c r="GM722" s="254">
        <v>1.2723973421806734</v>
      </c>
      <c r="GN722" s="254"/>
      <c r="GO722" s="254">
        <v>70.556080036353507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5">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658000</v>
      </c>
      <c r="ED723" s="244"/>
      <c r="EE723" s="245">
        <v>455000</v>
      </c>
      <c r="EK723" s="242">
        <v>25</v>
      </c>
      <c r="EO723" s="244"/>
      <c r="EP723" s="244"/>
      <c r="GA723" s="254">
        <v>8.2260425867632918</v>
      </c>
      <c r="GB723" s="254"/>
      <c r="GC723" s="254">
        <v>45.836427409866864</v>
      </c>
      <c r="GD723" s="254"/>
      <c r="GE723" s="254">
        <v>122.35764753611599</v>
      </c>
      <c r="GF723" s="254"/>
      <c r="GG723" s="254">
        <v>146.59192987699225</v>
      </c>
      <c r="GH723" s="254"/>
      <c r="GI723" s="254">
        <v>73.870235513986117</v>
      </c>
      <c r="GJ723" s="254"/>
      <c r="GK723" s="254">
        <v>15.023440903420733</v>
      </c>
      <c r="GL723" s="254"/>
      <c r="GM723" s="254">
        <v>1.4492718087808216</v>
      </c>
      <c r="GN723" s="254"/>
      <c r="GO723" s="254">
        <v>67.98669390620455</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5">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655000</v>
      </c>
      <c r="ED724" s="244"/>
      <c r="EE724" s="245">
        <v>455000</v>
      </c>
      <c r="EK724" s="242">
        <v>41.4</v>
      </c>
      <c r="EO724" s="244"/>
      <c r="EP724" s="244"/>
      <c r="GA724" s="267">
        <v>6.2465124117619135</v>
      </c>
      <c r="GB724" s="267"/>
      <c r="GC724" s="267">
        <v>42.324917264617817</v>
      </c>
      <c r="GD724" s="267"/>
      <c r="GE724" s="267">
        <v>111.27559854146868</v>
      </c>
      <c r="GF724" s="267"/>
      <c r="GG724" s="267">
        <v>141.2469630639319</v>
      </c>
      <c r="GH724" s="267"/>
      <c r="GI724" s="267">
        <v>71.404906516970485</v>
      </c>
      <c r="GJ724" s="267"/>
      <c r="GK724" s="267">
        <v>14.31491956238564</v>
      </c>
      <c r="GL724" s="267"/>
      <c r="GM724" s="267">
        <v>1.3217083676297516</v>
      </c>
      <c r="GN724" s="267"/>
      <c r="GO724" s="267">
        <v>63.786031760318096</v>
      </c>
      <c r="GP724" s="254"/>
      <c r="GQ724" s="254"/>
      <c r="GR724" s="254"/>
      <c r="GS724" s="254"/>
      <c r="GT724" s="254"/>
      <c r="GU724" s="184"/>
      <c r="GV724" s="184"/>
      <c r="GW724" s="184"/>
      <c r="GX724" s="184"/>
      <c r="GY724" s="184"/>
      <c r="GZ724" s="184"/>
      <c r="HC724" s="184"/>
      <c r="HG724" s="285">
        <v>1085.2024302116406</v>
      </c>
      <c r="HH724" s="285"/>
      <c r="HI724" s="285">
        <v>3703.0180167671028</v>
      </c>
      <c r="HJ724" s="285"/>
      <c r="HK724" s="285">
        <v>278.62888668783381</v>
      </c>
      <c r="HL724" s="285"/>
      <c r="HM724" s="285">
        <v>6215.6149429011348</v>
      </c>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5">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C725" s="245">
        <v>650000</v>
      </c>
      <c r="ED725" s="244"/>
      <c r="EE725" s="245">
        <v>472500</v>
      </c>
      <c r="EK725" s="242">
        <v>55.500000000000007</v>
      </c>
      <c r="EO725" s="244"/>
      <c r="EP725" s="244"/>
      <c r="GA725" s="267">
        <v>4.8136262651197237</v>
      </c>
      <c r="GB725" s="267"/>
      <c r="GC725" s="267">
        <v>36.693310444718627</v>
      </c>
      <c r="GD725" s="267"/>
      <c r="GE725" s="267">
        <v>103.8023144522753</v>
      </c>
      <c r="GF725" s="267"/>
      <c r="GG725" s="267">
        <v>135.40998006689415</v>
      </c>
      <c r="GH725" s="267"/>
      <c r="GI725" s="267">
        <v>63.379653048472036</v>
      </c>
      <c r="GJ725" s="267"/>
      <c r="GK725" s="267">
        <v>13.444115068264374</v>
      </c>
      <c r="GL725" s="267"/>
      <c r="GM725" s="267">
        <v>1.2632062471290768</v>
      </c>
      <c r="GN725" s="267"/>
      <c r="GO725" s="267">
        <v>59.296569050023393</v>
      </c>
      <c r="GP725" s="254"/>
      <c r="GQ725" s="254"/>
      <c r="GR725" s="254"/>
      <c r="GS725" s="254"/>
      <c r="GT725" s="254"/>
      <c r="GU725" s="184"/>
      <c r="GV725" s="184"/>
      <c r="GW725" s="184"/>
      <c r="GX725" s="184"/>
      <c r="GY725" s="184"/>
      <c r="GZ725" s="184"/>
      <c r="HC725" s="184"/>
      <c r="HG725" s="285">
        <v>1097.893528066016</v>
      </c>
      <c r="HH725" s="285"/>
      <c r="HI725" s="285">
        <v>4818.5656762875769</v>
      </c>
      <c r="HJ725" s="285"/>
      <c r="HK725" s="285">
        <v>267.6486384636612</v>
      </c>
      <c r="HL725" s="285"/>
      <c r="HM725" s="285">
        <v>7333.3353115198706</v>
      </c>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5">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D726" s="244"/>
      <c r="EK726" s="242">
        <v>49.1</v>
      </c>
      <c r="EO726" s="244"/>
      <c r="EP726" s="244"/>
      <c r="GA726" s="267">
        <v>5.0968480967634964</v>
      </c>
      <c r="GB726" s="267"/>
      <c r="GC726" s="267">
        <v>41.613015842062389</v>
      </c>
      <c r="GD726" s="267"/>
      <c r="GE726" s="267">
        <v>104.12190691836462</v>
      </c>
      <c r="GF726" s="267"/>
      <c r="GG726" s="267">
        <v>141.46839138800675</v>
      </c>
      <c r="GH726" s="267"/>
      <c r="GI726" s="267">
        <v>76.650440385921129</v>
      </c>
      <c r="GJ726" s="267"/>
      <c r="GK726" s="267">
        <v>16.203477650026237</v>
      </c>
      <c r="GL726" s="267"/>
      <c r="GM726" s="267">
        <v>1.5964486449848085</v>
      </c>
      <c r="GN726" s="267"/>
      <c r="GO726" s="267">
        <v>62.96343184238669</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5">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D727" s="244"/>
      <c r="EK727" s="242">
        <v>32</v>
      </c>
      <c r="EO727" s="244"/>
      <c r="EP727" s="244"/>
      <c r="GA727" s="267">
        <v>2.8254583148388881</v>
      </c>
      <c r="GB727" s="267"/>
      <c r="GC727" s="267">
        <v>30.73279160658894</v>
      </c>
      <c r="GD727" s="267"/>
      <c r="GE727" s="267">
        <v>72.940216087585313</v>
      </c>
      <c r="GF727" s="267"/>
      <c r="GG727" s="267">
        <v>105.9865463404054</v>
      </c>
      <c r="GH727" s="267"/>
      <c r="GI727" s="267">
        <v>54.631108692613942</v>
      </c>
      <c r="GJ727" s="267"/>
      <c r="GK727" s="267">
        <v>12.794730252870387</v>
      </c>
      <c r="GL727" s="267"/>
      <c r="GM727" s="267">
        <v>1.4875477347857333</v>
      </c>
      <c r="GN727" s="267"/>
      <c r="GO727" s="267">
        <v>45.03380379975227</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5">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c r="EE728"/>
      <c r="EK728" s="242">
        <v>26.3</v>
      </c>
      <c r="EO728" s="244"/>
      <c r="EP728" s="244"/>
      <c r="GA728" s="267"/>
      <c r="GB728" s="267"/>
      <c r="GC728" s="267"/>
      <c r="GD728" s="267"/>
      <c r="GE728" s="267"/>
      <c r="GF728" s="267"/>
      <c r="GG728" s="267"/>
      <c r="GH728" s="267"/>
      <c r="GI728" s="267"/>
      <c r="GJ728" s="267"/>
      <c r="GK728" s="267"/>
      <c r="GL728" s="267"/>
      <c r="GM728" s="267"/>
      <c r="GN728" s="267"/>
      <c r="GO728" s="267"/>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v>132.4</v>
      </c>
      <c r="HX728" s="239"/>
      <c r="HY728" s="154"/>
      <c r="HZ728" s="154"/>
      <c r="IA728" s="184"/>
      <c r="IB728" s="184"/>
      <c r="ID728" s="184"/>
      <c r="IE728" s="185"/>
      <c r="IF728" s="185"/>
      <c r="IG728" s="184"/>
    </row>
    <row r="729" spans="1:241" ht="15" customHeight="1" x14ac:dyDescent="0.35">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c r="ED729" s="244"/>
      <c r="EE729"/>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5">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491000</v>
      </c>
      <c r="ED730" s="242"/>
      <c r="EE730" s="242">
        <v>360000</v>
      </c>
      <c r="EF730" s="242"/>
      <c r="EG730" s="260">
        <v>5.4002160086403457</v>
      </c>
      <c r="EH730" s="242"/>
      <c r="EI730" s="260">
        <v>4.3501740069602786</v>
      </c>
      <c r="EJ730" s="242"/>
      <c r="EK730" s="242">
        <v>2</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11.988716502115656</v>
      </c>
      <c r="GB730" s="254"/>
      <c r="GC730" s="254">
        <v>15.039649986327591</v>
      </c>
      <c r="GD730" s="254"/>
      <c r="GE730" s="254">
        <v>34.042553191489361</v>
      </c>
      <c r="GF730" s="254"/>
      <c r="GG730" s="254">
        <v>75.002749367645436</v>
      </c>
      <c r="GH730" s="254"/>
      <c r="GI730" s="254">
        <v>71.956312238997754</v>
      </c>
      <c r="GJ730" s="254"/>
      <c r="GK730" s="254">
        <v>19.900497512437809</v>
      </c>
      <c r="GL730" s="254"/>
      <c r="GM730" s="254">
        <v>2.9556650246305423</v>
      </c>
      <c r="GN730" s="254"/>
      <c r="GO730" s="254">
        <v>42.575967690922802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5">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536000</v>
      </c>
      <c r="ED731" s="242"/>
      <c r="EE731" s="242">
        <v>375000</v>
      </c>
      <c r="EF731" s="242"/>
      <c r="EG731" s="260">
        <v>7.3661776367961931</v>
      </c>
      <c r="EH731" s="242"/>
      <c r="EI731" s="260">
        <v>5.2735923869944488</v>
      </c>
      <c r="EJ731" s="242"/>
      <c r="EK731" s="242">
        <v>1.4000000000000001</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6.3820137319116794</v>
      </c>
      <c r="GB731" s="254"/>
      <c r="GC731" s="254">
        <v>12.208551102041785</v>
      </c>
      <c r="GD731" s="254"/>
      <c r="GE731" s="254">
        <v>32.905947681779907</v>
      </c>
      <c r="GF731" s="254"/>
      <c r="GG731" s="254">
        <v>85.014471390204108</v>
      </c>
      <c r="GH731" s="254"/>
      <c r="GI731" s="254">
        <v>78.196707041772541</v>
      </c>
      <c r="GJ731" s="254"/>
      <c r="GK731" s="254">
        <v>27.174148978444979</v>
      </c>
      <c r="GL731" s="254"/>
      <c r="GM731" s="254">
        <v>0</v>
      </c>
      <c r="GN731" s="254"/>
      <c r="GO731" s="254">
        <v>45.058558042072775</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5">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674500</v>
      </c>
      <c r="ED732" s="242"/>
      <c r="EE732" s="242">
        <v>412500</v>
      </c>
      <c r="EF732" s="242"/>
      <c r="EG732" s="260">
        <v>8.6401444322651368</v>
      </c>
      <c r="EH732" s="242"/>
      <c r="EI732" s="260">
        <v>6.0448771680959439</v>
      </c>
      <c r="EJ732" s="242"/>
      <c r="EK732" s="242">
        <v>1.6</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11.408798369869748</v>
      </c>
      <c r="GB732" s="254"/>
      <c r="GC732" s="254">
        <v>9.7970925254720118</v>
      </c>
      <c r="GD732" s="254"/>
      <c r="GE732" s="254">
        <v>33.439607808510374</v>
      </c>
      <c r="GF732" s="254"/>
      <c r="GG732" s="254">
        <v>93.984788891911137</v>
      </c>
      <c r="GH732" s="254"/>
      <c r="GI732" s="254">
        <v>77.380516703386235</v>
      </c>
      <c r="GJ732" s="254"/>
      <c r="GK732" s="254">
        <v>13.90275856759718</v>
      </c>
      <c r="GL732" s="254"/>
      <c r="GM732" s="254">
        <v>0</v>
      </c>
      <c r="GN732" s="254"/>
      <c r="GO732" s="254">
        <v>45.34717679273836</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5">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678250</v>
      </c>
      <c r="ED733" s="242"/>
      <c r="EE733" s="242">
        <v>440094</v>
      </c>
      <c r="EF733" s="242"/>
      <c r="EG733" s="260">
        <v>9.385076001842469</v>
      </c>
      <c r="EH733" s="242"/>
      <c r="EI733" s="260">
        <v>6.1607669276830954</v>
      </c>
      <c r="EJ733" s="242"/>
      <c r="EK733" s="242">
        <v>1.3</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7.1703112579643928</v>
      </c>
      <c r="GB733" s="254"/>
      <c r="GC733" s="254">
        <v>11.780769494660847</v>
      </c>
      <c r="GD733" s="254"/>
      <c r="GE733" s="254">
        <v>27.220332532440558</v>
      </c>
      <c r="GF733" s="254"/>
      <c r="GG733" s="254">
        <v>91.018842746131554</v>
      </c>
      <c r="GH733" s="254"/>
      <c r="GI733" s="254">
        <v>84.137609457843041</v>
      </c>
      <c r="GJ733" s="254"/>
      <c r="GK733" s="254">
        <v>23.148742875860531</v>
      </c>
      <c r="GL733" s="254"/>
      <c r="GM733" s="254">
        <v>0</v>
      </c>
      <c r="GN733" s="254"/>
      <c r="GO733" s="254">
        <v>45.2508819608504</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5">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720000</v>
      </c>
      <c r="ED734" s="242"/>
      <c r="EE734" s="242">
        <v>485000</v>
      </c>
      <c r="EF734" s="242"/>
      <c r="EG734" s="242">
        <v>10.385609222818525</v>
      </c>
      <c r="EH734" s="242"/>
      <c r="EI734" s="242">
        <v>4.6793215397866561</v>
      </c>
      <c r="EJ734" s="242"/>
      <c r="EK734" s="242">
        <v>1</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9.3737417864563639</v>
      </c>
      <c r="GB734" s="254"/>
      <c r="GC734" s="254">
        <v>9.5112590386254858</v>
      </c>
      <c r="GD734" s="254"/>
      <c r="GE734" s="254">
        <v>26.976718137215165</v>
      </c>
      <c r="GF734" s="254"/>
      <c r="GG734" s="254">
        <v>87.467572170107729</v>
      </c>
      <c r="GH734" s="254"/>
      <c r="GI734" s="254">
        <v>86.112495501818543</v>
      </c>
      <c r="GJ734" s="254"/>
      <c r="GK734" s="254">
        <v>22.588700133144481</v>
      </c>
      <c r="GL734" s="254"/>
      <c r="GM734" s="254">
        <v>0</v>
      </c>
      <c r="GN734" s="254"/>
      <c r="GO734" s="254">
        <v>44.305778622859769</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5">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820500</v>
      </c>
      <c r="ED735" s="244"/>
      <c r="EE735" s="245">
        <v>510000</v>
      </c>
      <c r="EG735" s="245">
        <v>13.2</v>
      </c>
      <c r="EI735" s="245">
        <v>5.6</v>
      </c>
      <c r="EK735" s="242">
        <v>1.9</v>
      </c>
      <c r="EO735" s="244">
        <v>1.5</v>
      </c>
      <c r="EP735" s="244"/>
      <c r="GA735" s="254">
        <v>7.9764130547509051</v>
      </c>
      <c r="GB735" s="254"/>
      <c r="GC735" s="254">
        <v>7.8361449839871744</v>
      </c>
      <c r="GD735" s="254"/>
      <c r="GE735" s="254">
        <v>22.749531142678883</v>
      </c>
      <c r="GF735" s="254"/>
      <c r="GG735" s="254">
        <v>91.34397236142722</v>
      </c>
      <c r="GH735" s="254"/>
      <c r="GI735" s="254">
        <v>97.397910351751975</v>
      </c>
      <c r="GJ735" s="254"/>
      <c r="GK735" s="254">
        <v>22.837503183481008</v>
      </c>
      <c r="GL735" s="254"/>
      <c r="GM735" s="254">
        <v>0</v>
      </c>
      <c r="GN735" s="254"/>
      <c r="GO735" s="254">
        <v>45.390727309811041</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5">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805000</v>
      </c>
      <c r="ED736" s="244"/>
      <c r="EE736" s="245">
        <v>531000</v>
      </c>
      <c r="EK736" s="242">
        <v>1.7999999999999998</v>
      </c>
      <c r="EO736" s="244">
        <v>0.83160083160083165</v>
      </c>
      <c r="EP736" s="244"/>
      <c r="GA736" s="254">
        <v>13.999518869973818</v>
      </c>
      <c r="GB736" s="254"/>
      <c r="GC736" s="254">
        <v>14.585763067934433</v>
      </c>
      <c r="GD736" s="254"/>
      <c r="GE736" s="254">
        <v>25.542522614577745</v>
      </c>
      <c r="GF736" s="254"/>
      <c r="GG736" s="254">
        <v>91.34063774801794</v>
      </c>
      <c r="GH736" s="254"/>
      <c r="GI736" s="254">
        <v>110.70877016632645</v>
      </c>
      <c r="GJ736" s="254"/>
      <c r="GK736" s="254">
        <v>30.400667856189635</v>
      </c>
      <c r="GL736" s="254"/>
      <c r="GM736" s="254">
        <v>0</v>
      </c>
      <c r="GN736" s="254"/>
      <c r="GO736" s="254">
        <v>50.807954565969034</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5">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800000</v>
      </c>
      <c r="ED737" s="244"/>
      <c r="EE737" s="245">
        <v>535000</v>
      </c>
      <c r="EK737" s="242">
        <v>0.89999999999999991</v>
      </c>
      <c r="EO737" s="244"/>
      <c r="EP737" s="244"/>
      <c r="GA737" s="254">
        <v>8.2377689506789622</v>
      </c>
      <c r="GB737" s="254"/>
      <c r="GC737" s="254">
        <v>9.3906518947937521</v>
      </c>
      <c r="GD737" s="254"/>
      <c r="GE737" s="254">
        <v>32.726556101886899</v>
      </c>
      <c r="GF737" s="254"/>
      <c r="GG737" s="254">
        <v>93.663005921733458</v>
      </c>
      <c r="GH737" s="254"/>
      <c r="GI737" s="254">
        <v>101.7674529694178</v>
      </c>
      <c r="GJ737" s="254"/>
      <c r="GK737" s="254">
        <v>28.017923112309091</v>
      </c>
      <c r="GL737" s="254"/>
      <c r="GM737" s="254">
        <v>1.3815995806449501</v>
      </c>
      <c r="GN737" s="254"/>
      <c r="GO737" s="254">
        <v>50.371408752996707</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5">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865000</v>
      </c>
      <c r="ED738" s="244"/>
      <c r="EE738" s="245">
        <v>527000</v>
      </c>
      <c r="EK738" s="242">
        <v>0.5</v>
      </c>
      <c r="EO738" s="244"/>
      <c r="EP738" s="244"/>
      <c r="GA738" s="254">
        <v>4.8743239211280995</v>
      </c>
      <c r="GB738" s="254"/>
      <c r="GC738" s="254">
        <v>11.194393374017183</v>
      </c>
      <c r="GD738" s="254"/>
      <c r="GE738" s="254">
        <v>24.713740979835105</v>
      </c>
      <c r="GF738" s="254"/>
      <c r="GG738" s="254">
        <v>85.123934036223744</v>
      </c>
      <c r="GH738" s="254"/>
      <c r="GI738" s="254">
        <v>100.95223812404471</v>
      </c>
      <c r="GJ738" s="254"/>
      <c r="GK738" s="254">
        <v>35.459200827015863</v>
      </c>
      <c r="GL738" s="254"/>
      <c r="GM738" s="254">
        <v>1.7128540317503365</v>
      </c>
      <c r="GN738" s="254"/>
      <c r="GO738" s="254">
        <v>47.393467760829417</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5">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965000</v>
      </c>
      <c r="ED739" s="244"/>
      <c r="EE739" s="245">
        <v>575000</v>
      </c>
      <c r="EK739" s="242">
        <v>0.70000000000000007</v>
      </c>
      <c r="EO739" s="244"/>
      <c r="EP739" s="244"/>
      <c r="GA739" s="254">
        <v>8.3081570996978851</v>
      </c>
      <c r="GB739" s="254"/>
      <c r="GC739" s="254">
        <v>8.0961086445547146</v>
      </c>
      <c r="GD739" s="254"/>
      <c r="GE739" s="254">
        <v>27.752909579230082</v>
      </c>
      <c r="GF739" s="254"/>
      <c r="GG739" s="254">
        <v>90.872778110645086</v>
      </c>
      <c r="GH739" s="254"/>
      <c r="GI739" s="254">
        <v>99.5724727623776</v>
      </c>
      <c r="GJ739" s="254"/>
      <c r="GK739" s="254">
        <v>27.265745007680493</v>
      </c>
      <c r="GL739" s="254"/>
      <c r="GM739" s="254">
        <v>1.8352833218628124</v>
      </c>
      <c r="GN739" s="254"/>
      <c r="GO739" s="254">
        <v>49.511934287469572</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5">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1110000</v>
      </c>
      <c r="ED740" s="244"/>
      <c r="EE740" s="245">
        <v>570000</v>
      </c>
      <c r="EK740" s="242">
        <v>0.89999999999999991</v>
      </c>
      <c r="EO740" s="244"/>
      <c r="EP740" s="244"/>
      <c r="GA740" s="254">
        <v>5.9208129666616678</v>
      </c>
      <c r="GB740" s="254"/>
      <c r="GC740" s="254">
        <v>14.080368066013337</v>
      </c>
      <c r="GD740" s="254"/>
      <c r="GE740" s="254">
        <v>20.234372163476138</v>
      </c>
      <c r="GF740" s="254"/>
      <c r="GG740" s="254">
        <v>77.846805951929497</v>
      </c>
      <c r="GH740" s="254"/>
      <c r="GI740" s="254">
        <v>91.610567578030967</v>
      </c>
      <c r="GJ740" s="254"/>
      <c r="GK740" s="254">
        <v>23.06228760610707</v>
      </c>
      <c r="GL740" s="254"/>
      <c r="GM740" s="254">
        <v>1.2623269816124525</v>
      </c>
      <c r="GN740" s="254"/>
      <c r="GO740" s="254">
        <v>43.285412472434437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5">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1250000</v>
      </c>
      <c r="ED741" s="244"/>
      <c r="EE741" s="245">
        <v>580000</v>
      </c>
      <c r="EK741" s="242">
        <v>0.5</v>
      </c>
      <c r="EO741" s="244"/>
      <c r="EP741" s="244"/>
      <c r="GA741" s="254">
        <v>5.1492152735292844</v>
      </c>
      <c r="GC741" s="254">
        <v>12.911346046043922</v>
      </c>
      <c r="GE741" s="254">
        <v>20.791077362308847</v>
      </c>
      <c r="GG741" s="254">
        <v>78.565187745817653</v>
      </c>
      <c r="GI741" s="254">
        <v>82.180629250200454</v>
      </c>
      <c r="GK741" s="254">
        <v>23.358873188597052</v>
      </c>
      <c r="GM741" s="254">
        <v>0</v>
      </c>
      <c r="GO741" s="254">
        <v>43.128236357272357</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5">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1370500</v>
      </c>
      <c r="ED742" s="244"/>
      <c r="EE742" s="245">
        <v>615000</v>
      </c>
      <c r="EK742" s="242">
        <v>1.2</v>
      </c>
      <c r="EO742" s="244"/>
      <c r="EP742" s="244"/>
      <c r="GA742" s="254">
        <v>9.0739626307436794</v>
      </c>
      <c r="GC742" s="254">
        <v>16.785667967861279</v>
      </c>
      <c r="GE742" s="254">
        <v>26.314216919752603</v>
      </c>
      <c r="GG742" s="254">
        <v>78.516540294382267</v>
      </c>
      <c r="GI742" s="254">
        <v>93.654171929343306</v>
      </c>
      <c r="GK742" s="254">
        <v>32.692054973128599</v>
      </c>
      <c r="GM742" s="254">
        <v>0</v>
      </c>
      <c r="GO742" s="254">
        <v>48.141753204912149</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5">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1350000</v>
      </c>
      <c r="ED743" s="244"/>
      <c r="EE743" s="245">
        <v>640500</v>
      </c>
      <c r="EK743" s="242">
        <v>1.5</v>
      </c>
      <c r="EO743" s="244"/>
      <c r="EP743" s="244"/>
      <c r="GA743" s="254">
        <v>5.3099529528365483</v>
      </c>
      <c r="GB743" s="254"/>
      <c r="GC743" s="254">
        <v>15.331275527230392</v>
      </c>
      <c r="GD743" s="254"/>
      <c r="GE743" s="254">
        <v>21.587136740245175</v>
      </c>
      <c r="GF743" s="254"/>
      <c r="GG743" s="254">
        <v>73.083887603902696</v>
      </c>
      <c r="GH743" s="254"/>
      <c r="GI743" s="254">
        <v>81.58116142732834</v>
      </c>
      <c r="GJ743" s="254"/>
      <c r="GK743" s="254">
        <v>29.206311753780401</v>
      </c>
      <c r="GL743" s="254"/>
      <c r="GM743" s="254">
        <v>3.7593013818399585</v>
      </c>
      <c r="GN743" s="254"/>
      <c r="GO743" s="254">
        <v>43.669880566396984</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5">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1316335</v>
      </c>
      <c r="ED744" s="244"/>
      <c r="EE744" s="245">
        <v>625000</v>
      </c>
      <c r="EK744" s="242">
        <v>57.1</v>
      </c>
      <c r="EO744" s="244"/>
      <c r="EP744" s="244"/>
      <c r="GA744" s="254">
        <v>4.4295211831092427</v>
      </c>
      <c r="GB744" s="254"/>
      <c r="GC744" s="254">
        <v>13.690390190003066</v>
      </c>
      <c r="GD744" s="254"/>
      <c r="GE744" s="254">
        <v>23.723285930502641</v>
      </c>
      <c r="GF744" s="254"/>
      <c r="GG744" s="254">
        <v>74.037076386260779</v>
      </c>
      <c r="GH744" s="254"/>
      <c r="GI744" s="254">
        <v>84.699573353907681</v>
      </c>
      <c r="GJ744" s="254"/>
      <c r="GK744" s="254">
        <v>27.872359827709769</v>
      </c>
      <c r="GL744" s="254"/>
      <c r="GM744" s="254">
        <v>3.0671987654998012</v>
      </c>
      <c r="GN744" s="254"/>
      <c r="GO744" s="254">
        <v>40.258118649850843</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5">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1405000</v>
      </c>
      <c r="ED745" s="244"/>
      <c r="EE745" s="245">
        <v>630000</v>
      </c>
      <c r="EK745" s="242">
        <v>0.5</v>
      </c>
      <c r="EO745" s="244"/>
      <c r="EP745" s="244"/>
      <c r="GA745" s="257">
        <v>3.6275524003402717</v>
      </c>
      <c r="GB745" s="257"/>
      <c r="GC745" s="257">
        <v>12.081271422145129</v>
      </c>
      <c r="GD745" s="257"/>
      <c r="GE745" s="257">
        <v>25.881712189232108</v>
      </c>
      <c r="GF745" s="257"/>
      <c r="GG745" s="257">
        <v>74.930347184471728</v>
      </c>
      <c r="GH745" s="257"/>
      <c r="GI745" s="257">
        <v>87.636082320060467</v>
      </c>
      <c r="GJ745" s="257"/>
      <c r="GK745" s="257">
        <v>26.60212240212439</v>
      </c>
      <c r="GL745" s="257"/>
      <c r="GM745" s="257">
        <v>2.4284914558129751</v>
      </c>
      <c r="GN745" s="257"/>
      <c r="GO745" s="257">
        <v>41.062803808135996</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5">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v>4.8</v>
      </c>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1570000</v>
      </c>
      <c r="ED746" s="244"/>
      <c r="EE746" s="245">
        <v>669000</v>
      </c>
      <c r="EK746" s="242">
        <v>0.4</v>
      </c>
      <c r="EO746" s="244"/>
      <c r="EP746" s="244"/>
      <c r="GA746" s="254">
        <v>5.1862877817600017</v>
      </c>
      <c r="GB746" s="254"/>
      <c r="GC746" s="254">
        <v>12.411558876933924</v>
      </c>
      <c r="GD746" s="254"/>
      <c r="GE746" s="254">
        <v>28.001035363568164</v>
      </c>
      <c r="GF746" s="254"/>
      <c r="GG746" s="254">
        <v>75.254920719961603</v>
      </c>
      <c r="GH746" s="254"/>
      <c r="GI746" s="254">
        <v>76.451754029335575</v>
      </c>
      <c r="GJ746" s="254"/>
      <c r="GK746" s="254">
        <v>28.29084436510767</v>
      </c>
      <c r="GL746" s="254"/>
      <c r="GM746" s="254">
        <v>2.0388086683962294</v>
      </c>
      <c r="GN746" s="254"/>
      <c r="GO746" s="254">
        <v>40.124176196691074</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3">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1505000</v>
      </c>
      <c r="ED747" s="244"/>
      <c r="EE747" s="245">
        <v>642500</v>
      </c>
      <c r="EK747" s="242">
        <v>1</v>
      </c>
      <c r="EO747" s="244"/>
      <c r="EP747" s="244"/>
      <c r="GA747" s="254">
        <v>6.1507007514780225</v>
      </c>
      <c r="GB747" s="254"/>
      <c r="GC747" s="254">
        <v>54.356475599081698</v>
      </c>
      <c r="GD747" s="254"/>
      <c r="GE747" s="254">
        <v>130.56662081971888</v>
      </c>
      <c r="GF747" s="254"/>
      <c r="GG747" s="254">
        <v>150.81155654969308</v>
      </c>
      <c r="GH747" s="254"/>
      <c r="GI747" s="254">
        <v>70.257783970793895</v>
      </c>
      <c r="GJ747" s="254"/>
      <c r="GK747" s="254">
        <v>15.162170242237901</v>
      </c>
      <c r="GL747" s="254"/>
      <c r="GM747" s="254">
        <v>1.2723973421806734</v>
      </c>
      <c r="GN747" s="254"/>
      <c r="GO747" s="254">
        <v>70.556080036353507</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5">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1450000</v>
      </c>
      <c r="ED748" s="244"/>
      <c r="EE748" s="245">
        <v>625000</v>
      </c>
      <c r="EK748" s="242">
        <v>0.6</v>
      </c>
      <c r="EO748" s="244"/>
      <c r="EP748" s="244"/>
      <c r="GA748" s="254">
        <v>1.9676123554490725</v>
      </c>
      <c r="GB748" s="254"/>
      <c r="GC748" s="254">
        <v>11.527278648812603</v>
      </c>
      <c r="GD748" s="254"/>
      <c r="GE748" s="254">
        <v>14.152208154733119</v>
      </c>
      <c r="GF748" s="254"/>
      <c r="GG748" s="254">
        <v>66.780026383176335</v>
      </c>
      <c r="GH748" s="254"/>
      <c r="GI748" s="254">
        <v>83.876741618279709</v>
      </c>
      <c r="GJ748" s="254"/>
      <c r="GK748" s="254">
        <v>30.073383665872406</v>
      </c>
      <c r="GL748" s="254"/>
      <c r="GM748" s="254">
        <v>1.0575465993468609</v>
      </c>
      <c r="GN748" s="254"/>
      <c r="GO748" s="254">
        <v>36.032640461952056</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5">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1325000</v>
      </c>
      <c r="ED749" s="244"/>
      <c r="EE749" s="245">
        <v>574500</v>
      </c>
      <c r="EK749" s="242">
        <v>0.8</v>
      </c>
      <c r="EO749" s="244"/>
      <c r="EP749" s="244"/>
      <c r="GA749" s="254">
        <v>3.8565719001733019</v>
      </c>
      <c r="GB749" s="254"/>
      <c r="GC749" s="254">
        <v>10.613031407571857</v>
      </c>
      <c r="GD749" s="254"/>
      <c r="GE749" s="254">
        <v>14.055542367699466</v>
      </c>
      <c r="GF749" s="254"/>
      <c r="GG749" s="254">
        <v>60.543251390079057</v>
      </c>
      <c r="GH749" s="254"/>
      <c r="GI749" s="254">
        <v>73.466115626934354</v>
      </c>
      <c r="GJ749" s="254"/>
      <c r="GK749" s="254">
        <v>23.456605526398086</v>
      </c>
      <c r="GL749" s="254"/>
      <c r="GM749" s="254">
        <v>4.176990731452296</v>
      </c>
      <c r="GN749" s="254"/>
      <c r="GO749" s="254">
        <v>33.004594091833702</v>
      </c>
      <c r="GP749" s="254"/>
      <c r="GQ749" s="254"/>
      <c r="GR749" s="254"/>
      <c r="GS749" s="254"/>
      <c r="GT749" s="254"/>
      <c r="GU749" s="184"/>
      <c r="GV749" s="184"/>
      <c r="GW749" s="184"/>
      <c r="GX749" s="184"/>
      <c r="GY749" s="184"/>
      <c r="GZ749" s="184"/>
      <c r="HC749" s="184"/>
      <c r="HG749" s="285">
        <v>1557.7538789918726</v>
      </c>
      <c r="HH749" s="285"/>
      <c r="HI749" s="285">
        <v>9998.1528610130536</v>
      </c>
      <c r="HJ749" s="285"/>
      <c r="HK749" s="285">
        <v>886.62671373450451</v>
      </c>
      <c r="HL749" s="285"/>
      <c r="HM749" s="285">
        <v>13962.318364666284</v>
      </c>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5">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C750" s="245">
        <v>1308250</v>
      </c>
      <c r="ED750" s="244"/>
      <c r="EE750" s="245">
        <v>608750</v>
      </c>
      <c r="EK750" s="242">
        <v>1.4000000000000001</v>
      </c>
      <c r="EO750" s="244"/>
      <c r="EP750" s="244"/>
      <c r="GA750" s="267">
        <v>2.2055842244422812</v>
      </c>
      <c r="GB750" s="267"/>
      <c r="GC750" s="267">
        <v>7.4557228806358564</v>
      </c>
      <c r="GD750" s="267"/>
      <c r="GE750" s="267">
        <v>11.958615572082172</v>
      </c>
      <c r="GF750" s="267"/>
      <c r="GG750" s="267">
        <v>56.639616427648505</v>
      </c>
      <c r="GH750" s="267"/>
      <c r="GI750" s="267">
        <v>68.759503309745568</v>
      </c>
      <c r="GJ750" s="267"/>
      <c r="GK750" s="267">
        <v>24.681356512878196</v>
      </c>
      <c r="GL750" s="267"/>
      <c r="GM750" s="267">
        <v>3.2657171088445955</v>
      </c>
      <c r="GN750" s="267"/>
      <c r="GO750" s="267">
        <v>30.843163763991317</v>
      </c>
      <c r="GP750" s="254"/>
      <c r="GQ750" s="254"/>
      <c r="GR750" s="254"/>
      <c r="GS750" s="254"/>
      <c r="GT750" s="254"/>
      <c r="GU750" s="184"/>
      <c r="GV750" s="184"/>
      <c r="GW750" s="184"/>
      <c r="GX750" s="184"/>
      <c r="GY750" s="184"/>
      <c r="GZ750" s="184"/>
      <c r="HC750" s="184"/>
      <c r="HG750" s="285">
        <v>1929.3785871745476</v>
      </c>
      <c r="HH750" s="285"/>
      <c r="HI750" s="285">
        <v>11206.879431215617</v>
      </c>
      <c r="HJ750" s="285"/>
      <c r="HK750" s="285">
        <v>688.1417194606081</v>
      </c>
      <c r="HL750" s="285"/>
      <c r="HM750" s="285">
        <v>15741.862451095267</v>
      </c>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5">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D751" s="244"/>
      <c r="EK751" s="242">
        <v>1</v>
      </c>
      <c r="EO751" s="244"/>
      <c r="EP751" s="244"/>
      <c r="GA751" s="267">
        <v>0.67785058840521961</v>
      </c>
      <c r="GB751" s="267"/>
      <c r="GC751" s="267">
        <v>5.4023873498699846</v>
      </c>
      <c r="GD751" s="267"/>
      <c r="GE751" s="267">
        <v>9.482652705332951</v>
      </c>
      <c r="GF751" s="267"/>
      <c r="GG751" s="267">
        <v>54.057730905814331</v>
      </c>
      <c r="GH751" s="267"/>
      <c r="GI751" s="267">
        <v>74.398006843554171</v>
      </c>
      <c r="GJ751" s="267"/>
      <c r="GK751" s="267">
        <v>24.690561350567801</v>
      </c>
      <c r="GL751" s="267"/>
      <c r="GM751" s="267">
        <v>2.2342252010211814</v>
      </c>
      <c r="GN751" s="267"/>
      <c r="GO751" s="267">
        <v>30.173549809708557</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5">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D752" s="244"/>
      <c r="EK752" s="242">
        <v>1.2</v>
      </c>
      <c r="EO752" s="244"/>
      <c r="EP752" s="244"/>
      <c r="GA752" s="267">
        <v>3.691165786774663</v>
      </c>
      <c r="GB752" s="267"/>
      <c r="GC752" s="267">
        <v>3.0973462198830051</v>
      </c>
      <c r="GD752" s="267"/>
      <c r="GE752" s="267">
        <v>8.2266900115741439</v>
      </c>
      <c r="GF752" s="267"/>
      <c r="GG752" s="267">
        <v>35.979073737482395</v>
      </c>
      <c r="GH752" s="267"/>
      <c r="GI752" s="267">
        <v>50.970103085805995</v>
      </c>
      <c r="GJ752" s="267"/>
      <c r="GK752" s="267">
        <v>14.734146718981648</v>
      </c>
      <c r="GL752" s="267"/>
      <c r="GM752" s="267">
        <v>0.36536494407004272</v>
      </c>
      <c r="GN752" s="267"/>
      <c r="GO752" s="267">
        <v>20.785762195296588</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5">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c r="EE753"/>
      <c r="EK753" s="242">
        <v>0.4</v>
      </c>
      <c r="EO753" s="244"/>
      <c r="EP753" s="244"/>
      <c r="GA753" s="267"/>
      <c r="GB753" s="267"/>
      <c r="GC753" s="267"/>
      <c r="GD753" s="267"/>
      <c r="GE753" s="267"/>
      <c r="GF753" s="267"/>
      <c r="GG753" s="267"/>
      <c r="GH753" s="267"/>
      <c r="GI753" s="267"/>
      <c r="GJ753" s="267"/>
      <c r="GK753" s="267"/>
      <c r="GL753" s="267"/>
      <c r="GM753" s="267"/>
      <c r="GN753" s="267"/>
      <c r="GO753" s="267"/>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v>31.6</v>
      </c>
      <c r="HX753" s="239"/>
      <c r="HY753" s="154"/>
      <c r="HZ753" s="154"/>
      <c r="IA753" s="184"/>
      <c r="IB753" s="184"/>
      <c r="ID753" s="184"/>
      <c r="IE753" s="185"/>
      <c r="IF753" s="185"/>
      <c r="IG753" s="184"/>
    </row>
    <row r="754" spans="1:241" ht="15" customHeight="1" x14ac:dyDescent="0.35">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c r="ED754" s="244"/>
      <c r="EE754"/>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5">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266000</v>
      </c>
      <c r="ED755" s="242"/>
      <c r="EE755" s="242">
        <v>227750</v>
      </c>
      <c r="EF755" s="242"/>
      <c r="EG755" s="260">
        <v>3.0133683979837826</v>
      </c>
      <c r="EH755" s="242"/>
      <c r="EI755" s="260">
        <v>2.6024545255314484</v>
      </c>
      <c r="EJ755" s="242"/>
      <c r="EK755" s="242">
        <v>51.5</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11.262066499821238</v>
      </c>
      <c r="GB755" s="254"/>
      <c r="GC755" s="254">
        <v>49.228675136116152</v>
      </c>
      <c r="GD755" s="254"/>
      <c r="GE755" s="254">
        <v>133.65363616510157</v>
      </c>
      <c r="GF755" s="254"/>
      <c r="GG755" s="254">
        <v>125.15717187348874</v>
      </c>
      <c r="GH755" s="254"/>
      <c r="GI755" s="254">
        <v>49.722295688971172</v>
      </c>
      <c r="GJ755" s="254"/>
      <c r="GK755" s="254">
        <v>7.3946689595872739</v>
      </c>
      <c r="GL755" s="254"/>
      <c r="GM755" s="254">
        <v>0</v>
      </c>
      <c r="GN755" s="254"/>
      <c r="GO755" s="254">
        <v>59.672823894740212</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5">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280000</v>
      </c>
      <c r="ED756" s="242"/>
      <c r="EE756" s="242">
        <v>230000</v>
      </c>
      <c r="EF756" s="242"/>
      <c r="EG756" s="260">
        <v>3.8026944806605822</v>
      </c>
      <c r="EH756" s="242"/>
      <c r="EI756" s="260">
        <v>3.0421555845284658</v>
      </c>
      <c r="EJ756" s="242"/>
      <c r="EK756" s="242">
        <v>56.8</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8.6372648629526889</v>
      </c>
      <c r="GB756" s="254"/>
      <c r="GC756" s="254">
        <v>48.467226614077617</v>
      </c>
      <c r="GD756" s="254"/>
      <c r="GE756" s="254">
        <v>123.41044901662212</v>
      </c>
      <c r="GF756" s="254"/>
      <c r="GG756" s="254">
        <v>134.56381305885054</v>
      </c>
      <c r="GH756" s="254"/>
      <c r="GI756" s="254">
        <v>51.776012621296637</v>
      </c>
      <c r="GJ756" s="254"/>
      <c r="GK756" s="254">
        <v>9.8535273868906295</v>
      </c>
      <c r="GL756" s="254"/>
      <c r="GM756" s="254">
        <v>0.54835943855388658</v>
      </c>
      <c r="GN756" s="254"/>
      <c r="GO756" s="254">
        <v>59.968613958633533</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5">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310000</v>
      </c>
      <c r="ED757" s="242"/>
      <c r="EE757" s="242">
        <v>254750</v>
      </c>
      <c r="EF757" s="242"/>
      <c r="EG757" s="260">
        <v>5.1115241635687729</v>
      </c>
      <c r="EH757" s="242"/>
      <c r="EI757" s="260">
        <v>4.1106662853874747</v>
      </c>
      <c r="EJ757" s="242"/>
      <c r="EK757" s="242">
        <v>56.999999999999993</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8.5135216666203455</v>
      </c>
      <c r="GB757" s="254"/>
      <c r="GC757" s="254">
        <v>43.812139870541557</v>
      </c>
      <c r="GD757" s="254"/>
      <c r="GE757" s="254">
        <v>123.43182156828854</v>
      </c>
      <c r="GF757" s="254"/>
      <c r="GG757" s="254">
        <v>144.18136931649127</v>
      </c>
      <c r="GH757" s="254"/>
      <c r="GI757" s="254">
        <v>52.977990205934432</v>
      </c>
      <c r="GJ757" s="254"/>
      <c r="GK757" s="254">
        <v>9.905358785010522</v>
      </c>
      <c r="GL757" s="254"/>
      <c r="GM757" s="254">
        <v>0.55048615677744772</v>
      </c>
      <c r="GN757" s="254"/>
      <c r="GO757" s="254">
        <v>60.945275539069804</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5">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335500</v>
      </c>
      <c r="ED758" s="242"/>
      <c r="EE758" s="242">
        <v>290000</v>
      </c>
      <c r="EF758" s="242"/>
      <c r="EG758" s="260">
        <v>6.3150297708546344</v>
      </c>
      <c r="EH758" s="242"/>
      <c r="EI758" s="260">
        <v>5.4279184459012448</v>
      </c>
      <c r="EJ758" s="242"/>
      <c r="EK758" s="242">
        <v>55.800000000000004</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8.2057723971528684</v>
      </c>
      <c r="GB758" s="254"/>
      <c r="GC758" s="254">
        <v>39.549737709575567</v>
      </c>
      <c r="GD758" s="254"/>
      <c r="GE758" s="254">
        <v>114.74702457218743</v>
      </c>
      <c r="GF758" s="254"/>
      <c r="GG758" s="254">
        <v>144.01590990581241</v>
      </c>
      <c r="GH758" s="254"/>
      <c r="GI758" s="254">
        <v>59.155906276259124</v>
      </c>
      <c r="GJ758" s="254"/>
      <c r="GK758" s="254">
        <v>11.704709993067748</v>
      </c>
      <c r="GL758" s="254"/>
      <c r="GM758" s="254">
        <v>0.55262943545311682</v>
      </c>
      <c r="GN758" s="254"/>
      <c r="GO758" s="254">
        <v>60.2436907528812</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5">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359000</v>
      </c>
      <c r="ED759" s="242"/>
      <c r="EE759" s="242">
        <v>311000</v>
      </c>
      <c r="EF759" s="242"/>
      <c r="EG759" s="242">
        <v>5.8464879311784852</v>
      </c>
      <c r="EH759" s="242"/>
      <c r="EI759" s="242">
        <v>4.8024722291823272</v>
      </c>
      <c r="EJ759" s="242"/>
      <c r="EK759" s="242">
        <v>54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6.05809240572394</v>
      </c>
      <c r="GB759" s="254"/>
      <c r="GC759" s="254">
        <v>37.126072456321374</v>
      </c>
      <c r="GD759" s="254"/>
      <c r="GE759" s="254">
        <v>109.9809312337961</v>
      </c>
      <c r="GF759" s="254"/>
      <c r="GG759" s="254">
        <v>140.40728397447538</v>
      </c>
      <c r="GH759" s="254"/>
      <c r="GI759" s="254">
        <v>61.042389628087022</v>
      </c>
      <c r="GJ759" s="254"/>
      <c r="GK759" s="254">
        <v>11.59130769926549</v>
      </c>
      <c r="GL759" s="254"/>
      <c r="GM759" s="254">
        <v>0</v>
      </c>
      <c r="GN759" s="254"/>
      <c r="GO759" s="254">
        <v>58.264943829640124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5">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415000</v>
      </c>
      <c r="ED760" s="244"/>
      <c r="EE760" s="245">
        <v>339975</v>
      </c>
      <c r="EG760" s="245">
        <v>8.3000000000000007</v>
      </c>
      <c r="EI760" s="245">
        <v>6.5</v>
      </c>
      <c r="EK760" s="242">
        <v>63.3</v>
      </c>
      <c r="EO760" s="244">
        <v>1.4</v>
      </c>
      <c r="EP760" s="244"/>
      <c r="GA760" s="254">
        <v>10.904572986330404</v>
      </c>
      <c r="GB760" s="254"/>
      <c r="GC760" s="254">
        <v>38.291902755189454</v>
      </c>
      <c r="GD760" s="254"/>
      <c r="GE760" s="254">
        <v>113.30079663154204</v>
      </c>
      <c r="GF760" s="254"/>
      <c r="GG760" s="254">
        <v>137.73824498969762</v>
      </c>
      <c r="GH760" s="254"/>
      <c r="GI760" s="254">
        <v>60.910881942450992</v>
      </c>
      <c r="GJ760" s="254"/>
      <c r="GK760" s="254">
        <v>10.240741662333891</v>
      </c>
      <c r="GL760" s="254"/>
      <c r="GM760" s="254">
        <v>0</v>
      </c>
      <c r="GN760" s="254"/>
      <c r="GO760" s="254">
        <v>58.919788592513534</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5">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417750</v>
      </c>
      <c r="ED761" s="244"/>
      <c r="EE761" s="245">
        <v>362000</v>
      </c>
      <c r="EK761" s="242">
        <v>49.5</v>
      </c>
      <c r="EO761" s="244">
        <v>0.74351489783554559</v>
      </c>
      <c r="EP761" s="244"/>
      <c r="GA761" s="254">
        <v>8.7861792736852351</v>
      </c>
      <c r="GB761" s="254"/>
      <c r="GC761" s="254">
        <v>39.837442073906765</v>
      </c>
      <c r="GD761" s="254"/>
      <c r="GE761" s="254">
        <v>121.54681945776034</v>
      </c>
      <c r="GF761" s="254"/>
      <c r="GG761" s="254">
        <v>142.8945268720617</v>
      </c>
      <c r="GH761" s="254"/>
      <c r="GI761" s="254">
        <v>74.083782213834382</v>
      </c>
      <c r="GJ761" s="254"/>
      <c r="GK761" s="254">
        <v>12.691553417152948</v>
      </c>
      <c r="GL761" s="254"/>
      <c r="GM761" s="254">
        <v>0</v>
      </c>
      <c r="GN761" s="254"/>
      <c r="GO761" s="254">
        <v>63.881189383830289</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5">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405000</v>
      </c>
      <c r="ED762" s="244"/>
      <c r="EE762" s="245">
        <v>345000</v>
      </c>
      <c r="EK762" s="242">
        <v>26.900000000000002</v>
      </c>
      <c r="EO762" s="244"/>
      <c r="EP762" s="244"/>
      <c r="GA762" s="254">
        <v>8.8879699557303162</v>
      </c>
      <c r="GB762" s="254"/>
      <c r="GC762" s="254">
        <v>45.799138876667769</v>
      </c>
      <c r="GD762" s="254"/>
      <c r="GE762" s="254">
        <v>104.41154624737484</v>
      </c>
      <c r="GF762" s="254"/>
      <c r="GG762" s="254">
        <v>130.71276097966492</v>
      </c>
      <c r="GH762" s="254"/>
      <c r="GI762" s="254">
        <v>73.52131623692236</v>
      </c>
      <c r="GJ762" s="254"/>
      <c r="GK762" s="254">
        <v>13.393928419892589</v>
      </c>
      <c r="GL762" s="254"/>
      <c r="GM762" s="254">
        <v>0</v>
      </c>
      <c r="GN762" s="254"/>
      <c r="GO762" s="254">
        <v>60.657092282424614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5">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423000</v>
      </c>
      <c r="ED763" s="244"/>
      <c r="EE763" s="245">
        <v>355000</v>
      </c>
      <c r="EK763" s="242">
        <v>18.899999999999999</v>
      </c>
      <c r="EO763" s="244"/>
      <c r="EP763" s="244"/>
      <c r="GA763" s="254">
        <v>6.7739187886111232</v>
      </c>
      <c r="GB763" s="254"/>
      <c r="GC763" s="254">
        <v>41.909944398948433</v>
      </c>
      <c r="GD763" s="254"/>
      <c r="GE763" s="254">
        <v>109.52516432194268</v>
      </c>
      <c r="GF763" s="254"/>
      <c r="GG763" s="254">
        <v>125.94525622414888</v>
      </c>
      <c r="GH763" s="254"/>
      <c r="GI763" s="254">
        <v>73.222451161948243</v>
      </c>
      <c r="GJ763" s="254"/>
      <c r="GK763" s="254">
        <v>11.565215540143315</v>
      </c>
      <c r="GL763" s="254"/>
      <c r="GM763" s="254">
        <v>0.54591845496030322</v>
      </c>
      <c r="GN763" s="254"/>
      <c r="GO763" s="254">
        <v>59.396710580668262</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5">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448000</v>
      </c>
      <c r="ED764" s="244"/>
      <c r="EE764" s="245">
        <v>380000</v>
      </c>
      <c r="EK764" s="242">
        <v>11.4</v>
      </c>
      <c r="EO764" s="244"/>
      <c r="EP764" s="244"/>
      <c r="GA764" s="254">
        <v>5.8329650905827632</v>
      </c>
      <c r="GB764" s="254"/>
      <c r="GC764" s="254">
        <v>42.757417102919113</v>
      </c>
      <c r="GD764" s="254"/>
      <c r="GE764" s="254">
        <v>116.67079514448776</v>
      </c>
      <c r="GF764" s="254"/>
      <c r="GG764" s="254">
        <v>128.83245586813104</v>
      </c>
      <c r="GH764" s="254"/>
      <c r="GI764" s="254">
        <v>67.194403534486185</v>
      </c>
      <c r="GJ764" s="254"/>
      <c r="GK764" s="254">
        <v>13.378507514568589</v>
      </c>
      <c r="GL764" s="254"/>
      <c r="GM764" s="254">
        <v>0.52452137424742773</v>
      </c>
      <c r="GN764" s="254"/>
      <c r="GO764" s="254">
        <v>58.364539170794437</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5">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505000</v>
      </c>
      <c r="ED765" s="244"/>
      <c r="EE765" s="245">
        <v>410000</v>
      </c>
      <c r="EK765" s="242">
        <v>11.1</v>
      </c>
      <c r="EO765" s="244"/>
      <c r="EP765" s="244"/>
      <c r="GA765" s="254">
        <v>6.6377216272681894</v>
      </c>
      <c r="GB765" s="254"/>
      <c r="GC765" s="254">
        <v>37.226413048363128</v>
      </c>
      <c r="GD765" s="254"/>
      <c r="GE765" s="254">
        <v>114.17178087300587</v>
      </c>
      <c r="GF765" s="254"/>
      <c r="GG765" s="254">
        <v>130.15755497085539</v>
      </c>
      <c r="GH765" s="254"/>
      <c r="GI765" s="254">
        <v>67.801202235745933</v>
      </c>
      <c r="GJ765" s="254"/>
      <c r="GK765" s="254">
        <v>16.163220569230898</v>
      </c>
      <c r="GL765" s="254"/>
      <c r="GM765" s="254">
        <v>1.0395049611529634</v>
      </c>
      <c r="GN765" s="254"/>
      <c r="GO765" s="254">
        <v>58.805074345289562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5">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563000</v>
      </c>
      <c r="ED766" s="244"/>
      <c r="EE766" s="245">
        <v>460000</v>
      </c>
      <c r="EK766" s="242">
        <v>11.1</v>
      </c>
      <c r="EO766" s="244"/>
      <c r="EP766" s="244"/>
      <c r="GA766" s="254">
        <v>6.5542042425952483</v>
      </c>
      <c r="GC766" s="254">
        <v>43.605196480141757</v>
      </c>
      <c r="GE766" s="254">
        <v>119.69164893250412</v>
      </c>
      <c r="GG766" s="254">
        <v>135.12981107442087</v>
      </c>
      <c r="GI766" s="254">
        <v>66.93456230548054</v>
      </c>
      <c r="GK766" s="254">
        <v>14.171855351299879</v>
      </c>
      <c r="GM766" s="254">
        <v>0</v>
      </c>
      <c r="GO766" s="254">
        <v>60.968260179502657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5">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660010</v>
      </c>
      <c r="ED767" s="244"/>
      <c r="EE767" s="245">
        <v>520000</v>
      </c>
      <c r="EK767" s="242">
        <v>10.5</v>
      </c>
      <c r="EO767" s="244"/>
      <c r="EP767" s="244"/>
      <c r="GA767" s="254">
        <v>6.8220515285251055</v>
      </c>
      <c r="GC767" s="254">
        <v>45.785177795517868</v>
      </c>
      <c r="GE767" s="254">
        <v>119.95002765052836</v>
      </c>
      <c r="GG767" s="254">
        <v>145.79323995846119</v>
      </c>
      <c r="GI767" s="254">
        <v>70.819357314807448</v>
      </c>
      <c r="GK767" s="254">
        <v>15.990109223186545</v>
      </c>
      <c r="GM767" s="254">
        <v>0</v>
      </c>
      <c r="GO767" s="254">
        <v>63.42434369648231</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5">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675000</v>
      </c>
      <c r="ED768" s="244"/>
      <c r="EE768" s="245">
        <v>550000</v>
      </c>
      <c r="EK768" s="242">
        <v>8.5</v>
      </c>
      <c r="EO768" s="244"/>
      <c r="EP768" s="244"/>
      <c r="GA768" s="254">
        <v>4.473326530324707</v>
      </c>
      <c r="GB768" s="254"/>
      <c r="GC768" s="254">
        <v>36.275909986717167</v>
      </c>
      <c r="GD768" s="254"/>
      <c r="GE768" s="254">
        <v>109.14845208747188</v>
      </c>
      <c r="GF768" s="254"/>
      <c r="GG768" s="254">
        <v>139.25615991698791</v>
      </c>
      <c r="GH768" s="254"/>
      <c r="GI768" s="254">
        <v>62.716023916828178</v>
      </c>
      <c r="GJ768" s="254"/>
      <c r="GK768" s="254">
        <v>15.064229559602515</v>
      </c>
      <c r="GL768" s="254"/>
      <c r="GM768" s="254">
        <v>0</v>
      </c>
      <c r="GN768" s="254"/>
      <c r="GO768" s="254">
        <v>58.403314814259247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5">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650000</v>
      </c>
      <c r="ED769" s="244"/>
      <c r="EE769" s="245">
        <v>545000</v>
      </c>
      <c r="EK769" s="242">
        <v>8.6</v>
      </c>
      <c r="EO769" s="244"/>
      <c r="EP769" s="244"/>
      <c r="GA769" s="254">
        <v>4.6382036041994015</v>
      </c>
      <c r="GB769" s="254"/>
      <c r="GC769" s="254">
        <v>35.279534945107002</v>
      </c>
      <c r="GD769" s="254"/>
      <c r="GE769" s="254">
        <v>112.26220616805961</v>
      </c>
      <c r="GF769" s="254"/>
      <c r="GG769" s="254">
        <v>149.84338401422542</v>
      </c>
      <c r="GH769" s="254"/>
      <c r="GI769" s="254">
        <v>70.000107144718044</v>
      </c>
      <c r="GJ769" s="254"/>
      <c r="GK769" s="254">
        <v>14.591069932789663</v>
      </c>
      <c r="GL769" s="254"/>
      <c r="GM769" s="254">
        <v>0.45790524290300855</v>
      </c>
      <c r="GN769" s="254"/>
      <c r="GO769" s="254">
        <v>52.429278194244212</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5">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690000</v>
      </c>
      <c r="ED770" s="244"/>
      <c r="EE770" s="245">
        <v>582000</v>
      </c>
      <c r="EK770" s="242">
        <v>6.6000000000000005</v>
      </c>
      <c r="EO770" s="244"/>
      <c r="EP770" s="244"/>
      <c r="GA770" s="254">
        <v>4.8080333405920808</v>
      </c>
      <c r="GB770" s="254"/>
      <c r="GC770" s="254">
        <v>34.271378415470934</v>
      </c>
      <c r="GD770" s="254"/>
      <c r="GE770" s="254">
        <v>115.24672206284626</v>
      </c>
      <c r="GF770" s="254"/>
      <c r="GG770" s="254">
        <v>160.17120133212862</v>
      </c>
      <c r="GH770" s="254"/>
      <c r="GI770" s="254">
        <v>77.569877456962629</v>
      </c>
      <c r="GJ770" s="254"/>
      <c r="GK770" s="254">
        <v>14.106093307853554</v>
      </c>
      <c r="GL770" s="254"/>
      <c r="GM770" s="254">
        <v>0.92058888699834196</v>
      </c>
      <c r="GN770" s="254"/>
      <c r="GO770" s="254">
        <v>55.639996432761286</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5">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v>3.9</v>
      </c>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810152</v>
      </c>
      <c r="ED771" s="244"/>
      <c r="EE771" s="245">
        <v>633750</v>
      </c>
      <c r="EK771" s="242">
        <v>5.8999999999999995</v>
      </c>
      <c r="EO771" s="244"/>
      <c r="EP771" s="244"/>
      <c r="GA771" s="254">
        <v>6.0502737406970297</v>
      </c>
      <c r="GB771" s="254"/>
      <c r="GC771" s="254">
        <v>34.910711085419948</v>
      </c>
      <c r="GD771" s="254"/>
      <c r="GE771" s="254">
        <v>113.47652477236193</v>
      </c>
      <c r="GF771" s="254"/>
      <c r="GG771" s="254">
        <v>148.27867154151477</v>
      </c>
      <c r="GH771" s="254"/>
      <c r="GI771" s="254">
        <v>81.298209025201217</v>
      </c>
      <c r="GJ771" s="254"/>
      <c r="GK771" s="254">
        <v>12.16656689072733</v>
      </c>
      <c r="GL771" s="254"/>
      <c r="GM771" s="254">
        <v>1.1129205509390381</v>
      </c>
      <c r="GN771" s="254"/>
      <c r="GO771" s="254">
        <v>54.894343535552579</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3">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841000</v>
      </c>
      <c r="ED772" s="244"/>
      <c r="EE772" s="245">
        <v>660000</v>
      </c>
      <c r="EK772" s="242">
        <v>7.3</v>
      </c>
      <c r="EO772" s="244"/>
      <c r="EP772" s="244"/>
      <c r="GA772" s="254">
        <v>4.3579341400448515</v>
      </c>
      <c r="GB772" s="254"/>
      <c r="GC772" s="254">
        <v>26.422497079678113</v>
      </c>
      <c r="GD772" s="254"/>
      <c r="GE772" s="254">
        <v>115.01484415579286</v>
      </c>
      <c r="GF772" s="254"/>
      <c r="GG772" s="254">
        <v>157.5264472849133</v>
      </c>
      <c r="GH772" s="254"/>
      <c r="GI772" s="254">
        <v>66.213484203535927</v>
      </c>
      <c r="GJ772" s="254"/>
      <c r="GK772" s="254">
        <v>14.166174916734072</v>
      </c>
      <c r="GL772" s="254"/>
      <c r="GM772" s="254">
        <v>0.72276015108585634</v>
      </c>
      <c r="GN772" s="254"/>
      <c r="GO772" s="254">
        <v>53.739628469092459</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5">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820000</v>
      </c>
      <c r="ED773" s="244"/>
      <c r="EE773" s="245">
        <v>651250</v>
      </c>
      <c r="EK773" s="242">
        <v>4.7</v>
      </c>
      <c r="EO773" s="244"/>
      <c r="EP773" s="244"/>
      <c r="GA773" s="254">
        <v>3.7787293059756513</v>
      </c>
      <c r="GB773" s="254"/>
      <c r="GC773" s="254">
        <v>29.133928134362609</v>
      </c>
      <c r="GD773" s="254"/>
      <c r="GE773" s="254">
        <v>105.4285047423888</v>
      </c>
      <c r="GF773" s="254"/>
      <c r="GG773" s="254">
        <v>142.699829404902</v>
      </c>
      <c r="GH773" s="254"/>
      <c r="GI773" s="254">
        <v>73.153139204101663</v>
      </c>
      <c r="GJ773" s="254"/>
      <c r="GK773" s="254">
        <v>16.66841610836353</v>
      </c>
      <c r="GL773" s="254"/>
      <c r="GM773" s="254">
        <v>2.5438315163659011</v>
      </c>
      <c r="GN773" s="254"/>
      <c r="GO773" s="254">
        <v>52.701626109740992</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5">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780000</v>
      </c>
      <c r="ED774" s="244"/>
      <c r="EE774" s="245">
        <v>670000</v>
      </c>
      <c r="EK774" s="242">
        <v>3.5999999999999996</v>
      </c>
      <c r="EO774" s="244"/>
      <c r="EP774" s="244"/>
      <c r="GA774" s="267">
        <v>3.4943900595605801</v>
      </c>
      <c r="GB774" s="267"/>
      <c r="GC774" s="267">
        <v>25.186897424357902</v>
      </c>
      <c r="GD774" s="267"/>
      <c r="GE774" s="267">
        <v>104.95723287617508</v>
      </c>
      <c r="GF774" s="267"/>
      <c r="GG774" s="267">
        <v>146.89563323485078</v>
      </c>
      <c r="GH774" s="267"/>
      <c r="GI774" s="267">
        <v>73.286797458878027</v>
      </c>
      <c r="GJ774" s="267"/>
      <c r="GK774" s="267">
        <v>16.230601767647489</v>
      </c>
      <c r="GL774" s="267"/>
      <c r="GM774" s="267">
        <v>1.6445328224089566</v>
      </c>
      <c r="GN774" s="267"/>
      <c r="GO774" s="267">
        <v>52.958315134773201</v>
      </c>
      <c r="GP774" s="254"/>
      <c r="GQ774" s="254"/>
      <c r="GR774" s="254"/>
      <c r="GS774" s="254"/>
      <c r="GT774" s="254"/>
      <c r="GU774" s="184"/>
      <c r="GV774" s="184"/>
      <c r="GW774" s="184"/>
      <c r="GX774" s="184"/>
      <c r="GY774" s="184"/>
      <c r="GZ774" s="184"/>
      <c r="HC774" s="184"/>
      <c r="HG774" s="285">
        <v>963.4894829042056</v>
      </c>
      <c r="HH774" s="285"/>
      <c r="HI774" s="285">
        <v>2168.3239441944875</v>
      </c>
      <c r="HJ774" s="285"/>
      <c r="HK774" s="285">
        <v>190.30335110338135</v>
      </c>
      <c r="HL774" s="285"/>
      <c r="HM774" s="285">
        <v>4453.8545880751635</v>
      </c>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5">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C775" s="245">
        <v>810000</v>
      </c>
      <c r="ED775" s="244"/>
      <c r="EE775" s="245">
        <v>686250</v>
      </c>
      <c r="EK775" s="242">
        <v>5.6000000000000005</v>
      </c>
      <c r="EO775" s="244"/>
      <c r="EP775" s="244"/>
      <c r="GA775" s="267">
        <v>3.342036553524804</v>
      </c>
      <c r="GB775" s="267"/>
      <c r="GC775" s="267">
        <v>22.272215973003373</v>
      </c>
      <c r="GD775" s="267"/>
      <c r="GE775" s="267">
        <v>109.5740008783487</v>
      </c>
      <c r="GF775" s="267"/>
      <c r="GG775" s="267">
        <v>152.91674532754391</v>
      </c>
      <c r="GH775" s="267"/>
      <c r="GI775" s="267">
        <v>72.474652647390158</v>
      </c>
      <c r="GJ775" s="267"/>
      <c r="GK775" s="267">
        <v>16.177957532861477</v>
      </c>
      <c r="GL775" s="267"/>
      <c r="GM775" s="267">
        <v>0.74232161083789561</v>
      </c>
      <c r="GN775" s="267"/>
      <c r="GO775" s="267">
        <v>54.485795699853206</v>
      </c>
      <c r="GP775" s="254"/>
      <c r="GQ775" s="254"/>
      <c r="GR775" s="254"/>
      <c r="GS775" s="254"/>
      <c r="GT775" s="254"/>
      <c r="GU775" s="184"/>
      <c r="GV775" s="184"/>
      <c r="GW775" s="184"/>
      <c r="GX775" s="184"/>
      <c r="GY775" s="184"/>
      <c r="GZ775" s="184"/>
      <c r="HC775" s="184"/>
      <c r="HG775" s="285">
        <v>996.6466213304858</v>
      </c>
      <c r="HH775" s="285"/>
      <c r="HI775" s="285">
        <v>2594.6533280878248</v>
      </c>
      <c r="HJ775" s="285"/>
      <c r="HK775" s="285">
        <v>271.01794088811454</v>
      </c>
      <c r="HL775" s="285"/>
      <c r="HM775" s="285">
        <v>5094.3879303346512</v>
      </c>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5">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D776" s="244"/>
      <c r="EK776" s="242">
        <v>3</v>
      </c>
      <c r="EO776" s="244"/>
      <c r="EP776" s="244"/>
      <c r="GA776" s="267">
        <v>2.2547907329425669</v>
      </c>
      <c r="GB776" s="267"/>
      <c r="GC776" s="267">
        <v>20.014159477393591</v>
      </c>
      <c r="GD776" s="267"/>
      <c r="GE776" s="267">
        <v>94.967660544095594</v>
      </c>
      <c r="GF776" s="267"/>
      <c r="GG776" s="267">
        <v>153.46352635938541</v>
      </c>
      <c r="GH776" s="267"/>
      <c r="GI776" s="267">
        <v>76.650908076844757</v>
      </c>
      <c r="GJ776" s="267"/>
      <c r="GK776" s="267">
        <v>11.010891608646151</v>
      </c>
      <c r="GL776" s="267"/>
      <c r="GM776" s="267">
        <v>0.37602116035881772</v>
      </c>
      <c r="GN776" s="267"/>
      <c r="GO776" s="267">
        <v>51.997966343289164</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5">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D777" s="244"/>
      <c r="EK777" s="242">
        <v>2.7</v>
      </c>
      <c r="EO777" s="244"/>
      <c r="EP777" s="244"/>
      <c r="GA777" s="267">
        <v>1.4085915565547971</v>
      </c>
      <c r="GB777" s="267"/>
      <c r="GC777" s="267">
        <v>14.610998494589156</v>
      </c>
      <c r="GD777" s="267"/>
      <c r="GE777" s="267">
        <v>69.223956091054347</v>
      </c>
      <c r="GF777" s="267"/>
      <c r="GG777" s="267">
        <v>114.56129766914148</v>
      </c>
      <c r="GH777" s="267"/>
      <c r="GI777" s="267">
        <v>52.818127456284415</v>
      </c>
      <c r="GJ777" s="267"/>
      <c r="GK777" s="267">
        <v>9.5661801123594881</v>
      </c>
      <c r="GL777" s="267"/>
      <c r="GM777" s="267">
        <v>1.1430314913684581</v>
      </c>
      <c r="GN777" s="267"/>
      <c r="GO777" s="267">
        <v>38.003685976619806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5">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c r="EE778"/>
      <c r="EK778" s="242">
        <v>3.8</v>
      </c>
      <c r="EO778" s="244"/>
      <c r="EP778" s="244"/>
      <c r="GA778" s="267"/>
      <c r="GB778" s="267"/>
      <c r="GC778" s="267"/>
      <c r="GD778" s="267"/>
      <c r="GE778" s="267"/>
      <c r="GF778" s="267"/>
      <c r="GG778" s="267"/>
      <c r="GH778" s="267"/>
      <c r="GI778" s="267"/>
      <c r="GJ778" s="267"/>
      <c r="GK778" s="267"/>
      <c r="GL778" s="267"/>
      <c r="GM778" s="267"/>
      <c r="GN778" s="267"/>
      <c r="GO778" s="267"/>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v>30.2</v>
      </c>
      <c r="HX778" s="239"/>
      <c r="HY778" s="154"/>
      <c r="HZ778" s="154"/>
      <c r="IA778" s="184"/>
      <c r="IB778" s="184"/>
      <c r="ID778" s="184"/>
      <c r="IE778" s="185"/>
      <c r="IF778" s="185"/>
      <c r="IG778" s="184"/>
    </row>
    <row r="779" spans="1:241" ht="15" customHeight="1" x14ac:dyDescent="0.35">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c r="ED779" s="244"/>
      <c r="EE779"/>
      <c r="EK779" s="242"/>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5">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320000</v>
      </c>
      <c r="ED780" s="242"/>
      <c r="EE780" s="242">
        <v>285000</v>
      </c>
      <c r="EF780" s="242"/>
      <c r="EG780" s="242">
        <v>3.6195844385499556</v>
      </c>
      <c r="EH780" s="242"/>
      <c r="EI780" s="242">
        <v>3.1774977895667549</v>
      </c>
      <c r="EJ780" s="242"/>
      <c r="EK780" s="242">
        <v>29.9</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9.6534461585583902</v>
      </c>
      <c r="GB780" s="254"/>
      <c r="GC780" s="254">
        <v>37.528740214674499</v>
      </c>
      <c r="GD780" s="254"/>
      <c r="GE780" s="254">
        <v>90.375871981101426</v>
      </c>
      <c r="GF780" s="254"/>
      <c r="GG780" s="254">
        <v>116.84360597596779</v>
      </c>
      <c r="GH780" s="254"/>
      <c r="GI780" s="254">
        <v>58.013188094296964</v>
      </c>
      <c r="GJ780" s="254"/>
      <c r="GK780" s="254">
        <v>10.962504956384453</v>
      </c>
      <c r="GL780" s="254"/>
      <c r="GM780" s="254">
        <v>0.47892543906457341</v>
      </c>
      <c r="GN780" s="254"/>
      <c r="GO780" s="254">
        <v>56.378587409626711</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5">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344000</v>
      </c>
      <c r="ED781" s="242"/>
      <c r="EE781" s="242">
        <v>305000</v>
      </c>
      <c r="EF781" s="242"/>
      <c r="EG781" s="242">
        <v>5.1206190259444702</v>
      </c>
      <c r="EH781" s="242"/>
      <c r="EI781" s="242">
        <v>5.2344105598543464</v>
      </c>
      <c r="EJ781" s="242"/>
      <c r="EK781" s="242">
        <v>30.2</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8.9044108145285481</v>
      </c>
      <c r="GB781" s="254"/>
      <c r="GC781" s="254">
        <v>36.494516163850761</v>
      </c>
      <c r="GD781" s="254"/>
      <c r="GE781" s="254">
        <v>88.537502355571377</v>
      </c>
      <c r="GF781" s="254"/>
      <c r="GG781" s="254">
        <v>125.94583701258635</v>
      </c>
      <c r="GH781" s="254"/>
      <c r="GI781" s="254">
        <v>63.836183060061934</v>
      </c>
      <c r="GJ781" s="254"/>
      <c r="GK781" s="254">
        <v>11.735276484326626</v>
      </c>
      <c r="GL781" s="254"/>
      <c r="GM781" s="254">
        <v>0.57167679099328994</v>
      </c>
      <c r="GN781" s="254"/>
      <c r="GO781" s="254">
        <v>58.422885000135828</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5">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372000</v>
      </c>
      <c r="ED782" s="242"/>
      <c r="EE782" s="242">
        <v>340000</v>
      </c>
      <c r="EF782" s="242"/>
      <c r="EG782" s="242">
        <v>6.1845013188850073</v>
      </c>
      <c r="EH782" s="242"/>
      <c r="EI782" s="242">
        <v>5.4359449632850927</v>
      </c>
      <c r="EK782" s="242">
        <v>31.1</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8.2700084080003915</v>
      </c>
      <c r="GB782" s="254"/>
      <c r="GC782" s="254">
        <v>35.959187764261053</v>
      </c>
      <c r="GD782" s="254"/>
      <c r="GE782" s="254">
        <v>84.633873949945183</v>
      </c>
      <c r="GF782" s="254"/>
      <c r="GG782" s="254">
        <v>127.72322019636769</v>
      </c>
      <c r="GH782" s="254"/>
      <c r="GI782" s="254">
        <v>63.17481434985703</v>
      </c>
      <c r="GJ782" s="254"/>
      <c r="GK782" s="254">
        <v>12.723318184429361</v>
      </c>
      <c r="GL782" s="254"/>
      <c r="GM782" s="254">
        <v>0.47675701591003161</v>
      </c>
      <c r="GN782" s="254"/>
      <c r="GO782" s="254">
        <v>57.758179144405602</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5">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385000</v>
      </c>
      <c r="ED783" s="242"/>
      <c r="EE783" s="242">
        <v>355002</v>
      </c>
      <c r="EF783" s="242"/>
      <c r="EG783" s="242">
        <v>7.0979283282359047</v>
      </c>
      <c r="EH783" s="242"/>
      <c r="EI783" s="242">
        <v>6.2034739454094296</v>
      </c>
      <c r="EJ783" s="242"/>
      <c r="EK783" s="242">
        <v>29.799999999999997</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8.563364166149972</v>
      </c>
      <c r="GB783" s="254"/>
      <c r="GC783" s="254">
        <v>34.286041684851419</v>
      </c>
      <c r="GD783" s="254"/>
      <c r="GE783" s="254">
        <v>84.917017544172538</v>
      </c>
      <c r="GF783" s="254"/>
      <c r="GG783" s="254">
        <v>130.66138773770754</v>
      </c>
      <c r="GH783" s="254"/>
      <c r="GI783" s="254">
        <v>68.209927749197064</v>
      </c>
      <c r="GJ783" s="254"/>
      <c r="GK783" s="254">
        <v>13.209807167784742</v>
      </c>
      <c r="GL783" s="254"/>
      <c r="GM783" s="254">
        <v>0.62337785537824097</v>
      </c>
      <c r="GN783" s="254"/>
      <c r="GO783" s="254">
        <v>58.916827772253015</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5">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418000</v>
      </c>
      <c r="ED784" s="242"/>
      <c r="EE784" s="242">
        <v>385000</v>
      </c>
      <c r="EF784" s="242"/>
      <c r="EG784" s="242">
        <v>6.9839369450264392</v>
      </c>
      <c r="EH784" s="242"/>
      <c r="EI784" s="242">
        <v>5.7368053477002894</v>
      </c>
      <c r="EJ784" s="242"/>
      <c r="EK784" s="242">
        <v>32.5</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7.746638154194744</v>
      </c>
      <c r="GB784" s="254"/>
      <c r="GC784" s="254">
        <v>33.632999610378128</v>
      </c>
      <c r="GD784" s="254"/>
      <c r="GE784" s="254">
        <v>84.44925473149388</v>
      </c>
      <c r="GF784" s="254"/>
      <c r="GG784" s="254">
        <v>131.39104276290146</v>
      </c>
      <c r="GH784" s="254"/>
      <c r="GI784" s="254">
        <v>72.789535932789022</v>
      </c>
      <c r="GJ784" s="254"/>
      <c r="GK784" s="254">
        <v>14.086843046633772</v>
      </c>
      <c r="GL784" s="254"/>
      <c r="GM784" s="254">
        <v>0</v>
      </c>
      <c r="GN784" s="254"/>
      <c r="GO784" s="254">
        <v>59.429131329566843</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5">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495000</v>
      </c>
      <c r="ED785" s="244"/>
      <c r="EE785" s="245">
        <v>445000</v>
      </c>
      <c r="EG785" s="245">
        <v>8.8516165580868371</v>
      </c>
      <c r="EI785" s="245">
        <v>6.3731639218225222</v>
      </c>
      <c r="EK785" s="242">
        <v>27</v>
      </c>
      <c r="EO785" s="244">
        <v>2.8</v>
      </c>
      <c r="EP785" s="244"/>
      <c r="FY785" s="249">
        <v>2004</v>
      </c>
      <c r="GA785" s="254">
        <v>7.7970519673310212</v>
      </c>
      <c r="GB785" s="254"/>
      <c r="GC785" s="254">
        <v>34.024234960662767</v>
      </c>
      <c r="GD785" s="254"/>
      <c r="GE785" s="254">
        <v>85.199837615931628</v>
      </c>
      <c r="GF785" s="254"/>
      <c r="GG785" s="254">
        <v>133.57346571983047</v>
      </c>
      <c r="GH785" s="254"/>
      <c r="GI785" s="254">
        <v>78.637538152126027</v>
      </c>
      <c r="GJ785" s="254"/>
      <c r="GK785" s="254">
        <v>15.776386442167768</v>
      </c>
      <c r="GL785" s="254"/>
      <c r="GM785" s="254">
        <v>0</v>
      </c>
      <c r="GN785" s="254"/>
      <c r="GO785" s="254">
        <v>61.164236748448765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5">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492000</v>
      </c>
      <c r="ED786" s="244"/>
      <c r="EE786" s="245">
        <v>443750</v>
      </c>
      <c r="EJ786" s="242"/>
      <c r="EK786" s="242">
        <v>15.299999999999999</v>
      </c>
      <c r="EO786" s="244">
        <v>1.7851903302328589</v>
      </c>
      <c r="EP786" s="244"/>
      <c r="FY786" s="249">
        <v>2005</v>
      </c>
      <c r="GA786" s="254">
        <v>8.5282895562657313</v>
      </c>
      <c r="GB786" s="254"/>
      <c r="GC786" s="254">
        <v>37.39526820504738</v>
      </c>
      <c r="GD786" s="254"/>
      <c r="GE786" s="254">
        <v>93.277099882907279</v>
      </c>
      <c r="GF786" s="254"/>
      <c r="GG786" s="254">
        <v>137.54495270981826</v>
      </c>
      <c r="GH786" s="254"/>
      <c r="GI786" s="254">
        <v>87.432821117628748</v>
      </c>
      <c r="GJ786" s="254"/>
      <c r="GK786" s="254">
        <v>17.043864793740966</v>
      </c>
      <c r="GL786" s="254"/>
      <c r="GM786" s="254">
        <v>0</v>
      </c>
      <c r="GN786" s="254"/>
      <c r="GO786" s="254">
        <v>65.61095498615343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5">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485000</v>
      </c>
      <c r="ED787" s="244"/>
      <c r="EE787" s="245">
        <v>435000</v>
      </c>
      <c r="EJ787" s="242"/>
      <c r="EK787" s="242">
        <v>13</v>
      </c>
      <c r="EO787" s="244"/>
      <c r="EP787" s="244"/>
      <c r="FY787" s="249">
        <v>2006</v>
      </c>
      <c r="GA787" s="254">
        <v>8.4975604392342454</v>
      </c>
      <c r="GB787" s="254"/>
      <c r="GC787" s="254">
        <v>37.463618381378645</v>
      </c>
      <c r="GD787" s="254"/>
      <c r="GE787" s="254">
        <v>90.708110068514813</v>
      </c>
      <c r="GF787" s="254"/>
      <c r="GG787" s="254">
        <v>136.3234837511431</v>
      </c>
      <c r="GH787" s="254"/>
      <c r="GI787" s="254">
        <v>90.498618346319674</v>
      </c>
      <c r="GJ787" s="254"/>
      <c r="GK787" s="254">
        <v>18.066087425302548</v>
      </c>
      <c r="GL787" s="254"/>
      <c r="GM787" s="254">
        <v>1.0434174646184082</v>
      </c>
      <c r="GN787" s="254"/>
      <c r="GO787" s="254">
        <v>65.780733173361426</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5">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520000</v>
      </c>
      <c r="ED788" s="244"/>
      <c r="EE788" s="245">
        <v>453000</v>
      </c>
      <c r="EK788" s="242">
        <v>9.8000000000000007</v>
      </c>
      <c r="EO788" s="244"/>
      <c r="EP788" s="244"/>
      <c r="FY788" s="249">
        <v>2007</v>
      </c>
      <c r="GA788" s="254">
        <v>7.1385479467011477</v>
      </c>
      <c r="GB788" s="254"/>
      <c r="GC788" s="254">
        <v>33.315417878845452</v>
      </c>
      <c r="GD788" s="254"/>
      <c r="GE788" s="254">
        <v>87.627607537579053</v>
      </c>
      <c r="GF788" s="254"/>
      <c r="GG788" s="254">
        <v>122.77472693085726</v>
      </c>
      <c r="GH788" s="254"/>
      <c r="GI788" s="254">
        <v>80.262244829276369</v>
      </c>
      <c r="GJ788" s="254"/>
      <c r="GK788" s="254">
        <v>16.756355683434396</v>
      </c>
      <c r="GL788" s="254"/>
      <c r="GM788" s="254">
        <v>0.86478012818553796</v>
      </c>
      <c r="GN788" s="254"/>
      <c r="GO788" s="254">
        <v>59.924605703960729</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5">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555000</v>
      </c>
      <c r="ED789" s="244"/>
      <c r="EE789" s="245">
        <v>467500</v>
      </c>
      <c r="EJ789" s="242"/>
      <c r="EK789" s="242">
        <v>9.7000000000000011</v>
      </c>
      <c r="EO789" s="244"/>
      <c r="EP789" s="244"/>
      <c r="FY789" s="249">
        <v>2008</v>
      </c>
      <c r="GA789" s="254">
        <v>6.45712961409036</v>
      </c>
      <c r="GB789" s="254"/>
      <c r="GC789" s="254">
        <v>33.876800976378817</v>
      </c>
      <c r="GD789" s="254"/>
      <c r="GE789" s="254">
        <v>95.75460776952805</v>
      </c>
      <c r="GF789" s="254"/>
      <c r="GG789" s="254">
        <v>130.76065180322004</v>
      </c>
      <c r="GH789" s="254"/>
      <c r="GI789" s="254">
        <v>85.013972593509649</v>
      </c>
      <c r="GJ789" s="254"/>
      <c r="GK789" s="254">
        <v>18.59566029930053</v>
      </c>
      <c r="GL789" s="254"/>
      <c r="GM789" s="254">
        <v>1.0495635627776159</v>
      </c>
      <c r="GN789" s="254"/>
      <c r="GO789" s="254">
        <v>63.644513345117709</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5">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600000</v>
      </c>
      <c r="ED790" s="244"/>
      <c r="EE790" s="245">
        <v>510000</v>
      </c>
      <c r="EJ790" s="242"/>
      <c r="EK790" s="242">
        <v>10.4</v>
      </c>
      <c r="EO790" s="244"/>
      <c r="EP790" s="244"/>
      <c r="FY790" s="249">
        <v>2009</v>
      </c>
      <c r="GA790" s="254">
        <v>6.5730824322750676</v>
      </c>
      <c r="GB790" s="254"/>
      <c r="GC790" s="254">
        <v>29.167079496102417</v>
      </c>
      <c r="GD790" s="254"/>
      <c r="GE790" s="254">
        <v>80.941613787692972</v>
      </c>
      <c r="GF790" s="254"/>
      <c r="GG790" s="254">
        <v>122.75900034379673</v>
      </c>
      <c r="GH790" s="254"/>
      <c r="GI790" s="254">
        <v>79.396394522385506</v>
      </c>
      <c r="GJ790" s="254"/>
      <c r="GK790" s="254">
        <v>17.820099749356142</v>
      </c>
      <c r="GL790" s="254"/>
      <c r="GM790" s="254">
        <v>1.2900768693773337</v>
      </c>
      <c r="GN790" s="254"/>
      <c r="GO790" s="254">
        <v>58.173480408696527</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5">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641000</v>
      </c>
      <c r="ED791" s="244"/>
      <c r="EE791" s="245">
        <v>520000</v>
      </c>
      <c r="EK791" s="242">
        <v>11.1</v>
      </c>
      <c r="EO791" s="244"/>
      <c r="EP791" s="244"/>
      <c r="FY791" s="249">
        <v>2010</v>
      </c>
      <c r="GA791" s="254">
        <v>7</v>
      </c>
      <c r="GB791" s="254"/>
      <c r="GC791" s="254">
        <v>34</v>
      </c>
      <c r="GD791" s="254"/>
      <c r="GE791" s="254">
        <v>86</v>
      </c>
      <c r="GF791" s="254"/>
      <c r="GG791" s="254">
        <v>131</v>
      </c>
      <c r="GH791" s="254"/>
      <c r="GI791" s="254">
        <v>82</v>
      </c>
      <c r="GJ791" s="254"/>
      <c r="GK791" s="254">
        <v>19</v>
      </c>
      <c r="GL791" s="254"/>
      <c r="GM791" s="254">
        <v>1</v>
      </c>
      <c r="GN791" s="254"/>
      <c r="GO791" s="254">
        <v>63</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5">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720000</v>
      </c>
      <c r="ED792" s="244"/>
      <c r="EE792" s="245">
        <v>552000</v>
      </c>
      <c r="EJ792" s="242"/>
      <c r="EK792" s="242">
        <v>11.700000000000001</v>
      </c>
      <c r="EO792" s="244"/>
      <c r="EP792" s="244"/>
      <c r="FY792" s="249">
        <v>2011</v>
      </c>
      <c r="GA792" s="254">
        <v>7</v>
      </c>
      <c r="GB792" s="254"/>
      <c r="GC792" s="254">
        <v>31</v>
      </c>
      <c r="GD792" s="254"/>
      <c r="GE792" s="254">
        <v>79</v>
      </c>
      <c r="GF792" s="254"/>
      <c r="GG792" s="254">
        <v>122</v>
      </c>
      <c r="GH792" s="254"/>
      <c r="GI792" s="254">
        <v>78</v>
      </c>
      <c r="GJ792" s="254"/>
      <c r="GK792" s="254">
        <v>19</v>
      </c>
      <c r="GL792" s="254"/>
      <c r="GM792" s="254">
        <v>0</v>
      </c>
      <c r="GN792" s="254"/>
      <c r="GO792" s="254">
        <v>61</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5">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740000</v>
      </c>
      <c r="ED793" s="244"/>
      <c r="EE793" s="245">
        <v>570000</v>
      </c>
      <c r="EJ793" s="242"/>
      <c r="EK793" s="242">
        <v>10.6</v>
      </c>
      <c r="EO793" s="244"/>
      <c r="EP793" s="244"/>
      <c r="FY793" s="249">
        <v>2012</v>
      </c>
      <c r="GA793" s="254">
        <v>5.8686600647673064</v>
      </c>
      <c r="GB793" s="254"/>
      <c r="GC793" s="254">
        <v>29.606299772273836</v>
      </c>
      <c r="GD793" s="254"/>
      <c r="GE793" s="254">
        <v>79.044480287264207</v>
      </c>
      <c r="GF793" s="254"/>
      <c r="GG793" s="254">
        <v>121.29364786217135</v>
      </c>
      <c r="GH793" s="254"/>
      <c r="GI793" s="254">
        <v>75.774063284644143</v>
      </c>
      <c r="GJ793" s="254"/>
      <c r="GK793" s="254">
        <v>17.693920044898107</v>
      </c>
      <c r="GL793" s="254"/>
      <c r="GM793" s="254">
        <v>1.2426942540334052</v>
      </c>
      <c r="GN793" s="254"/>
      <c r="GO793" s="254">
        <v>58.286042812150491</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5">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720000</v>
      </c>
      <c r="ED794" s="244"/>
      <c r="EE794" s="245">
        <v>580000</v>
      </c>
      <c r="EK794" s="242">
        <v>8.2000000000000011</v>
      </c>
      <c r="EO794" s="244"/>
      <c r="EP794" s="244"/>
      <c r="FY794" s="249">
        <v>2013</v>
      </c>
      <c r="GA794" s="254">
        <v>5</v>
      </c>
      <c r="GB794" s="254"/>
      <c r="GC794" s="254">
        <v>30</v>
      </c>
      <c r="GD794" s="254"/>
      <c r="GE794" s="254">
        <v>80</v>
      </c>
      <c r="GF794" s="254"/>
      <c r="GG794" s="254">
        <v>127</v>
      </c>
      <c r="GH794" s="254"/>
      <c r="GI794" s="254">
        <v>81</v>
      </c>
      <c r="GJ794" s="254"/>
      <c r="GK794" s="254">
        <v>19</v>
      </c>
      <c r="GL794" s="254"/>
      <c r="GM794" s="254">
        <v>1</v>
      </c>
      <c r="GN794" s="254"/>
      <c r="GO794" s="254">
        <v>53</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5">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750000</v>
      </c>
      <c r="ED795" s="244"/>
      <c r="EE795" s="245">
        <v>600000</v>
      </c>
      <c r="EJ795" s="242"/>
      <c r="EK795" s="242">
        <v>6.5</v>
      </c>
      <c r="EO795" s="244"/>
      <c r="EP795" s="244"/>
      <c r="FY795" s="244">
        <v>2014</v>
      </c>
      <c r="GA795" s="254">
        <v>4.8342682355207449</v>
      </c>
      <c r="GB795" s="254"/>
      <c r="GC795" s="254">
        <v>29.475377516328113</v>
      </c>
      <c r="GD795" s="254"/>
      <c r="GE795" s="254">
        <v>81.592127044465471</v>
      </c>
      <c r="GF795" s="254"/>
      <c r="GG795" s="254">
        <v>132.53101972762772</v>
      </c>
      <c r="GH795" s="254"/>
      <c r="GI795" s="254">
        <v>85.46093709083955</v>
      </c>
      <c r="GJ795" s="254"/>
      <c r="GK795" s="254">
        <v>19.629218665841012</v>
      </c>
      <c r="GL795" s="254"/>
      <c r="GM795" s="254">
        <v>1.7053182939386637</v>
      </c>
      <c r="GN795" s="254"/>
      <c r="GO795" s="254">
        <v>55.059906716631183</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5">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v>4.2</v>
      </c>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870000</v>
      </c>
      <c r="ED796" s="244"/>
      <c r="EE796" s="245">
        <v>633000</v>
      </c>
      <c r="EJ796" s="242"/>
      <c r="EK796" s="242">
        <v>6.2</v>
      </c>
      <c r="EO796" s="244"/>
      <c r="EP796" s="244"/>
      <c r="GA796" s="254">
        <v>4.4826711681599996</v>
      </c>
      <c r="GB796" s="254"/>
      <c r="GC796" s="254">
        <v>27.787000511604244</v>
      </c>
      <c r="GD796" s="254"/>
      <c r="GE796" s="254">
        <v>80.248423167879949</v>
      </c>
      <c r="GF796" s="254"/>
      <c r="GG796" s="254">
        <v>129.14576540962582</v>
      </c>
      <c r="GH796" s="254"/>
      <c r="GI796" s="254">
        <v>84.4257095021472</v>
      </c>
      <c r="GJ796" s="254"/>
      <c r="GK796" s="254">
        <v>19.069105013083643</v>
      </c>
      <c r="GL796" s="254"/>
      <c r="GM796" s="254">
        <v>1.842603369781763</v>
      </c>
      <c r="GN796" s="254"/>
      <c r="GO796" s="254">
        <v>53.972130497231234</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5">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890000</v>
      </c>
      <c r="ED797" s="244"/>
      <c r="EE797" s="245">
        <v>622500</v>
      </c>
      <c r="EK797" s="242">
        <v>5.6000000000000005</v>
      </c>
      <c r="EO797" s="244"/>
      <c r="EP797" s="244"/>
      <c r="GA797" s="254">
        <v>3.7165011389023763</v>
      </c>
      <c r="GB797" s="254"/>
      <c r="GC797" s="254">
        <v>23.348448995745745</v>
      </c>
      <c r="GD797" s="254"/>
      <c r="GE797" s="254">
        <v>67.975088915444516</v>
      </c>
      <c r="GF797" s="254"/>
      <c r="GG797" s="254">
        <v>116.76533183420614</v>
      </c>
      <c r="GH797" s="254"/>
      <c r="GI797" s="254">
        <v>77.145361617043378</v>
      </c>
      <c r="GJ797" s="254"/>
      <c r="GK797" s="254">
        <v>18.163890647303802</v>
      </c>
      <c r="GL797" s="254"/>
      <c r="GM797" s="254">
        <v>1.685489995732699</v>
      </c>
      <c r="GN797" s="254"/>
      <c r="GO797" s="254">
        <v>48.387691635166938</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5">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860000</v>
      </c>
      <c r="ED798" s="244"/>
      <c r="EE798" s="245">
        <v>615000</v>
      </c>
      <c r="EJ798" s="242"/>
      <c r="EK798" s="242">
        <v>8.6</v>
      </c>
      <c r="EO798" s="244"/>
      <c r="EP798" s="244"/>
      <c r="GA798" s="254">
        <v>3.4298437548437448</v>
      </c>
      <c r="GB798" s="254"/>
      <c r="GC798" s="254">
        <v>21.43854811485048</v>
      </c>
      <c r="GD798" s="254"/>
      <c r="GE798" s="254">
        <v>62.873731689683339</v>
      </c>
      <c r="GF798" s="254"/>
      <c r="GG798" s="254">
        <v>114.26579747541709</v>
      </c>
      <c r="GH798" s="254"/>
      <c r="GI798" s="254">
        <v>75.626674491088735</v>
      </c>
      <c r="GJ798" s="254"/>
      <c r="GK798" s="254">
        <v>17.133055482016278</v>
      </c>
      <c r="GL798" s="254"/>
      <c r="GM798" s="254">
        <v>1.996503812811399</v>
      </c>
      <c r="GN798" s="254"/>
      <c r="GO798" s="254">
        <v>46.828668493468754</v>
      </c>
      <c r="GP798" s="254"/>
      <c r="GQ798" s="254"/>
      <c r="GR798" s="254"/>
      <c r="GS798" s="254"/>
      <c r="GT798" s="254"/>
      <c r="GU798" s="184"/>
      <c r="GV798" s="184"/>
      <c r="GW798" s="184"/>
      <c r="GX798" s="184"/>
      <c r="GY798" s="184"/>
      <c r="GZ798" s="184"/>
      <c r="HC798" s="184"/>
      <c r="HG798" s="154">
        <v>1174</v>
      </c>
      <c r="HI798" s="154">
        <v>4700</v>
      </c>
      <c r="HK798" s="154">
        <v>441</v>
      </c>
      <c r="HM798" s="154">
        <v>7760</v>
      </c>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5">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750000</v>
      </c>
      <c r="ED799" s="244"/>
      <c r="EE799" s="245">
        <v>575000</v>
      </c>
      <c r="EK799" s="242">
        <v>9.1</v>
      </c>
      <c r="EO799" s="244"/>
      <c r="EP799" s="244"/>
      <c r="GA799" s="267">
        <v>2.7381470851316592</v>
      </c>
      <c r="GB799" s="267"/>
      <c r="GC799" s="267">
        <v>18.723408811123523</v>
      </c>
      <c r="GD799" s="267"/>
      <c r="GE799" s="267">
        <v>57.730009890130489</v>
      </c>
      <c r="GF799" s="267"/>
      <c r="GG799" s="267">
        <v>110.24149996965227</v>
      </c>
      <c r="GH799" s="267"/>
      <c r="GI799" s="267">
        <v>73.363793988173114</v>
      </c>
      <c r="GJ799" s="267"/>
      <c r="GK799" s="267">
        <v>17.073190324256913</v>
      </c>
      <c r="GL799" s="267"/>
      <c r="GM799" s="267">
        <v>1.519458476323531</v>
      </c>
      <c r="GN799" s="267"/>
      <c r="GO799" s="267">
        <v>44.730342180835727</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5">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C800" s="245">
        <v>750000</v>
      </c>
      <c r="ED800" s="244"/>
      <c r="EE800" s="245">
        <v>579000</v>
      </c>
      <c r="EJ800" s="242"/>
      <c r="EK800" s="242">
        <v>8.3000000000000007</v>
      </c>
      <c r="EO800" s="244"/>
      <c r="EP800" s="244"/>
      <c r="GA800" s="267">
        <v>2.2774886308059537</v>
      </c>
      <c r="GB800" s="267"/>
      <c r="GC800" s="267">
        <v>18.220029458608263</v>
      </c>
      <c r="GD800" s="267"/>
      <c r="GE800" s="267">
        <v>61.664483989420432</v>
      </c>
      <c r="GF800" s="267"/>
      <c r="GG800" s="267">
        <v>116.42216937991586</v>
      </c>
      <c r="GH800" s="267"/>
      <c r="GI800" s="267">
        <v>74.96068407186597</v>
      </c>
      <c r="GJ800" s="267"/>
      <c r="GK800" s="267">
        <v>17.742600773548698</v>
      </c>
      <c r="GL800" s="267"/>
      <c r="GM800" s="267">
        <v>1.0905125408942202</v>
      </c>
      <c r="GN800" s="267"/>
      <c r="GO800" s="267">
        <v>46.589026436486158</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5">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K801" s="242">
        <v>6.5</v>
      </c>
      <c r="EO801" s="244"/>
      <c r="EP801" s="244"/>
      <c r="GA801" s="267">
        <v>2.1781581970276482</v>
      </c>
      <c r="GB801" s="267"/>
      <c r="GC801" s="267">
        <v>17.675504247344815</v>
      </c>
      <c r="GD801" s="267"/>
      <c r="GE801" s="267">
        <v>58.579307919567526</v>
      </c>
      <c r="GF801" s="267"/>
      <c r="GG801" s="267">
        <v>111.15969810926588</v>
      </c>
      <c r="GH801" s="267"/>
      <c r="GI801" s="267">
        <v>76.086882972569086</v>
      </c>
      <c r="GJ801" s="267"/>
      <c r="GK801" s="267">
        <v>18.066556192391289</v>
      </c>
      <c r="GL801" s="267"/>
      <c r="GM801" s="267">
        <v>1.3884355072536336</v>
      </c>
      <c r="GN801" s="267"/>
      <c r="GO801" s="267">
        <v>45.160207978926337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5">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D802" s="244"/>
      <c r="EK802" s="242">
        <v>6.3</v>
      </c>
      <c r="EO802" s="244"/>
      <c r="EP802" s="244"/>
      <c r="GA802" s="267">
        <v>1.409520335474119</v>
      </c>
      <c r="GB802" s="267"/>
      <c r="GC802" s="267">
        <v>12.114763759711055</v>
      </c>
      <c r="GD802" s="267"/>
      <c r="GE802" s="267">
        <v>41.997584380836813</v>
      </c>
      <c r="GF802" s="267"/>
      <c r="GG802" s="267">
        <v>82.377174708382114</v>
      </c>
      <c r="GH802" s="267"/>
      <c r="GI802" s="267">
        <v>56.825063531339026</v>
      </c>
      <c r="GJ802" s="267"/>
      <c r="GK802" s="267">
        <v>13.225711977052841</v>
      </c>
      <c r="GL802" s="267"/>
      <c r="GM802" s="267">
        <v>1.3100931504241484</v>
      </c>
      <c r="GN802" s="267"/>
      <c r="GO802" s="267">
        <v>32.992843552954291</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5">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c r="ED803" s="244"/>
      <c r="EE803"/>
      <c r="EK803" s="242"/>
      <c r="EO803" s="244"/>
      <c r="EP803" s="244"/>
      <c r="GA803" s="267"/>
      <c r="GB803" s="267"/>
      <c r="GC803" s="267"/>
      <c r="GD803" s="267"/>
      <c r="GE803" s="267"/>
      <c r="GF803" s="267"/>
      <c r="GG803" s="267"/>
      <c r="GH803" s="267"/>
      <c r="GI803" s="267"/>
      <c r="GJ803" s="267"/>
      <c r="GK803" s="267"/>
      <c r="GL803" s="267"/>
      <c r="GM803" s="267"/>
      <c r="GN803" s="267"/>
      <c r="GO803" s="267"/>
      <c r="GP803" s="254"/>
      <c r="GQ803" s="254"/>
      <c r="GR803" s="254"/>
      <c r="GS803" s="254"/>
      <c r="GT803" s="254"/>
      <c r="GU803" s="184"/>
      <c r="GV803" s="184"/>
      <c r="GW803" s="184"/>
      <c r="GX803" s="184"/>
      <c r="GY803" s="184"/>
      <c r="GZ803" s="184"/>
      <c r="HC803" s="184"/>
      <c r="HO803" s="284">
        <v>1202.0965836448675</v>
      </c>
      <c r="HQ803" s="154"/>
      <c r="HS803" s="238"/>
      <c r="HT803" s="154"/>
      <c r="HU803" s="239"/>
      <c r="HW803" s="239">
        <v>2420</v>
      </c>
      <c r="HX803" s="239"/>
      <c r="HY803" s="154"/>
      <c r="HZ803" s="154"/>
      <c r="IA803" s="184"/>
      <c r="IB803" s="184"/>
      <c r="ID803" s="184"/>
      <c r="IE803" s="185"/>
      <c r="IF803" s="185"/>
      <c r="IG803" s="184"/>
    </row>
    <row r="804" spans="1:241" ht="15" customHeight="1" x14ac:dyDescent="0.35">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c r="ED804" s="244"/>
      <c r="EE804"/>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5">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5">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5">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5">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5">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5">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5">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5">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5">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5">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5">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5">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5">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5">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5">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5">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5">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5">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5">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5">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5">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5">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5">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5">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5">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5">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5">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5">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5">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5">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5">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5">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5">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5">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5">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5">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5">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5">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5">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5">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5">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5">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5">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5">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5">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5">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5">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5">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5">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5">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5">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5">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5">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5">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5">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5">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5">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5">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5">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5">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5">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5">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5">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5">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5">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5">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5">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5">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5">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5">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5">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5">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5">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5">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5">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5">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5">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5">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5">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5">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5">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5">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5">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5">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5">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5">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5">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5">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5">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5">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5">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5">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5">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5">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5">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5">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5">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5">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5">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5">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5">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5">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5">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5">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5">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5">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5">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5">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5">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5">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5">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5">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5">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5">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5">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5">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5">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5">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5">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5">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5">
      <c r="A925" s="156"/>
    </row>
    <row r="926" spans="1:208" x14ac:dyDescent="0.25">
      <c r="A926" s="156"/>
    </row>
    <row r="927" spans="1:208" x14ac:dyDescent="0.25">
      <c r="A927" s="156"/>
    </row>
    <row r="928" spans="1:208" x14ac:dyDescent="0.25">
      <c r="A928" s="156"/>
    </row>
    <row r="929" spans="1:1" x14ac:dyDescent="0.25">
      <c r="A929" s="156"/>
    </row>
    <row r="930" spans="1:1" x14ac:dyDescent="0.25">
      <c r="A930" s="156"/>
    </row>
    <row r="931" spans="1:1" x14ac:dyDescent="0.25">
      <c r="A931" s="156"/>
    </row>
    <row r="932" spans="1:1" x14ac:dyDescent="0.25">
      <c r="A932" s="156"/>
    </row>
    <row r="933" spans="1:1" x14ac:dyDescent="0.25">
      <c r="A933" s="156"/>
    </row>
    <row r="934" spans="1:1" x14ac:dyDescent="0.25">
      <c r="A934" s="156"/>
    </row>
    <row r="935" spans="1:1" x14ac:dyDescent="0.25">
      <c r="A935" s="156"/>
    </row>
    <row r="936" spans="1:1" x14ac:dyDescent="0.25">
      <c r="A936" s="156"/>
    </row>
    <row r="937" spans="1:1" x14ac:dyDescent="0.25">
      <c r="A937" s="156"/>
    </row>
    <row r="938" spans="1:1" x14ac:dyDescent="0.25">
      <c r="A938" s="156"/>
    </row>
    <row r="939" spans="1:1" x14ac:dyDescent="0.25">
      <c r="A939" s="156"/>
    </row>
    <row r="940" spans="1:1" x14ac:dyDescent="0.25">
      <c r="A940" s="156"/>
    </row>
    <row r="941" spans="1:1" x14ac:dyDescent="0.25">
      <c r="A941" s="156"/>
    </row>
    <row r="942" spans="1:1" x14ac:dyDescent="0.25">
      <c r="A942" s="156"/>
    </row>
    <row r="943" spans="1:1" x14ac:dyDescent="0.25">
      <c r="A943" s="156"/>
    </row>
    <row r="944" spans="1:1" x14ac:dyDescent="0.25">
      <c r="A944" s="156"/>
    </row>
    <row r="945" spans="1:1" x14ac:dyDescent="0.25">
      <c r="A945" s="156"/>
    </row>
    <row r="946" spans="1:1" x14ac:dyDescent="0.25">
      <c r="A946" s="156"/>
    </row>
    <row r="947" spans="1:1" x14ac:dyDescent="0.25">
      <c r="A947" s="156"/>
    </row>
    <row r="948" spans="1:1" x14ac:dyDescent="0.25">
      <c r="A948" s="156"/>
    </row>
    <row r="949" spans="1:1" x14ac:dyDescent="0.25">
      <c r="A949" s="156"/>
    </row>
    <row r="950" spans="1:1" x14ac:dyDescent="0.25">
      <c r="A950" s="156"/>
    </row>
    <row r="951" spans="1:1" x14ac:dyDescent="0.25">
      <c r="A951" s="156"/>
    </row>
    <row r="952" spans="1:1" x14ac:dyDescent="0.25">
      <c r="A952" s="156"/>
    </row>
    <row r="953" spans="1:1" x14ac:dyDescent="0.25">
      <c r="A953" s="156"/>
    </row>
    <row r="954" spans="1:1" x14ac:dyDescent="0.25">
      <c r="A954" s="156"/>
    </row>
    <row r="955" spans="1:1" x14ac:dyDescent="0.25">
      <c r="A955" s="156"/>
    </row>
    <row r="956" spans="1:1" x14ac:dyDescent="0.25">
      <c r="A956" s="156"/>
    </row>
    <row r="957" spans="1:1" x14ac:dyDescent="0.25">
      <c r="A957" s="156"/>
    </row>
    <row r="958" spans="1:1" x14ac:dyDescent="0.25">
      <c r="A958" s="156"/>
    </row>
    <row r="959" spans="1:1" x14ac:dyDescent="0.25">
      <c r="A959" s="156"/>
    </row>
    <row r="960" spans="1:1" x14ac:dyDescent="0.25">
      <c r="A960" s="156"/>
    </row>
    <row r="961" spans="1:1" x14ac:dyDescent="0.25">
      <c r="A961" s="156"/>
    </row>
    <row r="962" spans="1:1" x14ac:dyDescent="0.25">
      <c r="A962" s="156"/>
    </row>
    <row r="963" spans="1:1" x14ac:dyDescent="0.25">
      <c r="A963" s="156"/>
    </row>
    <row r="964" spans="1:1" x14ac:dyDescent="0.25">
      <c r="A964" s="156"/>
    </row>
    <row r="965" spans="1:1" x14ac:dyDescent="0.25">
      <c r="A965" s="156"/>
    </row>
    <row r="966" spans="1:1" x14ac:dyDescent="0.25">
      <c r="A966" s="156"/>
    </row>
    <row r="967" spans="1:1" x14ac:dyDescent="0.25">
      <c r="A967" s="156"/>
    </row>
    <row r="968" spans="1:1" x14ac:dyDescent="0.25">
      <c r="A968" s="156"/>
    </row>
    <row r="969" spans="1:1" x14ac:dyDescent="0.25">
      <c r="A969" s="156"/>
    </row>
    <row r="970" spans="1:1" x14ac:dyDescent="0.25">
      <c r="A970" s="156"/>
    </row>
    <row r="971" spans="1:1" x14ac:dyDescent="0.25">
      <c r="A971" s="156"/>
    </row>
    <row r="972" spans="1:1" x14ac:dyDescent="0.25">
      <c r="A972" s="156"/>
    </row>
    <row r="973" spans="1:1" x14ac:dyDescent="0.25">
      <c r="A973" s="156"/>
    </row>
    <row r="974" spans="1:1" x14ac:dyDescent="0.25">
      <c r="A974" s="156"/>
    </row>
    <row r="975" spans="1:1" x14ac:dyDescent="0.25">
      <c r="A975" s="156"/>
    </row>
    <row r="976" spans="1:1" x14ac:dyDescent="0.25">
      <c r="A976" s="156"/>
    </row>
    <row r="977" spans="1:1" x14ac:dyDescent="0.25">
      <c r="A977" s="156"/>
    </row>
    <row r="978" spans="1:1" x14ac:dyDescent="0.25">
      <c r="A978" s="156"/>
    </row>
    <row r="979" spans="1:1" x14ac:dyDescent="0.25">
      <c r="A979" s="156"/>
    </row>
    <row r="980" spans="1:1" x14ac:dyDescent="0.25">
      <c r="A980" s="156"/>
    </row>
    <row r="981" spans="1:1" x14ac:dyDescent="0.25">
      <c r="A981" s="156"/>
    </row>
    <row r="982" spans="1:1" x14ac:dyDescent="0.25">
      <c r="A982" s="156"/>
    </row>
    <row r="983" spans="1:1" x14ac:dyDescent="0.25">
      <c r="A983" s="156"/>
    </row>
    <row r="984" spans="1:1" x14ac:dyDescent="0.25">
      <c r="A984" s="156"/>
    </row>
    <row r="985" spans="1:1" x14ac:dyDescent="0.25">
      <c r="A985" s="156"/>
    </row>
    <row r="986" spans="1:1" x14ac:dyDescent="0.25">
      <c r="A986" s="156"/>
    </row>
    <row r="987" spans="1:1" x14ac:dyDescent="0.25">
      <c r="A987" s="156"/>
    </row>
    <row r="988" spans="1:1" x14ac:dyDescent="0.25">
      <c r="A988" s="156"/>
    </row>
    <row r="989" spans="1:1" x14ac:dyDescent="0.25">
      <c r="A989" s="156"/>
    </row>
    <row r="990" spans="1:1" x14ac:dyDescent="0.25">
      <c r="A990" s="156"/>
    </row>
    <row r="991" spans="1:1" x14ac:dyDescent="0.25">
      <c r="A991" s="156"/>
    </row>
    <row r="992" spans="1:1" x14ac:dyDescent="0.25">
      <c r="A992" s="156"/>
    </row>
    <row r="993" spans="1:1" x14ac:dyDescent="0.25">
      <c r="A993" s="156"/>
    </row>
    <row r="994" spans="1:1" x14ac:dyDescent="0.25">
      <c r="A994" s="156"/>
    </row>
    <row r="995" spans="1:1" x14ac:dyDescent="0.25">
      <c r="A995" s="156"/>
    </row>
    <row r="996" spans="1:1" x14ac:dyDescent="0.25">
      <c r="A996" s="156"/>
    </row>
    <row r="997" spans="1:1" x14ac:dyDescent="0.25">
      <c r="A997" s="156"/>
    </row>
    <row r="998" spans="1:1" x14ac:dyDescent="0.25">
      <c r="A998" s="156"/>
    </row>
    <row r="999" spans="1:1" x14ac:dyDescent="0.25">
      <c r="A999" s="156"/>
    </row>
    <row r="1000" spans="1:1" x14ac:dyDescent="0.25">
      <c r="A1000" s="156"/>
    </row>
    <row r="1001" spans="1:1" x14ac:dyDescent="0.25">
      <c r="A1001" s="156"/>
    </row>
    <row r="1002" spans="1:1" x14ac:dyDescent="0.25">
      <c r="A1002" s="156"/>
    </row>
    <row r="1003" spans="1:1" x14ac:dyDescent="0.25">
      <c r="A1003" s="156"/>
    </row>
    <row r="1004" spans="1:1" x14ac:dyDescent="0.25">
      <c r="A1004" s="156"/>
    </row>
    <row r="1005" spans="1:1" x14ac:dyDescent="0.25">
      <c r="A1005" s="156"/>
    </row>
    <row r="1006" spans="1:1" x14ac:dyDescent="0.25">
      <c r="A1006" s="156"/>
    </row>
    <row r="1007" spans="1:1" x14ac:dyDescent="0.25">
      <c r="A1007" s="156"/>
    </row>
    <row r="1008" spans="1:1" x14ac:dyDescent="0.25">
      <c r="A1008" s="156"/>
    </row>
    <row r="1009" spans="1:1" x14ac:dyDescent="0.25">
      <c r="A1009" s="156"/>
    </row>
    <row r="1010" spans="1:1" x14ac:dyDescent="0.25">
      <c r="A1010" s="156"/>
    </row>
    <row r="1011" spans="1:1" x14ac:dyDescent="0.25">
      <c r="A1011" s="156"/>
    </row>
    <row r="1012" spans="1:1" x14ac:dyDescent="0.25">
      <c r="A1012" s="156"/>
    </row>
    <row r="1013" spans="1:1" x14ac:dyDescent="0.25">
      <c r="A1013" s="156"/>
    </row>
    <row r="1014" spans="1:1" x14ac:dyDescent="0.25">
      <c r="A1014" s="156"/>
    </row>
    <row r="1015" spans="1:1" x14ac:dyDescent="0.25">
      <c r="A1015" s="156"/>
    </row>
    <row r="1016" spans="1:1" x14ac:dyDescent="0.25">
      <c r="A1016" s="156"/>
    </row>
    <row r="1017" spans="1:1" x14ac:dyDescent="0.25">
      <c r="A1017" s="156"/>
    </row>
    <row r="1018" spans="1:1" x14ac:dyDescent="0.25">
      <c r="A1018" s="156"/>
    </row>
    <row r="1019" spans="1:1" x14ac:dyDescent="0.25">
      <c r="A1019" s="156"/>
    </row>
    <row r="1020" spans="1:1" x14ac:dyDescent="0.25">
      <c r="A1020" s="156"/>
    </row>
    <row r="1021" spans="1:1" x14ac:dyDescent="0.25">
      <c r="A1021" s="156"/>
    </row>
    <row r="1022" spans="1:1" x14ac:dyDescent="0.25">
      <c r="A1022" s="156"/>
    </row>
    <row r="1023" spans="1:1" x14ac:dyDescent="0.25">
      <c r="A1023" s="156"/>
    </row>
    <row r="1024" spans="1:1" x14ac:dyDescent="0.25">
      <c r="A1024" s="156"/>
    </row>
    <row r="1025" spans="1:1" x14ac:dyDescent="0.25">
      <c r="A1025" s="156"/>
    </row>
    <row r="1026" spans="1:1" x14ac:dyDescent="0.25">
      <c r="A1026" s="156"/>
    </row>
    <row r="1027" spans="1:1" x14ac:dyDescent="0.25">
      <c r="A1027" s="156"/>
    </row>
    <row r="1028" spans="1:1" x14ac:dyDescent="0.25">
      <c r="A1028" s="156"/>
    </row>
    <row r="1029" spans="1:1" x14ac:dyDescent="0.25">
      <c r="A1029" s="156"/>
    </row>
    <row r="1030" spans="1:1" x14ac:dyDescent="0.25">
      <c r="A1030" s="156"/>
    </row>
    <row r="1031" spans="1:1" x14ac:dyDescent="0.25">
      <c r="A1031" s="156"/>
    </row>
    <row r="1032" spans="1:1" x14ac:dyDescent="0.25">
      <c r="A1032" s="156"/>
    </row>
    <row r="1033" spans="1:1" x14ac:dyDescent="0.25">
      <c r="A1033" s="156"/>
    </row>
    <row r="1034" spans="1:1" x14ac:dyDescent="0.25">
      <c r="A1034" s="156"/>
    </row>
    <row r="1035" spans="1:1" x14ac:dyDescent="0.25">
      <c r="A1035" s="156"/>
    </row>
    <row r="1036" spans="1:1" x14ac:dyDescent="0.25">
      <c r="A1036" s="156"/>
    </row>
    <row r="1037" spans="1:1" x14ac:dyDescent="0.25">
      <c r="A1037" s="156"/>
    </row>
    <row r="1038" spans="1:1" x14ac:dyDescent="0.25">
      <c r="A1038" s="156"/>
    </row>
    <row r="1039" spans="1:1" x14ac:dyDescent="0.25">
      <c r="A1039" s="156"/>
    </row>
    <row r="1040" spans="1:1" x14ac:dyDescent="0.25">
      <c r="A1040" s="156"/>
    </row>
    <row r="1041" spans="1:1" x14ac:dyDescent="0.25">
      <c r="A1041" s="156"/>
    </row>
    <row r="1042" spans="1:1" x14ac:dyDescent="0.25">
      <c r="A1042" s="156"/>
    </row>
    <row r="1043" spans="1:1" x14ac:dyDescent="0.25">
      <c r="A1043" s="156"/>
    </row>
    <row r="1044" spans="1:1" x14ac:dyDescent="0.25">
      <c r="A1044" s="156"/>
    </row>
    <row r="1045" spans="1:1" x14ac:dyDescent="0.25">
      <c r="A1045" s="156"/>
    </row>
    <row r="1046" spans="1:1" x14ac:dyDescent="0.25">
      <c r="A1046" s="156"/>
    </row>
    <row r="1047" spans="1:1" x14ac:dyDescent="0.25">
      <c r="A1047" s="156"/>
    </row>
    <row r="1048" spans="1:1" x14ac:dyDescent="0.25">
      <c r="A1048" s="156"/>
    </row>
    <row r="1049" spans="1:1" x14ac:dyDescent="0.25">
      <c r="A1049" s="156"/>
    </row>
    <row r="1050" spans="1:1" x14ac:dyDescent="0.25">
      <c r="A1050" s="156"/>
    </row>
    <row r="1051" spans="1:1" x14ac:dyDescent="0.25">
      <c r="A1051" s="156"/>
    </row>
    <row r="1052" spans="1:1" x14ac:dyDescent="0.25">
      <c r="A1052" s="156"/>
    </row>
    <row r="1053" spans="1:1" x14ac:dyDescent="0.25">
      <c r="A1053" s="156"/>
    </row>
    <row r="1054" spans="1:1" x14ac:dyDescent="0.25">
      <c r="A1054" s="156"/>
    </row>
    <row r="1055" spans="1:1" x14ac:dyDescent="0.25">
      <c r="A1055" s="156"/>
    </row>
    <row r="1056" spans="1:1" x14ac:dyDescent="0.25">
      <c r="A1056" s="156"/>
    </row>
    <row r="1057" spans="1:1" x14ac:dyDescent="0.25">
      <c r="A1057" s="156"/>
    </row>
    <row r="1058" spans="1:1" x14ac:dyDescent="0.25">
      <c r="A1058" s="156"/>
    </row>
    <row r="1059" spans="1:1" x14ac:dyDescent="0.25">
      <c r="A1059" s="156"/>
    </row>
    <row r="1060" spans="1:1" x14ac:dyDescent="0.25">
      <c r="A1060" s="156"/>
    </row>
    <row r="1061" spans="1:1" x14ac:dyDescent="0.25">
      <c r="A1061" s="156"/>
    </row>
    <row r="1062" spans="1:1" x14ac:dyDescent="0.25">
      <c r="A1062" s="156"/>
    </row>
    <row r="1063" spans="1:1" x14ac:dyDescent="0.25">
      <c r="A1063" s="156"/>
    </row>
    <row r="1064" spans="1:1" x14ac:dyDescent="0.25">
      <c r="A1064" s="156"/>
    </row>
    <row r="1065" spans="1:1" x14ac:dyDescent="0.25">
      <c r="A1065" s="156"/>
    </row>
    <row r="1066" spans="1:1" x14ac:dyDescent="0.25">
      <c r="A1066" s="156"/>
    </row>
    <row r="1067" spans="1:1" x14ac:dyDescent="0.25">
      <c r="A1067" s="156"/>
    </row>
    <row r="1068" spans="1:1" x14ac:dyDescent="0.25">
      <c r="A1068" s="156"/>
    </row>
    <row r="1069" spans="1:1" x14ac:dyDescent="0.25">
      <c r="A1069" s="156"/>
    </row>
    <row r="1070" spans="1:1" x14ac:dyDescent="0.25">
      <c r="A1070" s="156"/>
    </row>
    <row r="1071" spans="1:1" x14ac:dyDescent="0.25">
      <c r="A1071" s="156"/>
    </row>
    <row r="1072" spans="1:1" x14ac:dyDescent="0.25">
      <c r="A1072" s="156"/>
    </row>
    <row r="1073" spans="1:1" x14ac:dyDescent="0.25">
      <c r="A1073" s="156"/>
    </row>
    <row r="1074" spans="1:1" x14ac:dyDescent="0.25">
      <c r="A1074" s="156"/>
    </row>
    <row r="1075" spans="1:1" x14ac:dyDescent="0.25">
      <c r="A1075" s="156"/>
    </row>
    <row r="1076" spans="1:1" x14ac:dyDescent="0.25">
      <c r="A1076" s="156"/>
    </row>
    <row r="1077" spans="1:1" x14ac:dyDescent="0.25">
      <c r="A1077" s="156"/>
    </row>
    <row r="1078" spans="1:1" x14ac:dyDescent="0.25">
      <c r="A1078" s="156"/>
    </row>
    <row r="1079" spans="1:1" x14ac:dyDescent="0.25">
      <c r="A1079" s="156"/>
    </row>
    <row r="1080" spans="1:1" x14ac:dyDescent="0.25">
      <c r="A1080" s="156"/>
    </row>
    <row r="1081" spans="1:1" x14ac:dyDescent="0.25">
      <c r="A1081" s="156"/>
    </row>
    <row r="1082" spans="1:1" x14ac:dyDescent="0.25">
      <c r="A1082" s="156"/>
    </row>
    <row r="1083" spans="1:1" x14ac:dyDescent="0.25">
      <c r="A1083" s="156"/>
    </row>
    <row r="1084" spans="1:1" x14ac:dyDescent="0.25">
      <c r="A1084" s="156"/>
    </row>
    <row r="1085" spans="1:1" x14ac:dyDescent="0.25">
      <c r="A1085" s="156"/>
    </row>
    <row r="1086" spans="1:1" x14ac:dyDescent="0.25">
      <c r="A1086" s="156"/>
    </row>
    <row r="1087" spans="1:1" x14ac:dyDescent="0.25">
      <c r="A1087" s="156"/>
    </row>
    <row r="1088" spans="1:1" x14ac:dyDescent="0.25">
      <c r="A1088" s="156"/>
    </row>
    <row r="1089" spans="1:1" x14ac:dyDescent="0.25">
      <c r="A1089" s="156"/>
    </row>
    <row r="1090" spans="1:1" x14ac:dyDescent="0.25">
      <c r="A1090" s="156"/>
    </row>
    <row r="1091" spans="1:1" x14ac:dyDescent="0.25">
      <c r="A1091" s="156"/>
    </row>
    <row r="1092" spans="1:1" x14ac:dyDescent="0.25">
      <c r="A1092" s="156"/>
    </row>
    <row r="1093" spans="1:1" x14ac:dyDescent="0.25">
      <c r="A1093" s="156"/>
    </row>
    <row r="1094" spans="1:1" x14ac:dyDescent="0.25">
      <c r="A1094" s="156"/>
    </row>
    <row r="1095" spans="1:1" x14ac:dyDescent="0.25">
      <c r="A1095" s="156"/>
    </row>
    <row r="1096" spans="1:1" x14ac:dyDescent="0.25">
      <c r="A1096" s="156"/>
    </row>
    <row r="1097" spans="1:1" x14ac:dyDescent="0.25">
      <c r="A1097" s="156"/>
    </row>
    <row r="1098" spans="1:1" x14ac:dyDescent="0.25">
      <c r="A1098" s="156"/>
    </row>
    <row r="1099" spans="1:1" x14ac:dyDescent="0.25">
      <c r="A1099" s="156"/>
    </row>
    <row r="1100" spans="1:1" x14ac:dyDescent="0.25">
      <c r="A1100" s="156"/>
    </row>
    <row r="1101" spans="1:1" x14ac:dyDescent="0.25">
      <c r="A1101" s="156"/>
    </row>
    <row r="1102" spans="1:1" x14ac:dyDescent="0.25">
      <c r="A1102" s="156"/>
    </row>
    <row r="1103" spans="1:1" x14ac:dyDescent="0.25">
      <c r="A1103" s="156"/>
    </row>
    <row r="1104" spans="1:1" x14ac:dyDescent="0.25">
      <c r="A1104" s="156"/>
    </row>
    <row r="1105" spans="1:1" x14ac:dyDescent="0.25">
      <c r="A1105" s="156"/>
    </row>
    <row r="1106" spans="1:1" x14ac:dyDescent="0.25">
      <c r="A1106" s="156"/>
    </row>
    <row r="1107" spans="1:1" x14ac:dyDescent="0.25">
      <c r="A1107" s="156"/>
    </row>
    <row r="1108" spans="1:1" x14ac:dyDescent="0.25">
      <c r="A1108" s="156"/>
    </row>
    <row r="1109" spans="1:1" x14ac:dyDescent="0.25">
      <c r="A1109" s="156"/>
    </row>
    <row r="1110" spans="1:1" x14ac:dyDescent="0.25">
      <c r="A1110" s="156"/>
    </row>
    <row r="1111" spans="1:1" x14ac:dyDescent="0.25">
      <c r="A1111" s="156"/>
    </row>
    <row r="1112" spans="1:1" x14ac:dyDescent="0.25">
      <c r="A1112" s="156"/>
    </row>
    <row r="1113" spans="1:1" x14ac:dyDescent="0.25">
      <c r="A1113" s="156"/>
    </row>
    <row r="1114" spans="1:1" x14ac:dyDescent="0.25">
      <c r="A1114" s="156"/>
    </row>
    <row r="1115" spans="1:1" x14ac:dyDescent="0.25">
      <c r="A1115" s="156"/>
    </row>
    <row r="1116" spans="1:1" x14ac:dyDescent="0.25">
      <c r="A1116" s="156"/>
    </row>
    <row r="1117" spans="1:1" x14ac:dyDescent="0.25">
      <c r="A1117" s="156"/>
    </row>
    <row r="1118" spans="1:1" x14ac:dyDescent="0.25">
      <c r="A1118" s="156"/>
    </row>
    <row r="1119" spans="1:1" x14ac:dyDescent="0.25">
      <c r="A1119" s="156"/>
    </row>
    <row r="1120" spans="1:1" x14ac:dyDescent="0.25">
      <c r="A1120" s="156"/>
    </row>
    <row r="1121" spans="1:1" x14ac:dyDescent="0.25">
      <c r="A1121" s="156"/>
    </row>
    <row r="1122" spans="1:1" x14ac:dyDescent="0.25">
      <c r="A1122" s="156"/>
    </row>
    <row r="1123" spans="1:1" x14ac:dyDescent="0.25">
      <c r="A1123" s="156"/>
    </row>
    <row r="1124" spans="1:1" x14ac:dyDescent="0.25">
      <c r="A1124" s="156"/>
    </row>
    <row r="1125" spans="1:1" x14ac:dyDescent="0.25">
      <c r="A1125" s="156"/>
    </row>
    <row r="1126" spans="1:1" x14ac:dyDescent="0.25">
      <c r="A1126" s="156"/>
    </row>
    <row r="1127" spans="1:1" x14ac:dyDescent="0.25">
      <c r="A1127" s="156"/>
    </row>
    <row r="1128" spans="1:1" x14ac:dyDescent="0.25">
      <c r="A1128" s="156"/>
    </row>
    <row r="1129" spans="1:1" x14ac:dyDescent="0.25">
      <c r="A1129" s="156"/>
    </row>
    <row r="1130" spans="1:1" x14ac:dyDescent="0.25">
      <c r="A1130" s="156"/>
    </row>
    <row r="1131" spans="1:1" x14ac:dyDescent="0.25">
      <c r="A1131" s="156"/>
    </row>
    <row r="1132" spans="1:1" x14ac:dyDescent="0.25">
      <c r="A1132" s="156"/>
    </row>
    <row r="1133" spans="1:1" x14ac:dyDescent="0.25">
      <c r="A1133" s="156"/>
    </row>
    <row r="1134" spans="1:1" x14ac:dyDescent="0.25">
      <c r="A1134" s="156"/>
    </row>
    <row r="1135" spans="1:1" x14ac:dyDescent="0.25">
      <c r="A1135" s="156"/>
    </row>
    <row r="1136" spans="1:1" x14ac:dyDescent="0.25">
      <c r="A1136" s="156"/>
    </row>
    <row r="1137" spans="1:1" x14ac:dyDescent="0.25">
      <c r="A1137" s="156"/>
    </row>
    <row r="1138" spans="1:1" x14ac:dyDescent="0.25">
      <c r="A1138" s="156"/>
    </row>
    <row r="1139" spans="1:1" x14ac:dyDescent="0.25">
      <c r="A1139" s="156"/>
    </row>
    <row r="1140" spans="1:1" x14ac:dyDescent="0.25">
      <c r="A1140" s="156"/>
    </row>
    <row r="1141" spans="1:1" x14ac:dyDescent="0.25">
      <c r="A1141" s="156"/>
    </row>
    <row r="1142" spans="1:1" x14ac:dyDescent="0.25">
      <c r="A1142" s="156"/>
    </row>
    <row r="1143" spans="1:1" x14ac:dyDescent="0.25">
      <c r="A1143" s="156"/>
    </row>
    <row r="1144" spans="1:1" x14ac:dyDescent="0.25">
      <c r="A1144" s="156"/>
    </row>
    <row r="1145" spans="1:1" x14ac:dyDescent="0.25">
      <c r="A1145" s="156"/>
    </row>
    <row r="1146" spans="1:1" x14ac:dyDescent="0.25">
      <c r="A1146" s="156"/>
    </row>
    <row r="1147" spans="1:1" x14ac:dyDescent="0.25">
      <c r="A1147" s="156"/>
    </row>
    <row r="1148" spans="1:1" x14ac:dyDescent="0.25">
      <c r="A1148" s="156"/>
    </row>
    <row r="1149" spans="1:1" x14ac:dyDescent="0.25">
      <c r="A1149" s="156"/>
    </row>
    <row r="1150" spans="1:1" x14ac:dyDescent="0.25">
      <c r="A1150" s="156"/>
    </row>
    <row r="1151" spans="1:1" x14ac:dyDescent="0.25">
      <c r="A1151" s="156"/>
    </row>
    <row r="1152" spans="1:1" x14ac:dyDescent="0.25">
      <c r="A1152" s="156"/>
    </row>
    <row r="1153" spans="1:1" x14ac:dyDescent="0.25">
      <c r="A1153" s="156"/>
    </row>
    <row r="1154" spans="1:1" x14ac:dyDescent="0.25">
      <c r="A1154" s="156"/>
    </row>
    <row r="1155" spans="1:1" x14ac:dyDescent="0.25">
      <c r="A1155" s="156"/>
    </row>
    <row r="1156" spans="1:1" x14ac:dyDescent="0.25">
      <c r="A1156" s="156"/>
    </row>
    <row r="1157" spans="1:1" x14ac:dyDescent="0.25">
      <c r="A1157" s="156"/>
    </row>
    <row r="1158" spans="1:1" x14ac:dyDescent="0.25">
      <c r="A1158" s="156"/>
    </row>
    <row r="1159" spans="1:1" x14ac:dyDescent="0.25">
      <c r="A1159" s="156"/>
    </row>
    <row r="1160" spans="1:1" x14ac:dyDescent="0.25">
      <c r="A1160" s="156"/>
    </row>
    <row r="1161" spans="1:1" x14ac:dyDescent="0.25">
      <c r="A1161" s="156"/>
    </row>
    <row r="1162" spans="1:1" x14ac:dyDescent="0.25">
      <c r="A1162" s="156"/>
    </row>
    <row r="1163" spans="1:1" x14ac:dyDescent="0.25">
      <c r="A1163" s="156"/>
    </row>
    <row r="1164" spans="1:1" x14ac:dyDescent="0.25">
      <c r="A1164" s="156"/>
    </row>
    <row r="1165" spans="1:1" x14ac:dyDescent="0.25">
      <c r="A1165" s="156"/>
    </row>
    <row r="1166" spans="1:1" x14ac:dyDescent="0.25">
      <c r="A1166" s="156"/>
    </row>
    <row r="1167" spans="1:1" x14ac:dyDescent="0.25">
      <c r="A1167" s="156"/>
    </row>
    <row r="1168" spans="1:1" x14ac:dyDescent="0.25">
      <c r="A1168" s="156"/>
    </row>
    <row r="1169" spans="1:1" x14ac:dyDescent="0.25">
      <c r="A1169" s="156"/>
    </row>
    <row r="1170" spans="1:1" x14ac:dyDescent="0.25">
      <c r="A1170" s="156"/>
    </row>
    <row r="1171" spans="1:1" x14ac:dyDescent="0.25">
      <c r="A1171" s="156"/>
    </row>
    <row r="1172" spans="1:1" x14ac:dyDescent="0.25">
      <c r="A1172" s="156"/>
    </row>
    <row r="1173" spans="1:1" x14ac:dyDescent="0.25">
      <c r="A1173" s="156"/>
    </row>
    <row r="1174" spans="1:1" x14ac:dyDescent="0.25">
      <c r="A1174" s="156"/>
    </row>
    <row r="1175" spans="1:1" x14ac:dyDescent="0.25">
      <c r="A1175" s="156"/>
    </row>
    <row r="1176" spans="1:1" x14ac:dyDescent="0.25">
      <c r="A1176" s="156"/>
    </row>
    <row r="1177" spans="1:1" x14ac:dyDescent="0.25">
      <c r="A1177" s="156"/>
    </row>
    <row r="1178" spans="1:1" x14ac:dyDescent="0.25">
      <c r="A1178" s="156"/>
    </row>
    <row r="1179" spans="1:1" x14ac:dyDescent="0.25">
      <c r="A1179" s="156"/>
    </row>
    <row r="1180" spans="1:1" x14ac:dyDescent="0.25">
      <c r="A1180" s="156"/>
    </row>
    <row r="1181" spans="1:1" x14ac:dyDescent="0.25">
      <c r="A1181" s="156"/>
    </row>
    <row r="1182" spans="1:1" x14ac:dyDescent="0.25">
      <c r="A1182" s="156"/>
    </row>
    <row r="1183" spans="1:1" x14ac:dyDescent="0.25">
      <c r="A1183" s="156"/>
    </row>
    <row r="1184" spans="1:1" x14ac:dyDescent="0.25">
      <c r="A1184" s="156"/>
    </row>
    <row r="1185" spans="1:1" x14ac:dyDescent="0.25">
      <c r="A1185" s="156"/>
    </row>
    <row r="1186" spans="1:1" x14ac:dyDescent="0.25">
      <c r="A1186" s="156"/>
    </row>
    <row r="1187" spans="1:1" x14ac:dyDescent="0.25">
      <c r="A1187" s="156"/>
    </row>
    <row r="1188" spans="1:1" x14ac:dyDescent="0.25">
      <c r="A1188" s="156"/>
    </row>
    <row r="1189" spans="1:1" x14ac:dyDescent="0.25">
      <c r="A1189" s="156"/>
    </row>
    <row r="1190" spans="1:1" x14ac:dyDescent="0.25">
      <c r="A1190" s="156"/>
    </row>
    <row r="1191" spans="1:1" x14ac:dyDescent="0.25">
      <c r="A1191" s="156"/>
    </row>
    <row r="1192" spans="1:1" x14ac:dyDescent="0.25">
      <c r="A1192" s="156"/>
    </row>
    <row r="1193" spans="1:1" x14ac:dyDescent="0.25">
      <c r="A1193" s="156"/>
    </row>
    <row r="1194" spans="1:1" x14ac:dyDescent="0.25">
      <c r="A1194" s="156"/>
    </row>
    <row r="1195" spans="1:1" x14ac:dyDescent="0.25">
      <c r="A1195" s="156"/>
    </row>
    <row r="1196" spans="1:1" x14ac:dyDescent="0.25">
      <c r="A1196" s="156"/>
    </row>
    <row r="1197" spans="1:1" x14ac:dyDescent="0.25">
      <c r="A1197" s="156"/>
    </row>
    <row r="1198" spans="1:1" x14ac:dyDescent="0.25">
      <c r="A1198" s="156"/>
    </row>
    <row r="1199" spans="1:1" x14ac:dyDescent="0.25">
      <c r="A1199" s="156"/>
    </row>
    <row r="1200" spans="1:1" x14ac:dyDescent="0.25">
      <c r="A1200" s="156"/>
    </row>
    <row r="1201" spans="1:1" x14ac:dyDescent="0.25">
      <c r="A1201" s="156"/>
    </row>
    <row r="1202" spans="1:1" x14ac:dyDescent="0.25">
      <c r="A1202" s="156"/>
    </row>
    <row r="1203" spans="1:1" x14ac:dyDescent="0.25">
      <c r="A1203" s="156"/>
    </row>
    <row r="1204" spans="1:1" x14ac:dyDescent="0.25">
      <c r="A1204" s="156"/>
    </row>
    <row r="1205" spans="1:1" x14ac:dyDescent="0.25">
      <c r="A1205" s="156"/>
    </row>
    <row r="1206" spans="1:1" x14ac:dyDescent="0.25">
      <c r="A1206" s="156"/>
    </row>
    <row r="1207" spans="1:1" x14ac:dyDescent="0.25">
      <c r="A1207" s="156"/>
    </row>
    <row r="1208" spans="1:1" x14ac:dyDescent="0.25">
      <c r="A1208" s="156"/>
    </row>
    <row r="1209" spans="1:1" x14ac:dyDescent="0.25">
      <c r="A1209" s="156"/>
    </row>
    <row r="1210" spans="1:1" x14ac:dyDescent="0.25">
      <c r="A1210" s="156"/>
    </row>
    <row r="1211" spans="1:1" x14ac:dyDescent="0.25">
      <c r="A1211" s="156"/>
    </row>
    <row r="1212" spans="1:1" x14ac:dyDescent="0.25">
      <c r="A1212" s="156"/>
    </row>
    <row r="1213" spans="1:1" x14ac:dyDescent="0.25">
      <c r="A1213" s="156"/>
    </row>
    <row r="1214" spans="1:1" x14ac:dyDescent="0.25">
      <c r="A1214" s="156"/>
    </row>
    <row r="1215" spans="1:1" x14ac:dyDescent="0.25">
      <c r="A1215" s="156"/>
    </row>
    <row r="1216" spans="1:1" x14ac:dyDescent="0.25">
      <c r="A1216" s="156"/>
    </row>
    <row r="1217" spans="1:1" x14ac:dyDescent="0.25">
      <c r="A1217" s="156"/>
    </row>
    <row r="1218" spans="1:1" x14ac:dyDescent="0.25">
      <c r="A1218" s="156"/>
    </row>
    <row r="1219" spans="1:1" x14ac:dyDescent="0.25">
      <c r="A1219" s="156"/>
    </row>
    <row r="1220" spans="1:1" x14ac:dyDescent="0.25">
      <c r="A1220" s="156"/>
    </row>
    <row r="1221" spans="1:1" x14ac:dyDescent="0.25">
      <c r="A1221" s="156"/>
    </row>
    <row r="1222" spans="1:1" x14ac:dyDescent="0.25">
      <c r="A1222" s="156"/>
    </row>
    <row r="1223" spans="1:1" x14ac:dyDescent="0.25">
      <c r="A1223" s="156"/>
    </row>
    <row r="1224" spans="1:1" x14ac:dyDescent="0.25">
      <c r="A1224" s="156"/>
    </row>
    <row r="1225" spans="1:1" x14ac:dyDescent="0.25">
      <c r="A1225" s="156"/>
    </row>
    <row r="1226" spans="1:1" x14ac:dyDescent="0.25">
      <c r="A1226" s="156"/>
    </row>
    <row r="1227" spans="1:1" x14ac:dyDescent="0.25">
      <c r="A1227" s="156"/>
    </row>
    <row r="1228" spans="1:1" x14ac:dyDescent="0.25">
      <c r="A1228" s="156"/>
    </row>
    <row r="1229" spans="1:1" x14ac:dyDescent="0.25">
      <c r="A1229" s="156"/>
    </row>
    <row r="1230" spans="1:1" x14ac:dyDescent="0.25">
      <c r="A1230" s="156"/>
    </row>
    <row r="1231" spans="1:1" x14ac:dyDescent="0.25">
      <c r="A1231" s="156"/>
    </row>
    <row r="1232" spans="1:1" x14ac:dyDescent="0.25">
      <c r="A1232" s="156"/>
    </row>
    <row r="1233" spans="1:1" x14ac:dyDescent="0.25">
      <c r="A1233" s="156"/>
    </row>
    <row r="1234" spans="1:1" x14ac:dyDescent="0.25">
      <c r="A1234" s="156"/>
    </row>
    <row r="1235" spans="1:1" x14ac:dyDescent="0.25">
      <c r="A1235" s="156"/>
    </row>
    <row r="1236" spans="1:1" x14ac:dyDescent="0.25">
      <c r="A1236" s="156"/>
    </row>
    <row r="1237" spans="1:1" x14ac:dyDescent="0.25">
      <c r="A1237" s="156"/>
    </row>
    <row r="1238" spans="1:1" x14ac:dyDescent="0.25">
      <c r="A1238" s="156"/>
    </row>
    <row r="1239" spans="1:1" x14ac:dyDescent="0.25">
      <c r="A1239" s="156"/>
    </row>
    <row r="1240" spans="1:1" x14ac:dyDescent="0.25">
      <c r="A1240" s="156"/>
    </row>
    <row r="1241" spans="1:1" x14ac:dyDescent="0.25">
      <c r="A1241" s="156"/>
    </row>
    <row r="1242" spans="1:1" x14ac:dyDescent="0.25">
      <c r="A1242" s="156"/>
    </row>
    <row r="1243" spans="1:1" x14ac:dyDescent="0.25">
      <c r="A1243" s="156"/>
    </row>
    <row r="1244" spans="1:1" x14ac:dyDescent="0.25">
      <c r="A1244" s="156"/>
    </row>
    <row r="1245" spans="1:1" x14ac:dyDescent="0.25">
      <c r="A1245" s="156"/>
    </row>
    <row r="1246" spans="1:1" x14ac:dyDescent="0.25">
      <c r="A1246" s="156"/>
    </row>
    <row r="1247" spans="1:1" x14ac:dyDescent="0.25">
      <c r="A1247" s="156"/>
    </row>
    <row r="1248" spans="1:1" x14ac:dyDescent="0.25">
      <c r="A1248" s="156"/>
    </row>
    <row r="1249" spans="1:1" x14ac:dyDescent="0.25">
      <c r="A1249" s="156"/>
    </row>
    <row r="1250" spans="1:1" x14ac:dyDescent="0.25">
      <c r="A1250" s="156"/>
    </row>
    <row r="1251" spans="1:1" x14ac:dyDescent="0.25">
      <c r="A1251" s="156"/>
    </row>
    <row r="1252" spans="1:1" x14ac:dyDescent="0.25">
      <c r="A1252" s="156"/>
    </row>
    <row r="1253" spans="1:1" x14ac:dyDescent="0.25">
      <c r="A1253" s="156"/>
    </row>
    <row r="1254" spans="1:1" x14ac:dyDescent="0.25">
      <c r="A1254" s="156"/>
    </row>
    <row r="1255" spans="1:1" x14ac:dyDescent="0.25">
      <c r="A1255" s="156"/>
    </row>
    <row r="1256" spans="1:1" x14ac:dyDescent="0.25">
      <c r="A1256" s="156"/>
    </row>
    <row r="1257" spans="1:1" x14ac:dyDescent="0.25">
      <c r="A1257" s="156"/>
    </row>
    <row r="1258" spans="1:1" x14ac:dyDescent="0.25">
      <c r="A1258" s="156"/>
    </row>
    <row r="1259" spans="1:1" x14ac:dyDescent="0.25">
      <c r="A1259" s="156"/>
    </row>
    <row r="1260" spans="1:1" x14ac:dyDescent="0.25">
      <c r="A1260" s="156"/>
    </row>
    <row r="1261" spans="1:1" x14ac:dyDescent="0.25">
      <c r="A1261" s="156"/>
    </row>
    <row r="1262" spans="1:1" x14ac:dyDescent="0.25">
      <c r="A1262" s="156"/>
    </row>
    <row r="1263" spans="1:1" x14ac:dyDescent="0.25">
      <c r="A1263" s="156"/>
    </row>
    <row r="1264" spans="1:1" x14ac:dyDescent="0.25">
      <c r="A1264" s="156"/>
    </row>
    <row r="1265" spans="1:1" x14ac:dyDescent="0.25">
      <c r="A1265" s="156"/>
    </row>
    <row r="1266" spans="1:1" x14ac:dyDescent="0.25">
      <c r="A1266" s="156"/>
    </row>
    <row r="1267" spans="1:1" x14ac:dyDescent="0.25">
      <c r="A1267" s="156"/>
    </row>
    <row r="1268" spans="1:1" x14ac:dyDescent="0.25">
      <c r="A1268" s="156"/>
    </row>
    <row r="1269" spans="1:1" x14ac:dyDescent="0.25">
      <c r="A1269" s="156"/>
    </row>
    <row r="1270" spans="1:1" x14ac:dyDescent="0.25">
      <c r="A1270" s="156"/>
    </row>
    <row r="1271" spans="1:1" x14ac:dyDescent="0.25">
      <c r="A1271" s="156"/>
    </row>
    <row r="1272" spans="1:1" x14ac:dyDescent="0.25">
      <c r="A1272" s="156"/>
    </row>
    <row r="1273" spans="1:1" x14ac:dyDescent="0.25">
      <c r="A1273" s="156"/>
    </row>
    <row r="1274" spans="1:1" x14ac:dyDescent="0.25">
      <c r="A1274" s="156"/>
    </row>
    <row r="1275" spans="1:1" x14ac:dyDescent="0.25">
      <c r="A1275" s="156"/>
    </row>
    <row r="1276" spans="1:1" x14ac:dyDescent="0.25">
      <c r="A1276" s="156"/>
    </row>
    <row r="1277" spans="1:1" x14ac:dyDescent="0.25">
      <c r="A1277" s="156"/>
    </row>
    <row r="1278" spans="1:1" x14ac:dyDescent="0.25">
      <c r="A1278" s="156"/>
    </row>
    <row r="1279" spans="1:1" x14ac:dyDescent="0.25">
      <c r="A1279" s="156"/>
    </row>
    <row r="1280" spans="1:1" x14ac:dyDescent="0.25">
      <c r="A1280" s="156"/>
    </row>
    <row r="1281" spans="1:1" x14ac:dyDescent="0.25">
      <c r="A1281" s="156"/>
    </row>
    <row r="1282" spans="1:1" x14ac:dyDescent="0.25">
      <c r="A1282" s="156"/>
    </row>
    <row r="1283" spans="1:1" x14ac:dyDescent="0.25">
      <c r="A1283" s="156"/>
    </row>
    <row r="1284" spans="1:1" x14ac:dyDescent="0.25">
      <c r="A1284" s="156"/>
    </row>
    <row r="1285" spans="1:1" x14ac:dyDescent="0.25">
      <c r="A1285" s="156"/>
    </row>
    <row r="1286" spans="1:1" x14ac:dyDescent="0.25">
      <c r="A1286" s="156"/>
    </row>
    <row r="1287" spans="1:1" x14ac:dyDescent="0.25">
      <c r="A1287" s="156"/>
    </row>
    <row r="1288" spans="1:1" x14ac:dyDescent="0.25">
      <c r="A1288" s="156"/>
    </row>
    <row r="1289" spans="1:1" x14ac:dyDescent="0.25">
      <c r="A1289" s="156"/>
    </row>
    <row r="1290" spans="1:1" x14ac:dyDescent="0.25">
      <c r="A1290" s="156"/>
    </row>
    <row r="1291" spans="1:1" x14ac:dyDescent="0.25">
      <c r="A1291" s="156"/>
    </row>
    <row r="1292" spans="1:1" x14ac:dyDescent="0.25">
      <c r="A1292" s="156"/>
    </row>
    <row r="1293" spans="1:1" x14ac:dyDescent="0.25">
      <c r="A1293" s="156"/>
    </row>
    <row r="1294" spans="1:1" x14ac:dyDescent="0.25">
      <c r="A1294" s="156"/>
    </row>
    <row r="1295" spans="1:1" x14ac:dyDescent="0.25">
      <c r="A1295" s="156"/>
    </row>
    <row r="1296" spans="1:1" x14ac:dyDescent="0.25">
      <c r="A1296" s="156"/>
    </row>
    <row r="1297" spans="1:1" x14ac:dyDescent="0.25">
      <c r="A1297" s="156"/>
    </row>
    <row r="1298" spans="1:1" x14ac:dyDescent="0.25">
      <c r="A1298" s="156"/>
    </row>
    <row r="1299" spans="1:1" x14ac:dyDescent="0.25">
      <c r="A1299" s="156"/>
    </row>
    <row r="1300" spans="1:1" x14ac:dyDescent="0.25">
      <c r="A1300" s="156"/>
    </row>
    <row r="1301" spans="1:1" x14ac:dyDescent="0.25">
      <c r="A1301" s="156"/>
    </row>
    <row r="1302" spans="1:1" x14ac:dyDescent="0.25">
      <c r="A1302" s="156"/>
    </row>
    <row r="1303" spans="1:1" x14ac:dyDescent="0.25">
      <c r="A1303" s="156"/>
    </row>
    <row r="1304" spans="1:1" x14ac:dyDescent="0.25">
      <c r="A1304" s="156"/>
    </row>
    <row r="1305" spans="1:1" x14ac:dyDescent="0.25">
      <c r="A1305" s="156"/>
    </row>
    <row r="1306" spans="1:1" x14ac:dyDescent="0.25">
      <c r="A1306" s="156"/>
    </row>
    <row r="1307" spans="1:1" x14ac:dyDescent="0.25">
      <c r="A1307" s="156"/>
    </row>
    <row r="1308" spans="1:1" x14ac:dyDescent="0.25">
      <c r="A1308" s="156"/>
    </row>
    <row r="1309" spans="1:1" x14ac:dyDescent="0.25">
      <c r="A1309" s="156"/>
    </row>
    <row r="1310" spans="1:1" x14ac:dyDescent="0.25">
      <c r="A1310" s="156"/>
    </row>
    <row r="1311" spans="1:1" x14ac:dyDescent="0.25">
      <c r="A1311" s="156"/>
    </row>
    <row r="1312" spans="1:1" x14ac:dyDescent="0.25">
      <c r="A1312" s="156"/>
    </row>
    <row r="1313" spans="1:1" x14ac:dyDescent="0.25">
      <c r="A1313" s="156"/>
    </row>
    <row r="1314" spans="1:1" x14ac:dyDescent="0.25">
      <c r="A1314" s="156"/>
    </row>
    <row r="1315" spans="1:1" x14ac:dyDescent="0.25">
      <c r="A1315" s="156"/>
    </row>
    <row r="1316" spans="1:1" x14ac:dyDescent="0.25">
      <c r="A1316" s="156"/>
    </row>
    <row r="1317" spans="1:1" x14ac:dyDescent="0.25">
      <c r="A1317" s="156"/>
    </row>
    <row r="1318" spans="1:1" x14ac:dyDescent="0.25">
      <c r="A1318" s="156"/>
    </row>
    <row r="1319" spans="1:1" x14ac:dyDescent="0.25">
      <c r="A1319" s="156"/>
    </row>
    <row r="1320" spans="1:1" x14ac:dyDescent="0.25">
      <c r="A1320" s="156"/>
    </row>
    <row r="1321" spans="1:1" x14ac:dyDescent="0.25">
      <c r="A1321" s="156"/>
    </row>
    <row r="1322" spans="1:1" x14ac:dyDescent="0.25">
      <c r="A1322" s="156"/>
    </row>
    <row r="1323" spans="1:1" x14ac:dyDescent="0.25">
      <c r="A1323" s="156"/>
    </row>
    <row r="1324" spans="1:1" x14ac:dyDescent="0.25">
      <c r="A1324" s="156"/>
    </row>
    <row r="1325" spans="1:1" x14ac:dyDescent="0.25">
      <c r="A1325" s="156"/>
    </row>
    <row r="1326" spans="1:1" x14ac:dyDescent="0.25">
      <c r="A1326" s="156"/>
    </row>
    <row r="1327" spans="1:1" x14ac:dyDescent="0.25">
      <c r="A1327" s="156"/>
    </row>
    <row r="1328" spans="1:1" x14ac:dyDescent="0.25">
      <c r="A1328" s="156"/>
    </row>
    <row r="1329" spans="1:1" x14ac:dyDescent="0.25">
      <c r="A1329" s="156"/>
    </row>
    <row r="1330" spans="1:1" x14ac:dyDescent="0.25">
      <c r="A1330" s="156"/>
    </row>
    <row r="1331" spans="1:1" x14ac:dyDescent="0.25">
      <c r="A1331" s="156"/>
    </row>
    <row r="1332" spans="1:1" x14ac:dyDescent="0.25">
      <c r="A1332" s="156"/>
    </row>
    <row r="1333" spans="1:1" x14ac:dyDescent="0.25">
      <c r="A1333" s="156"/>
    </row>
    <row r="1334" spans="1:1" x14ac:dyDescent="0.25">
      <c r="A1334" s="156"/>
    </row>
    <row r="1335" spans="1:1" x14ac:dyDescent="0.25">
      <c r="A1335" s="156"/>
    </row>
    <row r="1336" spans="1:1" x14ac:dyDescent="0.25">
      <c r="A1336" s="156"/>
    </row>
    <row r="1337" spans="1:1" x14ac:dyDescent="0.25">
      <c r="A1337" s="156"/>
    </row>
    <row r="1338" spans="1:1" x14ac:dyDescent="0.25">
      <c r="A1338" s="156"/>
    </row>
    <row r="1339" spans="1:1" x14ac:dyDescent="0.25">
      <c r="A1339" s="156"/>
    </row>
    <row r="1340" spans="1:1" x14ac:dyDescent="0.25">
      <c r="A1340" s="156"/>
    </row>
    <row r="1341" spans="1:1" x14ac:dyDescent="0.25">
      <c r="A1341" s="156"/>
    </row>
    <row r="1342" spans="1:1" x14ac:dyDescent="0.25">
      <c r="A1342" s="156"/>
    </row>
    <row r="1343" spans="1:1" x14ac:dyDescent="0.25">
      <c r="A1343" s="156"/>
    </row>
    <row r="1344" spans="1:1" x14ac:dyDescent="0.25">
      <c r="A1344" s="156"/>
    </row>
    <row r="1345" spans="1:1" x14ac:dyDescent="0.25">
      <c r="A1345" s="156"/>
    </row>
    <row r="1346" spans="1:1" x14ac:dyDescent="0.25">
      <c r="A1346" s="156"/>
    </row>
    <row r="1347" spans="1:1" x14ac:dyDescent="0.25">
      <c r="A1347" s="156"/>
    </row>
    <row r="1348" spans="1:1" x14ac:dyDescent="0.25">
      <c r="A1348" s="156"/>
    </row>
    <row r="1349" spans="1:1" x14ac:dyDescent="0.25">
      <c r="A1349" s="156"/>
    </row>
    <row r="1350" spans="1:1" x14ac:dyDescent="0.25">
      <c r="A1350" s="156"/>
    </row>
    <row r="1351" spans="1:1" x14ac:dyDescent="0.25">
      <c r="A1351" s="156"/>
    </row>
    <row r="1352" spans="1:1" x14ac:dyDescent="0.25">
      <c r="A1352" s="156"/>
    </row>
    <row r="1353" spans="1:1" x14ac:dyDescent="0.25">
      <c r="A1353" s="156"/>
    </row>
    <row r="1354" spans="1:1" x14ac:dyDescent="0.25">
      <c r="A1354" s="156"/>
    </row>
    <row r="1355" spans="1:1" x14ac:dyDescent="0.25">
      <c r="A1355" s="156"/>
    </row>
    <row r="1356" spans="1:1" x14ac:dyDescent="0.25">
      <c r="A1356" s="156"/>
    </row>
    <row r="1357" spans="1:1" x14ac:dyDescent="0.25">
      <c r="A1357" s="156"/>
    </row>
    <row r="1358" spans="1:1" x14ac:dyDescent="0.25">
      <c r="A1358" s="156"/>
    </row>
    <row r="1359" spans="1:1" x14ac:dyDescent="0.25">
      <c r="A1359" s="156"/>
    </row>
    <row r="1360" spans="1:1" x14ac:dyDescent="0.25">
      <c r="A1360" s="156"/>
    </row>
    <row r="1361" spans="1:1" x14ac:dyDescent="0.25">
      <c r="A1361" s="156"/>
    </row>
    <row r="1362" spans="1:1" x14ac:dyDescent="0.25">
      <c r="A1362" s="156"/>
    </row>
    <row r="1363" spans="1:1" x14ac:dyDescent="0.25">
      <c r="A1363" s="156"/>
    </row>
    <row r="1364" spans="1:1" x14ac:dyDescent="0.25">
      <c r="A1364" s="156"/>
    </row>
    <row r="1365" spans="1:1" x14ac:dyDescent="0.25">
      <c r="A1365" s="156"/>
    </row>
    <row r="1366" spans="1:1" x14ac:dyDescent="0.25">
      <c r="A1366" s="156"/>
    </row>
    <row r="1367" spans="1:1" x14ac:dyDescent="0.25">
      <c r="A1367" s="156"/>
    </row>
    <row r="1368" spans="1:1" x14ac:dyDescent="0.25">
      <c r="A1368" s="156"/>
    </row>
    <row r="1369" spans="1:1" x14ac:dyDescent="0.25">
      <c r="A1369" s="156"/>
    </row>
    <row r="1370" spans="1:1" x14ac:dyDescent="0.25">
      <c r="A1370" s="156"/>
    </row>
    <row r="1371" spans="1:1" x14ac:dyDescent="0.25">
      <c r="A1371" s="156"/>
    </row>
    <row r="1372" spans="1:1" x14ac:dyDescent="0.25">
      <c r="A1372" s="156"/>
    </row>
    <row r="1373" spans="1:1" x14ac:dyDescent="0.25">
      <c r="A1373" s="156"/>
    </row>
    <row r="1374" spans="1:1" x14ac:dyDescent="0.25">
      <c r="A1374" s="156"/>
    </row>
    <row r="1375" spans="1:1" x14ac:dyDescent="0.25">
      <c r="A1375" s="156"/>
    </row>
    <row r="1376" spans="1:1" x14ac:dyDescent="0.25">
      <c r="A1376" s="156"/>
    </row>
    <row r="1377" spans="1:1" x14ac:dyDescent="0.25">
      <c r="A1377" s="156"/>
    </row>
    <row r="1378" spans="1:1" x14ac:dyDescent="0.25">
      <c r="A1378" s="156"/>
    </row>
    <row r="1379" spans="1:1" x14ac:dyDescent="0.25">
      <c r="A1379" s="156"/>
    </row>
    <row r="1380" spans="1:1" x14ac:dyDescent="0.25">
      <c r="A1380" s="156"/>
    </row>
    <row r="1381" spans="1:1" x14ac:dyDescent="0.25">
      <c r="A1381" s="156"/>
    </row>
    <row r="1382" spans="1:1" x14ac:dyDescent="0.25">
      <c r="A1382" s="156"/>
    </row>
    <row r="1383" spans="1:1" x14ac:dyDescent="0.25">
      <c r="A1383" s="156"/>
    </row>
    <row r="1384" spans="1:1" x14ac:dyDescent="0.25">
      <c r="A1384" s="156"/>
    </row>
    <row r="1385" spans="1:1" x14ac:dyDescent="0.25">
      <c r="A1385" s="156"/>
    </row>
    <row r="1386" spans="1:1" x14ac:dyDescent="0.25">
      <c r="A1386" s="156"/>
    </row>
    <row r="1387" spans="1:1" x14ac:dyDescent="0.25">
      <c r="A1387" s="156"/>
    </row>
    <row r="1388" spans="1:1" x14ac:dyDescent="0.25">
      <c r="A1388" s="156"/>
    </row>
    <row r="1389" spans="1:1" x14ac:dyDescent="0.25">
      <c r="A1389" s="156"/>
    </row>
    <row r="1390" spans="1:1" x14ac:dyDescent="0.25">
      <c r="A1390" s="156"/>
    </row>
    <row r="1391" spans="1:1" x14ac:dyDescent="0.25">
      <c r="A1391" s="156"/>
    </row>
    <row r="1392" spans="1:1" x14ac:dyDescent="0.25">
      <c r="A1392" s="156"/>
    </row>
    <row r="1393" spans="1:1" x14ac:dyDescent="0.25">
      <c r="A1393" s="156"/>
    </row>
    <row r="1394" spans="1:1" x14ac:dyDescent="0.25">
      <c r="A1394" s="156"/>
    </row>
    <row r="1395" spans="1:1" x14ac:dyDescent="0.25">
      <c r="A1395" s="156"/>
    </row>
    <row r="1396" spans="1:1" x14ac:dyDescent="0.25">
      <c r="A1396" s="156"/>
    </row>
    <row r="1397" spans="1:1" x14ac:dyDescent="0.25">
      <c r="A1397" s="156"/>
    </row>
    <row r="1398" spans="1:1" x14ac:dyDescent="0.25">
      <c r="A1398" s="156"/>
    </row>
    <row r="1399" spans="1:1" x14ac:dyDescent="0.25">
      <c r="A1399" s="156"/>
    </row>
    <row r="1400" spans="1:1" x14ac:dyDescent="0.25">
      <c r="A1400" s="156"/>
    </row>
    <row r="1401" spans="1:1" x14ac:dyDescent="0.25">
      <c r="A1401" s="156"/>
    </row>
    <row r="1402" spans="1:1" x14ac:dyDescent="0.25">
      <c r="A1402" s="156"/>
    </row>
    <row r="1403" spans="1:1" x14ac:dyDescent="0.25">
      <c r="A1403" s="156"/>
    </row>
    <row r="1404" spans="1:1" x14ac:dyDescent="0.25">
      <c r="A1404" s="156"/>
    </row>
    <row r="1405" spans="1:1" x14ac:dyDescent="0.25">
      <c r="A1405" s="156"/>
    </row>
    <row r="1406" spans="1:1" x14ac:dyDescent="0.25">
      <c r="A1406" s="156"/>
    </row>
    <row r="1407" spans="1:1" x14ac:dyDescent="0.25">
      <c r="A1407" s="156"/>
    </row>
    <row r="1408" spans="1:1" x14ac:dyDescent="0.25">
      <c r="A1408" s="156"/>
    </row>
    <row r="1409" spans="1:1" x14ac:dyDescent="0.25">
      <c r="A1409" s="156"/>
    </row>
    <row r="1410" spans="1:1" x14ac:dyDescent="0.25">
      <c r="A1410" s="156"/>
    </row>
    <row r="1411" spans="1:1" x14ac:dyDescent="0.25">
      <c r="A1411" s="156"/>
    </row>
    <row r="1412" spans="1:1" x14ac:dyDescent="0.25">
      <c r="A1412" s="156"/>
    </row>
    <row r="1413" spans="1:1" x14ac:dyDescent="0.25">
      <c r="A1413" s="156"/>
    </row>
    <row r="1414" spans="1:1" x14ac:dyDescent="0.25">
      <c r="A1414" s="156"/>
    </row>
    <row r="1415" spans="1:1" x14ac:dyDescent="0.25">
      <c r="A1415" s="156"/>
    </row>
    <row r="1416" spans="1:1" x14ac:dyDescent="0.25">
      <c r="A1416" s="156"/>
    </row>
    <row r="1417" spans="1:1" x14ac:dyDescent="0.25">
      <c r="A1417" s="156"/>
    </row>
    <row r="1418" spans="1:1" x14ac:dyDescent="0.25">
      <c r="A1418" s="156"/>
    </row>
    <row r="1419" spans="1:1" x14ac:dyDescent="0.25">
      <c r="A1419" s="156"/>
    </row>
    <row r="1420" spans="1:1" x14ac:dyDescent="0.25">
      <c r="A1420" s="156"/>
    </row>
    <row r="1421" spans="1:1" x14ac:dyDescent="0.25">
      <c r="A1421" s="156"/>
    </row>
    <row r="1422" spans="1:1" x14ac:dyDescent="0.25">
      <c r="A1422" s="156"/>
    </row>
    <row r="1423" spans="1:1" x14ac:dyDescent="0.25">
      <c r="A1423" s="156"/>
    </row>
    <row r="1424" spans="1:1" x14ac:dyDescent="0.25">
      <c r="A1424" s="156"/>
    </row>
    <row r="1425" spans="1:1" x14ac:dyDescent="0.25">
      <c r="A1425" s="156"/>
    </row>
    <row r="1426" spans="1:1" x14ac:dyDescent="0.25">
      <c r="A1426" s="156"/>
    </row>
    <row r="1427" spans="1:1" x14ac:dyDescent="0.25">
      <c r="A1427" s="156"/>
    </row>
    <row r="1428" spans="1:1" x14ac:dyDescent="0.25">
      <c r="A1428" s="156"/>
    </row>
    <row r="1429" spans="1:1" x14ac:dyDescent="0.25">
      <c r="A1429" s="156"/>
    </row>
    <row r="1430" spans="1:1" x14ac:dyDescent="0.25">
      <c r="A1430" s="156"/>
    </row>
    <row r="1431" spans="1:1" x14ac:dyDescent="0.25">
      <c r="A1431" s="156"/>
    </row>
    <row r="1432" spans="1:1" x14ac:dyDescent="0.25">
      <c r="A1432" s="156"/>
    </row>
    <row r="1433" spans="1:1" x14ac:dyDescent="0.25">
      <c r="A1433" s="156"/>
    </row>
    <row r="1434" spans="1:1" x14ac:dyDescent="0.25">
      <c r="A1434" s="156"/>
    </row>
    <row r="1435" spans="1:1" x14ac:dyDescent="0.25">
      <c r="A1435" s="156"/>
    </row>
    <row r="1436" spans="1:1" x14ac:dyDescent="0.25">
      <c r="A1436" s="156"/>
    </row>
    <row r="1437" spans="1:1" x14ac:dyDescent="0.25">
      <c r="A1437" s="156"/>
    </row>
    <row r="1438" spans="1:1" x14ac:dyDescent="0.25">
      <c r="A1438" s="156"/>
    </row>
    <row r="1439" spans="1:1" x14ac:dyDescent="0.25">
      <c r="A1439" s="156"/>
    </row>
    <row r="1440" spans="1:1" x14ac:dyDescent="0.25">
      <c r="A1440" s="156"/>
    </row>
    <row r="1441" spans="1:1" x14ac:dyDescent="0.25">
      <c r="A1441" s="156"/>
    </row>
    <row r="1442" spans="1:1" x14ac:dyDescent="0.25">
      <c r="A1442" s="156"/>
    </row>
    <row r="1443" spans="1:1" x14ac:dyDescent="0.25">
      <c r="A1443" s="156"/>
    </row>
    <row r="1444" spans="1:1" x14ac:dyDescent="0.25">
      <c r="A1444" s="156"/>
    </row>
    <row r="1445" spans="1:1" x14ac:dyDescent="0.25">
      <c r="A1445" s="156"/>
    </row>
    <row r="1446" spans="1:1" x14ac:dyDescent="0.25">
      <c r="A1446" s="156"/>
    </row>
    <row r="1447" spans="1:1" x14ac:dyDescent="0.25">
      <c r="A1447" s="156"/>
    </row>
    <row r="1448" spans="1:1" x14ac:dyDescent="0.25">
      <c r="A1448" s="156"/>
    </row>
    <row r="1449" spans="1:1" x14ac:dyDescent="0.25">
      <c r="A1449" s="156"/>
    </row>
    <row r="1450" spans="1:1" x14ac:dyDescent="0.25">
      <c r="A1450" s="156"/>
    </row>
    <row r="1451" spans="1:1" x14ac:dyDescent="0.25">
      <c r="A1451" s="156"/>
    </row>
    <row r="1452" spans="1:1" x14ac:dyDescent="0.25">
      <c r="A1452" s="156"/>
    </row>
    <row r="1453" spans="1:1" x14ac:dyDescent="0.25">
      <c r="A1453" s="156"/>
    </row>
    <row r="1454" spans="1:1" x14ac:dyDescent="0.25">
      <c r="A1454" s="156"/>
    </row>
    <row r="1455" spans="1:1" x14ac:dyDescent="0.25">
      <c r="A1455" s="156"/>
    </row>
    <row r="1456" spans="1:1" x14ac:dyDescent="0.25">
      <c r="A1456" s="156"/>
    </row>
    <row r="1457" spans="1:1" x14ac:dyDescent="0.25">
      <c r="A1457" s="156"/>
    </row>
    <row r="1458" spans="1:1" x14ac:dyDescent="0.25">
      <c r="A1458" s="156"/>
    </row>
    <row r="1459" spans="1:1" x14ac:dyDescent="0.25">
      <c r="A1459" s="156"/>
    </row>
    <row r="1460" spans="1:1" x14ac:dyDescent="0.25">
      <c r="A1460" s="156"/>
    </row>
    <row r="1461" spans="1:1" x14ac:dyDescent="0.25">
      <c r="A1461" s="156"/>
    </row>
    <row r="1462" spans="1:1" x14ac:dyDescent="0.25">
      <c r="A1462" s="156"/>
    </row>
    <row r="1463" spans="1:1" x14ac:dyDescent="0.25">
      <c r="A1463" s="156"/>
    </row>
    <row r="1464" spans="1:1" x14ac:dyDescent="0.25">
      <c r="A1464" s="156"/>
    </row>
    <row r="1465" spans="1:1" x14ac:dyDescent="0.25">
      <c r="A1465" s="156"/>
    </row>
    <row r="1466" spans="1:1" x14ac:dyDescent="0.25">
      <c r="A1466" s="156"/>
    </row>
    <row r="1467" spans="1:1" x14ac:dyDescent="0.25">
      <c r="A1467" s="156"/>
    </row>
    <row r="1468" spans="1:1" x14ac:dyDescent="0.25">
      <c r="A1468" s="156"/>
    </row>
    <row r="1469" spans="1:1" x14ac:dyDescent="0.25">
      <c r="A1469" s="156"/>
    </row>
    <row r="1470" spans="1:1" x14ac:dyDescent="0.25">
      <c r="A1470" s="156"/>
    </row>
    <row r="1471" spans="1:1" x14ac:dyDescent="0.25">
      <c r="A1471" s="156"/>
    </row>
    <row r="1472" spans="1:1" x14ac:dyDescent="0.25">
      <c r="A1472" s="156"/>
    </row>
    <row r="1473" spans="1:1" x14ac:dyDescent="0.25">
      <c r="A1473" s="156"/>
    </row>
    <row r="1474" spans="1:1" x14ac:dyDescent="0.25">
      <c r="A1474" s="156"/>
    </row>
    <row r="1475" spans="1:1" x14ac:dyDescent="0.25">
      <c r="A1475" s="156"/>
    </row>
    <row r="1476" spans="1:1" x14ac:dyDescent="0.25">
      <c r="A1476" s="156"/>
    </row>
    <row r="1477" spans="1:1" x14ac:dyDescent="0.25">
      <c r="A1477" s="156"/>
    </row>
    <row r="1478" spans="1:1" x14ac:dyDescent="0.25">
      <c r="A1478" s="156"/>
    </row>
    <row r="1479" spans="1:1" x14ac:dyDescent="0.25">
      <c r="A1479" s="156"/>
    </row>
    <row r="1480" spans="1:1" x14ac:dyDescent="0.25">
      <c r="A1480" s="156"/>
    </row>
    <row r="1481" spans="1:1" x14ac:dyDescent="0.25">
      <c r="A1481" s="156"/>
    </row>
    <row r="1482" spans="1:1" x14ac:dyDescent="0.25">
      <c r="A1482" s="156"/>
    </row>
    <row r="1483" spans="1:1" x14ac:dyDescent="0.25">
      <c r="A1483" s="156"/>
    </row>
    <row r="1484" spans="1:1" x14ac:dyDescent="0.25">
      <c r="A1484" s="156"/>
    </row>
    <row r="1485" spans="1:1" x14ac:dyDescent="0.25">
      <c r="A1485" s="156"/>
    </row>
    <row r="1486" spans="1:1" x14ac:dyDescent="0.25">
      <c r="A1486" s="156"/>
    </row>
    <row r="1487" spans="1:1" x14ac:dyDescent="0.25">
      <c r="A1487" s="156"/>
    </row>
    <row r="1488" spans="1:1" x14ac:dyDescent="0.25">
      <c r="A1488" s="156"/>
    </row>
    <row r="1489" spans="1:1" x14ac:dyDescent="0.25">
      <c r="A1489" s="156"/>
    </row>
    <row r="1490" spans="1:1" x14ac:dyDescent="0.25">
      <c r="A1490" s="156"/>
    </row>
    <row r="1491" spans="1:1" x14ac:dyDescent="0.25">
      <c r="A1491" s="156"/>
    </row>
    <row r="1492" spans="1:1" x14ac:dyDescent="0.25">
      <c r="A1492" s="156"/>
    </row>
    <row r="1493" spans="1:1" x14ac:dyDescent="0.25">
      <c r="A1493" s="156"/>
    </row>
    <row r="1494" spans="1:1" x14ac:dyDescent="0.25">
      <c r="A1494" s="156"/>
    </row>
    <row r="1495" spans="1:1" x14ac:dyDescent="0.25">
      <c r="A1495" s="156"/>
    </row>
    <row r="1496" spans="1:1" x14ac:dyDescent="0.25">
      <c r="A1496" s="156"/>
    </row>
    <row r="1497" spans="1:1" x14ac:dyDescent="0.25">
      <c r="A1497" s="156"/>
    </row>
    <row r="1498" spans="1:1" x14ac:dyDescent="0.25">
      <c r="A1498" s="156"/>
    </row>
    <row r="1499" spans="1:1" x14ac:dyDescent="0.25">
      <c r="A1499" s="156"/>
    </row>
    <row r="1500" spans="1:1" x14ac:dyDescent="0.25">
      <c r="A1500" s="156"/>
    </row>
    <row r="1501" spans="1:1" x14ac:dyDescent="0.25">
      <c r="A1501" s="156"/>
    </row>
    <row r="1502" spans="1:1" x14ac:dyDescent="0.25">
      <c r="A1502" s="156"/>
    </row>
    <row r="1503" spans="1:1" x14ac:dyDescent="0.25">
      <c r="A1503" s="156"/>
    </row>
    <row r="1504" spans="1:1" x14ac:dyDescent="0.25">
      <c r="A1504" s="156"/>
    </row>
    <row r="1505" spans="1:1" x14ac:dyDescent="0.25">
      <c r="A1505" s="156"/>
    </row>
    <row r="1506" spans="1:1" x14ac:dyDescent="0.25">
      <c r="A1506" s="156"/>
    </row>
    <row r="1507" spans="1:1" x14ac:dyDescent="0.25">
      <c r="A1507" s="156"/>
    </row>
    <row r="1508" spans="1:1" x14ac:dyDescent="0.25">
      <c r="A1508" s="156"/>
    </row>
    <row r="1509" spans="1:1" x14ac:dyDescent="0.25">
      <c r="A1509" s="156"/>
    </row>
    <row r="1510" spans="1:1" x14ac:dyDescent="0.25">
      <c r="A1510" s="156"/>
    </row>
    <row r="1511" spans="1:1" x14ac:dyDescent="0.25">
      <c r="A1511" s="156"/>
    </row>
    <row r="1512" spans="1:1" x14ac:dyDescent="0.25">
      <c r="A1512" s="156"/>
    </row>
    <row r="1513" spans="1:1" x14ac:dyDescent="0.25">
      <c r="A1513" s="156"/>
    </row>
    <row r="1514" spans="1:1" x14ac:dyDescent="0.25">
      <c r="A1514" s="156"/>
    </row>
    <row r="1515" spans="1:1" x14ac:dyDescent="0.25">
      <c r="A1515" s="156"/>
    </row>
    <row r="1516" spans="1:1" x14ac:dyDescent="0.25">
      <c r="A1516" s="156"/>
    </row>
    <row r="1517" spans="1:1" x14ac:dyDescent="0.25">
      <c r="A1517" s="156"/>
    </row>
    <row r="1518" spans="1:1" x14ac:dyDescent="0.25">
      <c r="A1518" s="156"/>
    </row>
    <row r="1519" spans="1:1" x14ac:dyDescent="0.25">
      <c r="A1519" s="156"/>
    </row>
    <row r="1520" spans="1:1" x14ac:dyDescent="0.25">
      <c r="A1520" s="156"/>
    </row>
    <row r="1521" spans="1:1" x14ac:dyDescent="0.25">
      <c r="A1521" s="156"/>
    </row>
    <row r="1522" spans="1:1" x14ac:dyDescent="0.25">
      <c r="A1522" s="156"/>
    </row>
    <row r="1523" spans="1:1" x14ac:dyDescent="0.25">
      <c r="A1523" s="156"/>
    </row>
    <row r="1524" spans="1:1" x14ac:dyDescent="0.25">
      <c r="A1524" s="156"/>
    </row>
    <row r="1525" spans="1:1" x14ac:dyDescent="0.25">
      <c r="A1525" s="156"/>
    </row>
    <row r="1526" spans="1:1" x14ac:dyDescent="0.25">
      <c r="A1526" s="156"/>
    </row>
    <row r="1527" spans="1:1" x14ac:dyDescent="0.25">
      <c r="A1527" s="156"/>
    </row>
    <row r="1528" spans="1:1" x14ac:dyDescent="0.25">
      <c r="A1528" s="156"/>
    </row>
    <row r="1529" spans="1:1" x14ac:dyDescent="0.25">
      <c r="A1529" s="156"/>
    </row>
    <row r="1530" spans="1:1" x14ac:dyDescent="0.25">
      <c r="A1530" s="156"/>
    </row>
    <row r="1531" spans="1:1" x14ac:dyDescent="0.25">
      <c r="A1531" s="156"/>
    </row>
    <row r="1532" spans="1:1" x14ac:dyDescent="0.25">
      <c r="A1532" s="156"/>
    </row>
    <row r="1533" spans="1:1" x14ac:dyDescent="0.25">
      <c r="A1533" s="156"/>
    </row>
    <row r="1534" spans="1:1" x14ac:dyDescent="0.25">
      <c r="A1534" s="156"/>
    </row>
    <row r="1535" spans="1:1" x14ac:dyDescent="0.25">
      <c r="A1535" s="156"/>
    </row>
    <row r="1536" spans="1:1" x14ac:dyDescent="0.25">
      <c r="A1536" s="156"/>
    </row>
    <row r="1537" spans="1:1" x14ac:dyDescent="0.25">
      <c r="A1537" s="156"/>
    </row>
    <row r="1538" spans="1:1" x14ac:dyDescent="0.25">
      <c r="A1538" s="156"/>
    </row>
    <row r="1539" spans="1:1" x14ac:dyDescent="0.25">
      <c r="A1539" s="156"/>
    </row>
    <row r="1540" spans="1:1" x14ac:dyDescent="0.25">
      <c r="A1540" s="156"/>
    </row>
    <row r="1541" spans="1:1" x14ac:dyDescent="0.25">
      <c r="A1541" s="156"/>
    </row>
    <row r="1542" spans="1:1" x14ac:dyDescent="0.25">
      <c r="A1542" s="156"/>
    </row>
    <row r="1543" spans="1:1" x14ac:dyDescent="0.25">
      <c r="A1543" s="156"/>
    </row>
    <row r="1544" spans="1:1" x14ac:dyDescent="0.25">
      <c r="A1544" s="156"/>
    </row>
    <row r="1545" spans="1:1" x14ac:dyDescent="0.25">
      <c r="A1545" s="156"/>
    </row>
    <row r="1546" spans="1:1" x14ac:dyDescent="0.25">
      <c r="A1546" s="156"/>
    </row>
    <row r="1547" spans="1:1" x14ac:dyDescent="0.25">
      <c r="A1547" s="156"/>
    </row>
    <row r="1548" spans="1:1" x14ac:dyDescent="0.25">
      <c r="A1548" s="156"/>
    </row>
    <row r="1549" spans="1:1" x14ac:dyDescent="0.25">
      <c r="A1549" s="156"/>
    </row>
    <row r="1550" spans="1:1" x14ac:dyDescent="0.25">
      <c r="A1550" s="156"/>
    </row>
    <row r="1551" spans="1:1" x14ac:dyDescent="0.25">
      <c r="A1551" s="156"/>
    </row>
    <row r="1552" spans="1:1" x14ac:dyDescent="0.25">
      <c r="A1552" s="156"/>
    </row>
    <row r="1553" spans="1:1" x14ac:dyDescent="0.25">
      <c r="A1553" s="156"/>
    </row>
    <row r="1554" spans="1:1" x14ac:dyDescent="0.25">
      <c r="A1554" s="156"/>
    </row>
    <row r="1555" spans="1:1" x14ac:dyDescent="0.25">
      <c r="A1555" s="156"/>
    </row>
    <row r="1556" spans="1:1" x14ac:dyDescent="0.25">
      <c r="A1556" s="156"/>
    </row>
    <row r="1557" spans="1:1" x14ac:dyDescent="0.25">
      <c r="A1557" s="156"/>
    </row>
    <row r="1558" spans="1:1" x14ac:dyDescent="0.25">
      <c r="A1558" s="156"/>
    </row>
    <row r="1559" spans="1:1" x14ac:dyDescent="0.25">
      <c r="A1559" s="156"/>
    </row>
    <row r="1560" spans="1:1" x14ac:dyDescent="0.25">
      <c r="A1560" s="156"/>
    </row>
    <row r="1561" spans="1:1" x14ac:dyDescent="0.25">
      <c r="A1561" s="156"/>
    </row>
    <row r="1562" spans="1:1" x14ac:dyDescent="0.25">
      <c r="A1562" s="156"/>
    </row>
    <row r="1563" spans="1:1" x14ac:dyDescent="0.25">
      <c r="A1563" s="156"/>
    </row>
    <row r="1564" spans="1:1" x14ac:dyDescent="0.25">
      <c r="A1564" s="156"/>
    </row>
    <row r="1565" spans="1:1" x14ac:dyDescent="0.25">
      <c r="A1565" s="156"/>
    </row>
    <row r="1566" spans="1:1" x14ac:dyDescent="0.25">
      <c r="A1566" s="156"/>
    </row>
    <row r="1567" spans="1:1" x14ac:dyDescent="0.25">
      <c r="A1567" s="156"/>
    </row>
    <row r="1568" spans="1:1" x14ac:dyDescent="0.25">
      <c r="A1568" s="156"/>
    </row>
    <row r="1569" spans="1:1" x14ac:dyDescent="0.25">
      <c r="A1569" s="156"/>
    </row>
    <row r="1570" spans="1:1" x14ac:dyDescent="0.25">
      <c r="A1570" s="156"/>
    </row>
    <row r="1571" spans="1:1" x14ac:dyDescent="0.25">
      <c r="A1571" s="156"/>
    </row>
    <row r="1572" spans="1:1" x14ac:dyDescent="0.25">
      <c r="A1572" s="156"/>
    </row>
    <row r="1573" spans="1:1" x14ac:dyDescent="0.25">
      <c r="A1573" s="156"/>
    </row>
    <row r="1574" spans="1:1" x14ac:dyDescent="0.25">
      <c r="A1574" s="156"/>
    </row>
    <row r="1575" spans="1:1" x14ac:dyDescent="0.25">
      <c r="A1575" s="156"/>
    </row>
    <row r="1576" spans="1:1" x14ac:dyDescent="0.25">
      <c r="A1576" s="156"/>
    </row>
    <row r="1577" spans="1:1" x14ac:dyDescent="0.25">
      <c r="A1577" s="156"/>
    </row>
    <row r="1578" spans="1:1" x14ac:dyDescent="0.25">
      <c r="A1578" s="156"/>
    </row>
    <row r="1579" spans="1:1" x14ac:dyDescent="0.25">
      <c r="A1579" s="156"/>
    </row>
    <row r="1580" spans="1:1" x14ac:dyDescent="0.25">
      <c r="A1580" s="156"/>
    </row>
    <row r="1581" spans="1:1" x14ac:dyDescent="0.25">
      <c r="A1581" s="156"/>
    </row>
    <row r="1582" spans="1:1" x14ac:dyDescent="0.25">
      <c r="A1582" s="156"/>
    </row>
    <row r="1583" spans="1:1" x14ac:dyDescent="0.25">
      <c r="A1583" s="156"/>
    </row>
    <row r="1584" spans="1:1" x14ac:dyDescent="0.25">
      <c r="A1584" s="156"/>
    </row>
    <row r="1585" spans="1:1" x14ac:dyDescent="0.25">
      <c r="A1585" s="156"/>
    </row>
    <row r="1586" spans="1:1" x14ac:dyDescent="0.25">
      <c r="A1586" s="156"/>
    </row>
    <row r="1587" spans="1:1" x14ac:dyDescent="0.25">
      <c r="A1587" s="156"/>
    </row>
    <row r="1588" spans="1:1" x14ac:dyDescent="0.25">
      <c r="A1588" s="156"/>
    </row>
    <row r="1589" spans="1:1" x14ac:dyDescent="0.25">
      <c r="A1589" s="156"/>
    </row>
    <row r="1590" spans="1:1" x14ac:dyDescent="0.25">
      <c r="A1590" s="156"/>
    </row>
    <row r="1591" spans="1:1" x14ac:dyDescent="0.25">
      <c r="A1591" s="156"/>
    </row>
    <row r="1592" spans="1:1" x14ac:dyDescent="0.25">
      <c r="A1592" s="156"/>
    </row>
    <row r="1593" spans="1:1" x14ac:dyDescent="0.25">
      <c r="A1593" s="156"/>
    </row>
    <row r="1594" spans="1:1" x14ac:dyDescent="0.25">
      <c r="A1594" s="156"/>
    </row>
    <row r="1595" spans="1:1" x14ac:dyDescent="0.25">
      <c r="A1595" s="156"/>
    </row>
    <row r="1596" spans="1:1" x14ac:dyDescent="0.25">
      <c r="A1596" s="156"/>
    </row>
    <row r="1597" spans="1:1" x14ac:dyDescent="0.25">
      <c r="A1597" s="156"/>
    </row>
    <row r="1598" spans="1:1" x14ac:dyDescent="0.25">
      <c r="A1598" s="156"/>
    </row>
    <row r="1599" spans="1:1" x14ac:dyDescent="0.25">
      <c r="A1599" s="156"/>
    </row>
    <row r="1600" spans="1:1" x14ac:dyDescent="0.25">
      <c r="A1600" s="156"/>
    </row>
    <row r="1601" spans="1:1" x14ac:dyDescent="0.25">
      <c r="A1601" s="156"/>
    </row>
    <row r="1602" spans="1:1" x14ac:dyDescent="0.25">
      <c r="A1602" s="156"/>
    </row>
    <row r="1603" spans="1:1" x14ac:dyDescent="0.25">
      <c r="A1603" s="156"/>
    </row>
    <row r="1604" spans="1:1" x14ac:dyDescent="0.25">
      <c r="A1604" s="156"/>
    </row>
    <row r="1605" spans="1:1" x14ac:dyDescent="0.25">
      <c r="A1605" s="156"/>
    </row>
    <row r="1606" spans="1:1" x14ac:dyDescent="0.25">
      <c r="A1606" s="156"/>
    </row>
    <row r="1607" spans="1:1" x14ac:dyDescent="0.25">
      <c r="A1607" s="156"/>
    </row>
    <row r="1608" spans="1:1" x14ac:dyDescent="0.25">
      <c r="A1608" s="156"/>
    </row>
    <row r="1609" spans="1:1" x14ac:dyDescent="0.25">
      <c r="A1609" s="156"/>
    </row>
    <row r="1610" spans="1:1" x14ac:dyDescent="0.25">
      <c r="A1610" s="156"/>
    </row>
    <row r="1611" spans="1:1" x14ac:dyDescent="0.25">
      <c r="A1611" s="156"/>
    </row>
    <row r="1612" spans="1:1" x14ac:dyDescent="0.25">
      <c r="A1612" s="156"/>
    </row>
    <row r="1613" spans="1:1" x14ac:dyDescent="0.25">
      <c r="A1613" s="156"/>
    </row>
    <row r="1614" spans="1:1" x14ac:dyDescent="0.25">
      <c r="A1614" s="156"/>
    </row>
    <row r="1615" spans="1:1" x14ac:dyDescent="0.25">
      <c r="A1615" s="156"/>
    </row>
    <row r="1616" spans="1:1" x14ac:dyDescent="0.25">
      <c r="A1616" s="156"/>
    </row>
    <row r="1617" spans="1:1" x14ac:dyDescent="0.25">
      <c r="A1617" s="156"/>
    </row>
    <row r="1618" spans="1:1" x14ac:dyDescent="0.25">
      <c r="A1618" s="156"/>
    </row>
    <row r="1619" spans="1:1" x14ac:dyDescent="0.25">
      <c r="A1619" s="156"/>
    </row>
    <row r="1620" spans="1:1" x14ac:dyDescent="0.25">
      <c r="A1620" s="156"/>
    </row>
    <row r="1621" spans="1:1" x14ac:dyDescent="0.25">
      <c r="A1621" s="156"/>
    </row>
    <row r="1622" spans="1:1" x14ac:dyDescent="0.25">
      <c r="A1622" s="156"/>
    </row>
    <row r="1623" spans="1:1" x14ac:dyDescent="0.25">
      <c r="A1623" s="156"/>
    </row>
    <row r="1624" spans="1:1" x14ac:dyDescent="0.25">
      <c r="A1624" s="156"/>
    </row>
    <row r="1625" spans="1:1" x14ac:dyDescent="0.25">
      <c r="A1625" s="156"/>
    </row>
    <row r="1626" spans="1:1" x14ac:dyDescent="0.25">
      <c r="A1626" s="156"/>
    </row>
    <row r="1627" spans="1:1" x14ac:dyDescent="0.25">
      <c r="A1627" s="156"/>
    </row>
    <row r="1628" spans="1:1" x14ac:dyDescent="0.25">
      <c r="A1628" s="156"/>
    </row>
    <row r="1629" spans="1:1" x14ac:dyDescent="0.25">
      <c r="A1629" s="156"/>
    </row>
    <row r="1630" spans="1:1" x14ac:dyDescent="0.25">
      <c r="A1630" s="156"/>
    </row>
    <row r="1631" spans="1:1" x14ac:dyDescent="0.25">
      <c r="A1631" s="156"/>
    </row>
    <row r="1632" spans="1:1" x14ac:dyDescent="0.25">
      <c r="A1632" s="156"/>
    </row>
    <row r="1633" spans="1:1" x14ac:dyDescent="0.25">
      <c r="A1633" s="156"/>
    </row>
    <row r="1634" spans="1:1" x14ac:dyDescent="0.25">
      <c r="A1634" s="156"/>
    </row>
    <row r="1635" spans="1:1" x14ac:dyDescent="0.25">
      <c r="A1635" s="156"/>
    </row>
    <row r="1636" spans="1:1" x14ac:dyDescent="0.25">
      <c r="A1636" s="156"/>
    </row>
    <row r="1637" spans="1:1" x14ac:dyDescent="0.25">
      <c r="A1637" s="156"/>
    </row>
    <row r="1638" spans="1:1" x14ac:dyDescent="0.25">
      <c r="A1638" s="156"/>
    </row>
    <row r="1639" spans="1:1" x14ac:dyDescent="0.25">
      <c r="A1639" s="156"/>
    </row>
    <row r="1640" spans="1:1" x14ac:dyDescent="0.25">
      <c r="A1640" s="156"/>
    </row>
    <row r="1641" spans="1:1" x14ac:dyDescent="0.25">
      <c r="A1641" s="156"/>
    </row>
    <row r="1642" spans="1:1" x14ac:dyDescent="0.25">
      <c r="A1642" s="156"/>
    </row>
    <row r="1643" spans="1:1" x14ac:dyDescent="0.25">
      <c r="A1643" s="156"/>
    </row>
    <row r="1644" spans="1:1" x14ac:dyDescent="0.25">
      <c r="A1644" s="156"/>
    </row>
    <row r="1645" spans="1:1" x14ac:dyDescent="0.25">
      <c r="A1645" s="156"/>
    </row>
    <row r="1646" spans="1:1" x14ac:dyDescent="0.25">
      <c r="A1646" s="156"/>
    </row>
    <row r="1647" spans="1:1" x14ac:dyDescent="0.25">
      <c r="A1647" s="156"/>
    </row>
    <row r="1648" spans="1:1" x14ac:dyDescent="0.25">
      <c r="A1648" s="156"/>
    </row>
    <row r="1649" spans="1:1" x14ac:dyDescent="0.25">
      <c r="A1649" s="156"/>
    </row>
    <row r="1650" spans="1:1" x14ac:dyDescent="0.25">
      <c r="A1650" s="156"/>
    </row>
    <row r="1651" spans="1:1" x14ac:dyDescent="0.25">
      <c r="A1651" s="156"/>
    </row>
    <row r="1652" spans="1:1" x14ac:dyDescent="0.25">
      <c r="A1652" s="156"/>
    </row>
    <row r="1653" spans="1:1" x14ac:dyDescent="0.25">
      <c r="A1653" s="156"/>
    </row>
    <row r="1654" spans="1:1" x14ac:dyDescent="0.25">
      <c r="A1654" s="156"/>
    </row>
    <row r="1655" spans="1:1" x14ac:dyDescent="0.25">
      <c r="A1655" s="156"/>
    </row>
    <row r="1656" spans="1:1" x14ac:dyDescent="0.25">
      <c r="A1656" s="156"/>
    </row>
    <row r="1657" spans="1:1" x14ac:dyDescent="0.25">
      <c r="A1657" s="156"/>
    </row>
    <row r="1658" spans="1:1" x14ac:dyDescent="0.25">
      <c r="A1658" s="156"/>
    </row>
    <row r="1659" spans="1:1" x14ac:dyDescent="0.25">
      <c r="A1659" s="156"/>
    </row>
    <row r="1660" spans="1:1" x14ac:dyDescent="0.25">
      <c r="A1660" s="156"/>
    </row>
    <row r="1661" spans="1:1" x14ac:dyDescent="0.25">
      <c r="A1661" s="156"/>
    </row>
    <row r="1662" spans="1:1" x14ac:dyDescent="0.25">
      <c r="A1662" s="156"/>
    </row>
    <row r="1663" spans="1:1" x14ac:dyDescent="0.25">
      <c r="A1663" s="156"/>
    </row>
    <row r="1664" spans="1:1" x14ac:dyDescent="0.25">
      <c r="A1664" s="156"/>
    </row>
    <row r="1665" spans="1:1" x14ac:dyDescent="0.25">
      <c r="A1665" s="156"/>
    </row>
    <row r="1666" spans="1:1" x14ac:dyDescent="0.25">
      <c r="A1666" s="156"/>
    </row>
    <row r="1667" spans="1:1" x14ac:dyDescent="0.25">
      <c r="A1667" s="156"/>
    </row>
    <row r="1668" spans="1:1" x14ac:dyDescent="0.25">
      <c r="A1668" s="156"/>
    </row>
    <row r="1669" spans="1:1" x14ac:dyDescent="0.25">
      <c r="A1669" s="156"/>
    </row>
    <row r="1670" spans="1:1" x14ac:dyDescent="0.25">
      <c r="A1670" s="156"/>
    </row>
    <row r="1671" spans="1:1" x14ac:dyDescent="0.25">
      <c r="A1671" s="156"/>
    </row>
    <row r="1672" spans="1:1" x14ac:dyDescent="0.25">
      <c r="A1672" s="156"/>
    </row>
    <row r="1673" spans="1:1" x14ac:dyDescent="0.25">
      <c r="A1673" s="156"/>
    </row>
    <row r="1674" spans="1:1" x14ac:dyDescent="0.25">
      <c r="A1674" s="156"/>
    </row>
    <row r="1675" spans="1:1" x14ac:dyDescent="0.25">
      <c r="A1675" s="156"/>
    </row>
    <row r="1676" spans="1:1" x14ac:dyDescent="0.25">
      <c r="A1676" s="156"/>
    </row>
    <row r="1677" spans="1:1" x14ac:dyDescent="0.25">
      <c r="A1677" s="156"/>
    </row>
    <row r="1678" spans="1:1" x14ac:dyDescent="0.25">
      <c r="A1678" s="156"/>
    </row>
    <row r="1679" spans="1:1" x14ac:dyDescent="0.25">
      <c r="A1679" s="156"/>
    </row>
    <row r="1680" spans="1:1" x14ac:dyDescent="0.25">
      <c r="A1680" s="156"/>
    </row>
    <row r="1681" spans="1:1" x14ac:dyDescent="0.25">
      <c r="A1681" s="156"/>
    </row>
    <row r="1682" spans="1:1" x14ac:dyDescent="0.25">
      <c r="A1682" s="156"/>
    </row>
    <row r="1683" spans="1:1" x14ac:dyDescent="0.25">
      <c r="A1683" s="156"/>
    </row>
    <row r="1684" spans="1:1" x14ac:dyDescent="0.25">
      <c r="A1684" s="156"/>
    </row>
    <row r="1685" spans="1:1" x14ac:dyDescent="0.25">
      <c r="A1685" s="156"/>
    </row>
    <row r="1686" spans="1:1" x14ac:dyDescent="0.25">
      <c r="A1686" s="156"/>
    </row>
    <row r="1687" spans="1:1" x14ac:dyDescent="0.25">
      <c r="A1687" s="156"/>
    </row>
    <row r="1688" spans="1:1" x14ac:dyDescent="0.25">
      <c r="A1688" s="156"/>
    </row>
    <row r="1689" spans="1:1" x14ac:dyDescent="0.25">
      <c r="A1689" s="156"/>
    </row>
    <row r="1690" spans="1:1" x14ac:dyDescent="0.25">
      <c r="A1690" s="156"/>
    </row>
    <row r="1691" spans="1:1" x14ac:dyDescent="0.25">
      <c r="A1691" s="156"/>
    </row>
    <row r="1692" spans="1:1" x14ac:dyDescent="0.25">
      <c r="A1692" s="156"/>
    </row>
    <row r="1693" spans="1:1" x14ac:dyDescent="0.25">
      <c r="A1693" s="156"/>
    </row>
    <row r="1694" spans="1:1" x14ac:dyDescent="0.25">
      <c r="A1694" s="156"/>
    </row>
    <row r="1695" spans="1:1" x14ac:dyDescent="0.25">
      <c r="A1695" s="156"/>
    </row>
    <row r="1696" spans="1:1" x14ac:dyDescent="0.25">
      <c r="A1696" s="156"/>
    </row>
    <row r="1697" spans="1:1" x14ac:dyDescent="0.25">
      <c r="A1697" s="156"/>
    </row>
    <row r="1698" spans="1:1" x14ac:dyDescent="0.25">
      <c r="A1698" s="156"/>
    </row>
    <row r="1699" spans="1:1" x14ac:dyDescent="0.25">
      <c r="A1699" s="156"/>
    </row>
    <row r="1700" spans="1:1" x14ac:dyDescent="0.25">
      <c r="A1700" s="156"/>
    </row>
    <row r="1701" spans="1:1" x14ac:dyDescent="0.25">
      <c r="A1701" s="156"/>
    </row>
    <row r="1702" spans="1:1" x14ac:dyDescent="0.25">
      <c r="A1702" s="156"/>
    </row>
    <row r="1703" spans="1:1" x14ac:dyDescent="0.25">
      <c r="A1703" s="156"/>
    </row>
    <row r="1704" spans="1:1" x14ac:dyDescent="0.25">
      <c r="A1704" s="156"/>
    </row>
    <row r="1705" spans="1:1" x14ac:dyDescent="0.25">
      <c r="A1705" s="156"/>
    </row>
    <row r="1706" spans="1:1" x14ac:dyDescent="0.25">
      <c r="A1706" s="156"/>
    </row>
    <row r="1707" spans="1:1" x14ac:dyDescent="0.25">
      <c r="A1707" s="156"/>
    </row>
    <row r="1708" spans="1:1" x14ac:dyDescent="0.25">
      <c r="A1708" s="156"/>
    </row>
    <row r="1709" spans="1:1" x14ac:dyDescent="0.25">
      <c r="A1709" s="156"/>
    </row>
    <row r="1710" spans="1:1" x14ac:dyDescent="0.25">
      <c r="A1710" s="156"/>
    </row>
    <row r="1711" spans="1:1" x14ac:dyDescent="0.25">
      <c r="A1711" s="156"/>
    </row>
    <row r="1712" spans="1:1" x14ac:dyDescent="0.25">
      <c r="A1712" s="156"/>
    </row>
    <row r="1713" spans="1:1" x14ac:dyDescent="0.25">
      <c r="A1713" s="156"/>
    </row>
    <row r="1714" spans="1:1" x14ac:dyDescent="0.25">
      <c r="A1714" s="156"/>
    </row>
    <row r="1715" spans="1:1" x14ac:dyDescent="0.25">
      <c r="A1715" s="156"/>
    </row>
    <row r="1716" spans="1:1" x14ac:dyDescent="0.25">
      <c r="A1716" s="156"/>
    </row>
    <row r="1717" spans="1:1" x14ac:dyDescent="0.25">
      <c r="A1717" s="156"/>
    </row>
    <row r="1718" spans="1:1" x14ac:dyDescent="0.25">
      <c r="A1718" s="156"/>
    </row>
    <row r="1719" spans="1:1" x14ac:dyDescent="0.25">
      <c r="A1719" s="156"/>
    </row>
    <row r="1720" spans="1:1" x14ac:dyDescent="0.25">
      <c r="A1720" s="156"/>
    </row>
    <row r="1721" spans="1:1" x14ac:dyDescent="0.25">
      <c r="A1721" s="156"/>
    </row>
    <row r="1722" spans="1:1" x14ac:dyDescent="0.25">
      <c r="A1722" s="156"/>
    </row>
    <row r="1723" spans="1:1" x14ac:dyDescent="0.25">
      <c r="A1723" s="156"/>
    </row>
    <row r="1724" spans="1:1" x14ac:dyDescent="0.25">
      <c r="A1724" s="156"/>
    </row>
    <row r="1725" spans="1:1" x14ac:dyDescent="0.25">
      <c r="A1725" s="156"/>
    </row>
    <row r="1726" spans="1:1" x14ac:dyDescent="0.25">
      <c r="A1726" s="156"/>
    </row>
    <row r="1727" spans="1:1" x14ac:dyDescent="0.25">
      <c r="A1727" s="156"/>
    </row>
    <row r="1728" spans="1:1" x14ac:dyDescent="0.25">
      <c r="A1728" s="156"/>
    </row>
    <row r="1729" spans="1:1" x14ac:dyDescent="0.25">
      <c r="A1729" s="156"/>
    </row>
    <row r="1730" spans="1:1" x14ac:dyDescent="0.25">
      <c r="A1730" s="156"/>
    </row>
    <row r="1731" spans="1:1" x14ac:dyDescent="0.25">
      <c r="A1731" s="156"/>
    </row>
    <row r="1732" spans="1:1" x14ac:dyDescent="0.25">
      <c r="A1732" s="156"/>
    </row>
    <row r="1733" spans="1:1" x14ac:dyDescent="0.25">
      <c r="A1733" s="156"/>
    </row>
    <row r="1734" spans="1:1" x14ac:dyDescent="0.25">
      <c r="A1734" s="156"/>
    </row>
    <row r="1735" spans="1:1" x14ac:dyDescent="0.25">
      <c r="A1735" s="156"/>
    </row>
    <row r="1736" spans="1:1" x14ac:dyDescent="0.25">
      <c r="A1736" s="156"/>
    </row>
    <row r="1737" spans="1:1" x14ac:dyDescent="0.25">
      <c r="A1737" s="156"/>
    </row>
    <row r="1738" spans="1:1" x14ac:dyDescent="0.25">
      <c r="A1738" s="156"/>
    </row>
    <row r="1739" spans="1:1" x14ac:dyDescent="0.25">
      <c r="A1739" s="156"/>
    </row>
    <row r="1740" spans="1:1" x14ac:dyDescent="0.25">
      <c r="A1740" s="156"/>
    </row>
    <row r="1741" spans="1:1" x14ac:dyDescent="0.25">
      <c r="A1741" s="156"/>
    </row>
    <row r="1742" spans="1:1" x14ac:dyDescent="0.25">
      <c r="A1742" s="156"/>
    </row>
    <row r="1743" spans="1:1" x14ac:dyDescent="0.25">
      <c r="A1743" s="156"/>
    </row>
    <row r="1744" spans="1:1" x14ac:dyDescent="0.25">
      <c r="A1744" s="156"/>
    </row>
    <row r="1745" spans="1:1" x14ac:dyDescent="0.25">
      <c r="A1745" s="156"/>
    </row>
    <row r="1746" spans="1:1" x14ac:dyDescent="0.25">
      <c r="A1746" s="156"/>
    </row>
    <row r="1747" spans="1:1" x14ac:dyDescent="0.25">
      <c r="A1747" s="156"/>
    </row>
    <row r="1748" spans="1:1" x14ac:dyDescent="0.25">
      <c r="A1748" s="156"/>
    </row>
    <row r="1749" spans="1:1" x14ac:dyDescent="0.25">
      <c r="A1749" s="156"/>
    </row>
    <row r="1750" spans="1:1" x14ac:dyDescent="0.25">
      <c r="A1750" s="156"/>
    </row>
    <row r="1751" spans="1:1" x14ac:dyDescent="0.25">
      <c r="A1751" s="156"/>
    </row>
    <row r="1752" spans="1:1" x14ac:dyDescent="0.25">
      <c r="A1752" s="156"/>
    </row>
    <row r="1753" spans="1:1" x14ac:dyDescent="0.25">
      <c r="A1753" s="156"/>
    </row>
    <row r="1754" spans="1:1" x14ac:dyDescent="0.25">
      <c r="A1754" s="156"/>
    </row>
    <row r="1755" spans="1:1" x14ac:dyDescent="0.25">
      <c r="A1755" s="156"/>
    </row>
    <row r="1756" spans="1:1" x14ac:dyDescent="0.25">
      <c r="A1756" s="156"/>
    </row>
    <row r="1757" spans="1:1" x14ac:dyDescent="0.25">
      <c r="A1757" s="156"/>
    </row>
    <row r="1758" spans="1:1" x14ac:dyDescent="0.25">
      <c r="A1758" s="156"/>
    </row>
    <row r="1759" spans="1:1" x14ac:dyDescent="0.25">
      <c r="A1759" s="156"/>
    </row>
    <row r="1760" spans="1:1" x14ac:dyDescent="0.25">
      <c r="A1760" s="156"/>
    </row>
    <row r="1761" spans="1:1" x14ac:dyDescent="0.25">
      <c r="A1761" s="156"/>
    </row>
    <row r="1762" spans="1:1" x14ac:dyDescent="0.25">
      <c r="A1762" s="156"/>
    </row>
    <row r="1763" spans="1:1" x14ac:dyDescent="0.25">
      <c r="A1763" s="156"/>
    </row>
    <row r="1764" spans="1:1" x14ac:dyDescent="0.25">
      <c r="A1764" s="156"/>
    </row>
    <row r="1765" spans="1:1" x14ac:dyDescent="0.25">
      <c r="A1765" s="156"/>
    </row>
    <row r="1766" spans="1:1" x14ac:dyDescent="0.25">
      <c r="A1766" s="156"/>
    </row>
    <row r="1767" spans="1:1" x14ac:dyDescent="0.25">
      <c r="A1767" s="156"/>
    </row>
    <row r="1768" spans="1:1" x14ac:dyDescent="0.25">
      <c r="A1768" s="156"/>
    </row>
    <row r="1769" spans="1:1" x14ac:dyDescent="0.25">
      <c r="A1769" s="156"/>
    </row>
    <row r="1770" spans="1:1" x14ac:dyDescent="0.25">
      <c r="A1770" s="156"/>
    </row>
    <row r="1771" spans="1:1" x14ac:dyDescent="0.25">
      <c r="A1771" s="156"/>
    </row>
    <row r="1772" spans="1:1" x14ac:dyDescent="0.25">
      <c r="A1772" s="156"/>
    </row>
    <row r="1773" spans="1:1" x14ac:dyDescent="0.25">
      <c r="A1773" s="156"/>
    </row>
    <row r="1774" spans="1:1" x14ac:dyDescent="0.25">
      <c r="A1774" s="156"/>
    </row>
    <row r="1775" spans="1:1" x14ac:dyDescent="0.25">
      <c r="A1775" s="156"/>
    </row>
    <row r="1776" spans="1:1" x14ac:dyDescent="0.25">
      <c r="A1776" s="156"/>
    </row>
    <row r="1777" spans="1:1" x14ac:dyDescent="0.25">
      <c r="A1777" s="156"/>
    </row>
    <row r="1778" spans="1:1" x14ac:dyDescent="0.25">
      <c r="A1778" s="156"/>
    </row>
    <row r="1779" spans="1:1" x14ac:dyDescent="0.25">
      <c r="A1779" s="156"/>
    </row>
    <row r="1780" spans="1:1" x14ac:dyDescent="0.25">
      <c r="A1780" s="156"/>
    </row>
    <row r="1781" spans="1:1" x14ac:dyDescent="0.25">
      <c r="A1781" s="156"/>
    </row>
    <row r="1782" spans="1:1" x14ac:dyDescent="0.25">
      <c r="A1782" s="156"/>
    </row>
    <row r="1783" spans="1:1" x14ac:dyDescent="0.25">
      <c r="A1783" s="156"/>
    </row>
    <row r="1784" spans="1:1" x14ac:dyDescent="0.25">
      <c r="A1784" s="156"/>
    </row>
    <row r="1785" spans="1:1" x14ac:dyDescent="0.25">
      <c r="A1785" s="156"/>
    </row>
    <row r="1786" spans="1:1" x14ac:dyDescent="0.25">
      <c r="A1786" s="156"/>
    </row>
    <row r="1787" spans="1:1" x14ac:dyDescent="0.25">
      <c r="A1787" s="156"/>
    </row>
    <row r="1788" spans="1:1" x14ac:dyDescent="0.25">
      <c r="A1788" s="156"/>
    </row>
    <row r="1789" spans="1:1" x14ac:dyDescent="0.25">
      <c r="A1789" s="156"/>
    </row>
    <row r="1790" spans="1:1" x14ac:dyDescent="0.25">
      <c r="A1790" s="156"/>
    </row>
    <row r="1791" spans="1:1" x14ac:dyDescent="0.25">
      <c r="A1791" s="156"/>
    </row>
    <row r="1792" spans="1:1" x14ac:dyDescent="0.25">
      <c r="A1792" s="156"/>
    </row>
    <row r="1793" spans="1:1" x14ac:dyDescent="0.25">
      <c r="A1793" s="156"/>
    </row>
    <row r="1794" spans="1:1" x14ac:dyDescent="0.25">
      <c r="A1794" s="156"/>
    </row>
    <row r="1795" spans="1:1" x14ac:dyDescent="0.25">
      <c r="A1795" s="156"/>
    </row>
    <row r="1796" spans="1:1" x14ac:dyDescent="0.25">
      <c r="A1796" s="156"/>
    </row>
    <row r="1797" spans="1:1" x14ac:dyDescent="0.25">
      <c r="A1797" s="156"/>
    </row>
    <row r="1798" spans="1:1" x14ac:dyDescent="0.25">
      <c r="A1798" s="156"/>
    </row>
    <row r="1799" spans="1:1" x14ac:dyDescent="0.25">
      <c r="A1799" s="156"/>
    </row>
    <row r="1800" spans="1:1" x14ac:dyDescent="0.25">
      <c r="A1800" s="156"/>
    </row>
    <row r="1801" spans="1:1" x14ac:dyDescent="0.25">
      <c r="A1801" s="156"/>
    </row>
    <row r="1802" spans="1:1" x14ac:dyDescent="0.25">
      <c r="A1802" s="156"/>
    </row>
    <row r="1803" spans="1:1" x14ac:dyDescent="0.25">
      <c r="A1803" s="156"/>
    </row>
    <row r="1804" spans="1:1" x14ac:dyDescent="0.25">
      <c r="A1804" s="156"/>
    </row>
    <row r="1805" spans="1:1" x14ac:dyDescent="0.25">
      <c r="A1805" s="156"/>
    </row>
    <row r="1806" spans="1:1" x14ac:dyDescent="0.25">
      <c r="A1806" s="156"/>
    </row>
    <row r="1807" spans="1:1" x14ac:dyDescent="0.25">
      <c r="A1807" s="156"/>
    </row>
    <row r="1808" spans="1:1" x14ac:dyDescent="0.25">
      <c r="A1808" s="156"/>
    </row>
    <row r="1809" spans="1:1" x14ac:dyDescent="0.25">
      <c r="A1809" s="156"/>
    </row>
    <row r="1810" spans="1:1" x14ac:dyDescent="0.25">
      <c r="A1810" s="156"/>
    </row>
    <row r="1811" spans="1:1" x14ac:dyDescent="0.25">
      <c r="A1811" s="156"/>
    </row>
    <row r="1812" spans="1:1" x14ac:dyDescent="0.25">
      <c r="A1812" s="156"/>
    </row>
    <row r="1813" spans="1:1" x14ac:dyDescent="0.25">
      <c r="A1813" s="156"/>
    </row>
    <row r="1814" spans="1:1" x14ac:dyDescent="0.25">
      <c r="A1814" s="156"/>
    </row>
    <row r="1815" spans="1:1" x14ac:dyDescent="0.25">
      <c r="A1815" s="156"/>
    </row>
    <row r="1816" spans="1:1" x14ac:dyDescent="0.25">
      <c r="A1816" s="156"/>
    </row>
    <row r="1817" spans="1:1" x14ac:dyDescent="0.25">
      <c r="A1817" s="156"/>
    </row>
    <row r="1818" spans="1:1" x14ac:dyDescent="0.25">
      <c r="A1818" s="156"/>
    </row>
    <row r="1819" spans="1:1" x14ac:dyDescent="0.25">
      <c r="A1819" s="156"/>
    </row>
    <row r="1820" spans="1:1" x14ac:dyDescent="0.25">
      <c r="A1820" s="156"/>
    </row>
    <row r="1821" spans="1:1" x14ac:dyDescent="0.25">
      <c r="A1821" s="156"/>
    </row>
    <row r="1822" spans="1:1" x14ac:dyDescent="0.25">
      <c r="A1822" s="156"/>
    </row>
    <row r="1823" spans="1:1" x14ac:dyDescent="0.25">
      <c r="A1823" s="156"/>
    </row>
    <row r="1824" spans="1:1" x14ac:dyDescent="0.25">
      <c r="A1824" s="156"/>
    </row>
    <row r="1825" spans="1:1" x14ac:dyDescent="0.25">
      <c r="A1825" s="156"/>
    </row>
    <row r="1826" spans="1:1" x14ac:dyDescent="0.25">
      <c r="A1826" s="156"/>
    </row>
    <row r="1827" spans="1:1" x14ac:dyDescent="0.25">
      <c r="A1827" s="156"/>
    </row>
    <row r="1828" spans="1:1" x14ac:dyDescent="0.25">
      <c r="A1828" s="156"/>
    </row>
    <row r="1829" spans="1:1" x14ac:dyDescent="0.25">
      <c r="A1829" s="156"/>
    </row>
    <row r="1830" spans="1:1" x14ac:dyDescent="0.25">
      <c r="A1830" s="156"/>
    </row>
    <row r="1831" spans="1:1" x14ac:dyDescent="0.25">
      <c r="A1831" s="156"/>
    </row>
    <row r="1832" spans="1:1" x14ac:dyDescent="0.25">
      <c r="A1832" s="156"/>
    </row>
    <row r="1833" spans="1:1" x14ac:dyDescent="0.25">
      <c r="A1833" s="156"/>
    </row>
    <row r="1834" spans="1:1" x14ac:dyDescent="0.25">
      <c r="A1834" s="156"/>
    </row>
    <row r="1835" spans="1:1" x14ac:dyDescent="0.25">
      <c r="A1835" s="156"/>
    </row>
    <row r="1836" spans="1:1" x14ac:dyDescent="0.25">
      <c r="A1836" s="156"/>
    </row>
    <row r="1837" spans="1:1" x14ac:dyDescent="0.25">
      <c r="A1837" s="156"/>
    </row>
    <row r="1838" spans="1:1" x14ac:dyDescent="0.25">
      <c r="A1838" s="156"/>
    </row>
    <row r="1839" spans="1:1" x14ac:dyDescent="0.25">
      <c r="A1839" s="156"/>
    </row>
    <row r="1840" spans="1:1" x14ac:dyDescent="0.25">
      <c r="A1840" s="156"/>
    </row>
    <row r="1841" spans="1:1" x14ac:dyDescent="0.25">
      <c r="A1841" s="156"/>
    </row>
    <row r="1842" spans="1:1" x14ac:dyDescent="0.25">
      <c r="A1842" s="156"/>
    </row>
    <row r="1843" spans="1:1" x14ac:dyDescent="0.25">
      <c r="A1843" s="156"/>
    </row>
    <row r="1844" spans="1:1" x14ac:dyDescent="0.25">
      <c r="A1844" s="156"/>
    </row>
    <row r="1845" spans="1:1" x14ac:dyDescent="0.25">
      <c r="A1845" s="156"/>
    </row>
    <row r="1846" spans="1:1" x14ac:dyDescent="0.25">
      <c r="A1846" s="156"/>
    </row>
    <row r="1847" spans="1:1" x14ac:dyDescent="0.25">
      <c r="A1847" s="156"/>
    </row>
    <row r="1848" spans="1:1" x14ac:dyDescent="0.25">
      <c r="A1848" s="156"/>
    </row>
    <row r="1849" spans="1:1" x14ac:dyDescent="0.25">
      <c r="A1849" s="156"/>
    </row>
    <row r="1850" spans="1:1" x14ac:dyDescent="0.25">
      <c r="A1850" s="156"/>
    </row>
    <row r="1851" spans="1:1" x14ac:dyDescent="0.25">
      <c r="A1851" s="156"/>
    </row>
    <row r="1852" spans="1:1" x14ac:dyDescent="0.25">
      <c r="A1852" s="156"/>
    </row>
    <row r="1853" spans="1:1" x14ac:dyDescent="0.25">
      <c r="A1853" s="156"/>
    </row>
    <row r="1854" spans="1:1" x14ac:dyDescent="0.25">
      <c r="A1854" s="156"/>
    </row>
    <row r="1855" spans="1:1" x14ac:dyDescent="0.25">
      <c r="A1855" s="156"/>
    </row>
    <row r="1856" spans="1:1" x14ac:dyDescent="0.25">
      <c r="A1856" s="156"/>
    </row>
    <row r="1857" spans="1:1" x14ac:dyDescent="0.25">
      <c r="A1857" s="156"/>
    </row>
    <row r="1858" spans="1:1" x14ac:dyDescent="0.25">
      <c r="A1858" s="156"/>
    </row>
    <row r="1859" spans="1:1" x14ac:dyDescent="0.25">
      <c r="A1859" s="156"/>
    </row>
    <row r="1860" spans="1:1" x14ac:dyDescent="0.25">
      <c r="A1860" s="156"/>
    </row>
    <row r="1861" spans="1:1" x14ac:dyDescent="0.25">
      <c r="A1861" s="156"/>
    </row>
    <row r="1862" spans="1:1" x14ac:dyDescent="0.25">
      <c r="A1862" s="156"/>
    </row>
    <row r="1863" spans="1:1" x14ac:dyDescent="0.25">
      <c r="A1863" s="156"/>
    </row>
    <row r="1864" spans="1:1" x14ac:dyDescent="0.25">
      <c r="A1864" s="156"/>
    </row>
    <row r="1865" spans="1:1" x14ac:dyDescent="0.25">
      <c r="A1865" s="156"/>
    </row>
    <row r="1866" spans="1:1" x14ac:dyDescent="0.25">
      <c r="A1866" s="156"/>
    </row>
    <row r="1867" spans="1:1" x14ac:dyDescent="0.25">
      <c r="A1867" s="156"/>
    </row>
    <row r="1868" spans="1:1" x14ac:dyDescent="0.25">
      <c r="A1868" s="156"/>
    </row>
    <row r="1869" spans="1:1" x14ac:dyDescent="0.25">
      <c r="A1869" s="156"/>
    </row>
    <row r="1870" spans="1:1" x14ac:dyDescent="0.25">
      <c r="A1870" s="156"/>
    </row>
    <row r="1871" spans="1:1" x14ac:dyDescent="0.25">
      <c r="A1871" s="156"/>
    </row>
    <row r="1872" spans="1:1" x14ac:dyDescent="0.25">
      <c r="A1872" s="156"/>
    </row>
    <row r="1873" spans="1:1" x14ac:dyDescent="0.25">
      <c r="A1873" s="156"/>
    </row>
    <row r="1874" spans="1:1" x14ac:dyDescent="0.25">
      <c r="A1874" s="156"/>
    </row>
    <row r="1875" spans="1:1" x14ac:dyDescent="0.25">
      <c r="A1875" s="156"/>
    </row>
    <row r="1876" spans="1:1" x14ac:dyDescent="0.25">
      <c r="A1876" s="156"/>
    </row>
    <row r="1877" spans="1:1" x14ac:dyDescent="0.25">
      <c r="A1877" s="156"/>
    </row>
    <row r="1878" spans="1:1" x14ac:dyDescent="0.25">
      <c r="A1878" s="156"/>
    </row>
    <row r="1879" spans="1:1" x14ac:dyDescent="0.25">
      <c r="A1879" s="156"/>
    </row>
    <row r="1880" spans="1:1" x14ac:dyDescent="0.25">
      <c r="A1880" s="156"/>
    </row>
    <row r="1881" spans="1:1" x14ac:dyDescent="0.25">
      <c r="A1881" s="156"/>
    </row>
    <row r="1882" spans="1:1" x14ac:dyDescent="0.25">
      <c r="A1882" s="156"/>
    </row>
    <row r="1883" spans="1:1" x14ac:dyDescent="0.25">
      <c r="A1883" s="156"/>
    </row>
    <row r="1884" spans="1:1" x14ac:dyDescent="0.25">
      <c r="A1884" s="156"/>
    </row>
    <row r="1885" spans="1:1" x14ac:dyDescent="0.25">
      <c r="A1885" s="156"/>
    </row>
    <row r="1886" spans="1:1" x14ac:dyDescent="0.25">
      <c r="A1886" s="156"/>
    </row>
    <row r="1887" spans="1:1" x14ac:dyDescent="0.25">
      <c r="A1887" s="156"/>
    </row>
    <row r="1888" spans="1:1" x14ac:dyDescent="0.25">
      <c r="A1888" s="156"/>
    </row>
    <row r="1889" spans="1:1" x14ac:dyDescent="0.25">
      <c r="A1889" s="156"/>
    </row>
    <row r="1890" spans="1:1" x14ac:dyDescent="0.25">
      <c r="A1890" s="156"/>
    </row>
    <row r="1891" spans="1:1" x14ac:dyDescent="0.25">
      <c r="A1891" s="156"/>
    </row>
    <row r="1892" spans="1:1" x14ac:dyDescent="0.25">
      <c r="A1892" s="156"/>
    </row>
    <row r="1893" spans="1:1" x14ac:dyDescent="0.25">
      <c r="A1893" s="156"/>
    </row>
    <row r="1894" spans="1:1" x14ac:dyDescent="0.25">
      <c r="A1894" s="156"/>
    </row>
    <row r="1895" spans="1:1" x14ac:dyDescent="0.25">
      <c r="A1895" s="156"/>
    </row>
    <row r="1896" spans="1:1" x14ac:dyDescent="0.25">
      <c r="A1896" s="156"/>
    </row>
    <row r="1897" spans="1:1" x14ac:dyDescent="0.25">
      <c r="A1897" s="156"/>
    </row>
    <row r="1898" spans="1:1" x14ac:dyDescent="0.25">
      <c r="A1898" s="156"/>
    </row>
    <row r="1899" spans="1:1" x14ac:dyDescent="0.25">
      <c r="A1899" s="156"/>
    </row>
    <row r="1900" spans="1:1" x14ac:dyDescent="0.25">
      <c r="A1900" s="156"/>
    </row>
    <row r="1901" spans="1:1" x14ac:dyDescent="0.25">
      <c r="A1901" s="156"/>
    </row>
    <row r="1902" spans="1:1" x14ac:dyDescent="0.25">
      <c r="A1902" s="156"/>
    </row>
    <row r="1903" spans="1:1" x14ac:dyDescent="0.25">
      <c r="A1903" s="156"/>
    </row>
    <row r="1904" spans="1:1" x14ac:dyDescent="0.25">
      <c r="A1904" s="156"/>
    </row>
    <row r="1905" spans="1:1" x14ac:dyDescent="0.25">
      <c r="A1905" s="156"/>
    </row>
    <row r="1906" spans="1:1" x14ac:dyDescent="0.25">
      <c r="A1906" s="156"/>
    </row>
    <row r="1907" spans="1:1" x14ac:dyDescent="0.25">
      <c r="A1907" s="156"/>
    </row>
    <row r="1908" spans="1:1" x14ac:dyDescent="0.25">
      <c r="A1908" s="156"/>
    </row>
    <row r="1909" spans="1:1" x14ac:dyDescent="0.25">
      <c r="A1909" s="156"/>
    </row>
    <row r="1910" spans="1:1" x14ac:dyDescent="0.25">
      <c r="A1910" s="156"/>
    </row>
    <row r="1911" spans="1:1" x14ac:dyDescent="0.25">
      <c r="A1911" s="156"/>
    </row>
    <row r="1912" spans="1:1" x14ac:dyDescent="0.25">
      <c r="A1912" s="156"/>
    </row>
    <row r="1913" spans="1:1" x14ac:dyDescent="0.25">
      <c r="A1913" s="156"/>
    </row>
    <row r="1914" spans="1:1" x14ac:dyDescent="0.25">
      <c r="A1914" s="156"/>
    </row>
    <row r="1915" spans="1:1" x14ac:dyDescent="0.25">
      <c r="A1915" s="156"/>
    </row>
    <row r="1916" spans="1:1" x14ac:dyDescent="0.25">
      <c r="A1916" s="156"/>
    </row>
    <row r="1917" spans="1:1" x14ac:dyDescent="0.25">
      <c r="A1917" s="156"/>
    </row>
    <row r="1918" spans="1:1" x14ac:dyDescent="0.25">
      <c r="A1918" s="156"/>
    </row>
    <row r="1919" spans="1:1" x14ac:dyDescent="0.25">
      <c r="A1919" s="156"/>
    </row>
    <row r="1920" spans="1:1" x14ac:dyDescent="0.25">
      <c r="A1920" s="156"/>
    </row>
    <row r="1921" spans="1:1" x14ac:dyDescent="0.25">
      <c r="A1921" s="156"/>
    </row>
    <row r="1922" spans="1:1" x14ac:dyDescent="0.25">
      <c r="A1922" s="156"/>
    </row>
    <row r="1923" spans="1:1" x14ac:dyDescent="0.25">
      <c r="A1923" s="156"/>
    </row>
    <row r="1924" spans="1:1" x14ac:dyDescent="0.25">
      <c r="A1924" s="156"/>
    </row>
    <row r="1925" spans="1:1" x14ac:dyDescent="0.25">
      <c r="A1925" s="156"/>
    </row>
    <row r="1926" spans="1:1" x14ac:dyDescent="0.25">
      <c r="A1926" s="156"/>
    </row>
    <row r="1927" spans="1:1" x14ac:dyDescent="0.25">
      <c r="A1927" s="156"/>
    </row>
    <row r="1928" spans="1:1" x14ac:dyDescent="0.25">
      <c r="A1928" s="156"/>
    </row>
    <row r="1929" spans="1:1" x14ac:dyDescent="0.25">
      <c r="A1929" s="156"/>
    </row>
    <row r="1930" spans="1:1" x14ac:dyDescent="0.25">
      <c r="A1930" s="156"/>
    </row>
    <row r="1931" spans="1:1" x14ac:dyDescent="0.25">
      <c r="A1931" s="156"/>
    </row>
    <row r="1932" spans="1:1" x14ac:dyDescent="0.25">
      <c r="A1932" s="156"/>
    </row>
    <row r="1933" spans="1:1" x14ac:dyDescent="0.25">
      <c r="A1933" s="156"/>
    </row>
    <row r="1934" spans="1:1" x14ac:dyDescent="0.25">
      <c r="A1934" s="156"/>
    </row>
    <row r="1935" spans="1:1" x14ac:dyDescent="0.25">
      <c r="A1935" s="156"/>
    </row>
    <row r="1936" spans="1:1" x14ac:dyDescent="0.25">
      <c r="A1936" s="156"/>
    </row>
    <row r="1937" spans="1:1" x14ac:dyDescent="0.25">
      <c r="A1937" s="156"/>
    </row>
    <row r="1938" spans="1:1" x14ac:dyDescent="0.25">
      <c r="A1938" s="156"/>
    </row>
    <row r="1939" spans="1:1" x14ac:dyDescent="0.25">
      <c r="A1939" s="156"/>
    </row>
    <row r="1940" spans="1:1" x14ac:dyDescent="0.25">
      <c r="A1940" s="156"/>
    </row>
    <row r="1941" spans="1:1" x14ac:dyDescent="0.25">
      <c r="A1941" s="156"/>
    </row>
    <row r="1942" spans="1:1" x14ac:dyDescent="0.25">
      <c r="A1942" s="156"/>
    </row>
    <row r="1943" spans="1:1" x14ac:dyDescent="0.25">
      <c r="A1943" s="156"/>
    </row>
    <row r="1944" spans="1:1" x14ac:dyDescent="0.25">
      <c r="A1944" s="156"/>
    </row>
    <row r="1945" spans="1:1" x14ac:dyDescent="0.25">
      <c r="A1945" s="156"/>
    </row>
    <row r="1946" spans="1:1" x14ac:dyDescent="0.25">
      <c r="A1946" s="156"/>
    </row>
    <row r="1947" spans="1:1" x14ac:dyDescent="0.25">
      <c r="A1947" s="156"/>
    </row>
    <row r="1948" spans="1:1" x14ac:dyDescent="0.25">
      <c r="A1948" s="156"/>
    </row>
    <row r="1949" spans="1:1" x14ac:dyDescent="0.25">
      <c r="A1949" s="156"/>
    </row>
    <row r="1950" spans="1:1" x14ac:dyDescent="0.25">
      <c r="A1950" s="156"/>
    </row>
    <row r="1951" spans="1:1" x14ac:dyDescent="0.25">
      <c r="A1951" s="156"/>
    </row>
    <row r="1952" spans="1:1" x14ac:dyDescent="0.25">
      <c r="A1952" s="156"/>
    </row>
    <row r="1953" spans="1:1" x14ac:dyDescent="0.25">
      <c r="A1953" s="156"/>
    </row>
    <row r="1954" spans="1:1" x14ac:dyDescent="0.25">
      <c r="A1954" s="156"/>
    </row>
    <row r="1955" spans="1:1" x14ac:dyDescent="0.25">
      <c r="A1955" s="156"/>
    </row>
    <row r="1956" spans="1:1" x14ac:dyDescent="0.25">
      <c r="A1956" s="156"/>
    </row>
    <row r="1957" spans="1:1" x14ac:dyDescent="0.25">
      <c r="A1957" s="156"/>
    </row>
    <row r="1958" spans="1:1" x14ac:dyDescent="0.25">
      <c r="A1958" s="156"/>
    </row>
    <row r="1959" spans="1:1" x14ac:dyDescent="0.25">
      <c r="A1959" s="156"/>
    </row>
    <row r="1960" spans="1:1" x14ac:dyDescent="0.25">
      <c r="A1960" s="156"/>
    </row>
    <row r="1961" spans="1:1" x14ac:dyDescent="0.25">
      <c r="A1961" s="156"/>
    </row>
    <row r="1962" spans="1:1" x14ac:dyDescent="0.25">
      <c r="A1962" s="156"/>
    </row>
    <row r="1963" spans="1:1" x14ac:dyDescent="0.25">
      <c r="A1963" s="156"/>
    </row>
    <row r="1964" spans="1:1" x14ac:dyDescent="0.25">
      <c r="A1964" s="156"/>
    </row>
    <row r="1965" spans="1:1" x14ac:dyDescent="0.25">
      <c r="A1965" s="156"/>
    </row>
    <row r="1966" spans="1:1" x14ac:dyDescent="0.25">
      <c r="A1966" s="156"/>
    </row>
    <row r="1967" spans="1:1" x14ac:dyDescent="0.25">
      <c r="A1967" s="156"/>
    </row>
    <row r="1968" spans="1:1" x14ac:dyDescent="0.25">
      <c r="A1968" s="156"/>
    </row>
    <row r="1969" spans="1:1" x14ac:dyDescent="0.25">
      <c r="A1969" s="156"/>
    </row>
    <row r="1970" spans="1:1" x14ac:dyDescent="0.25">
      <c r="A1970" s="156"/>
    </row>
    <row r="1971" spans="1:1" x14ac:dyDescent="0.25">
      <c r="A1971" s="156"/>
    </row>
    <row r="1972" spans="1:1" x14ac:dyDescent="0.25">
      <c r="A1972" s="156"/>
    </row>
    <row r="1973" spans="1:1" x14ac:dyDescent="0.25">
      <c r="A1973" s="156"/>
    </row>
    <row r="1974" spans="1:1" x14ac:dyDescent="0.25">
      <c r="A1974" s="156"/>
    </row>
    <row r="1975" spans="1:1" x14ac:dyDescent="0.25">
      <c r="A1975" s="156"/>
    </row>
    <row r="1976" spans="1:1" x14ac:dyDescent="0.25">
      <c r="A1976" s="156"/>
    </row>
    <row r="1977" spans="1:1" x14ac:dyDescent="0.25">
      <c r="A1977" s="156"/>
    </row>
    <row r="1978" spans="1:1" x14ac:dyDescent="0.25">
      <c r="A1978" s="156"/>
    </row>
    <row r="1979" spans="1:1" x14ac:dyDescent="0.25">
      <c r="A1979" s="156"/>
    </row>
    <row r="1980" spans="1:1" x14ac:dyDescent="0.25">
      <c r="A1980" s="156"/>
    </row>
    <row r="1981" spans="1:1" x14ac:dyDescent="0.25">
      <c r="A1981" s="156"/>
    </row>
    <row r="1982" spans="1:1" x14ac:dyDescent="0.25">
      <c r="A1982" s="156"/>
    </row>
    <row r="1983" spans="1:1" x14ac:dyDescent="0.25">
      <c r="A1983" s="156"/>
    </row>
    <row r="1984" spans="1:1" x14ac:dyDescent="0.25">
      <c r="A1984" s="156"/>
    </row>
    <row r="1985" spans="1:1" x14ac:dyDescent="0.25">
      <c r="A1985" s="156"/>
    </row>
    <row r="1986" spans="1:1" x14ac:dyDescent="0.25">
      <c r="A1986" s="156"/>
    </row>
    <row r="1987" spans="1:1" x14ac:dyDescent="0.25">
      <c r="A1987" s="156"/>
    </row>
    <row r="1988" spans="1:1" x14ac:dyDescent="0.25">
      <c r="A1988" s="156"/>
    </row>
    <row r="1989" spans="1:1" x14ac:dyDescent="0.25">
      <c r="A1989" s="156"/>
    </row>
    <row r="1990" spans="1:1" x14ac:dyDescent="0.25">
      <c r="A1990" s="156"/>
    </row>
    <row r="1991" spans="1:1" x14ac:dyDescent="0.25">
      <c r="A1991" s="156"/>
    </row>
    <row r="1992" spans="1:1" x14ac:dyDescent="0.25">
      <c r="A1992" s="156"/>
    </row>
    <row r="1993" spans="1:1" x14ac:dyDescent="0.25">
      <c r="A1993" s="156"/>
    </row>
    <row r="1994" spans="1:1" x14ac:dyDescent="0.25">
      <c r="A1994" s="156"/>
    </row>
    <row r="1995" spans="1:1" x14ac:dyDescent="0.25">
      <c r="A1995" s="156"/>
    </row>
    <row r="1996" spans="1:1" x14ac:dyDescent="0.25">
      <c r="A1996" s="156"/>
    </row>
    <row r="1997" spans="1:1" x14ac:dyDescent="0.25">
      <c r="A1997" s="156"/>
    </row>
    <row r="1998" spans="1:1" x14ac:dyDescent="0.25">
      <c r="A1998" s="156"/>
    </row>
    <row r="1999" spans="1:1" x14ac:dyDescent="0.25">
      <c r="A1999" s="156"/>
    </row>
    <row r="2000" spans="1:1" x14ac:dyDescent="0.25">
      <c r="A2000" s="156"/>
    </row>
    <row r="2001" spans="1:1" x14ac:dyDescent="0.25">
      <c r="A2001" s="156"/>
    </row>
    <row r="2002" spans="1:1" x14ac:dyDescent="0.25">
      <c r="A2002" s="156"/>
    </row>
    <row r="2003" spans="1:1" x14ac:dyDescent="0.25">
      <c r="A2003" s="156"/>
    </row>
    <row r="2004" spans="1:1" x14ac:dyDescent="0.25">
      <c r="A2004" s="156"/>
    </row>
    <row r="2005" spans="1:1" x14ac:dyDescent="0.25">
      <c r="A2005" s="156"/>
    </row>
    <row r="2006" spans="1:1" x14ac:dyDescent="0.25">
      <c r="A2006" s="156"/>
    </row>
    <row r="2007" spans="1:1" x14ac:dyDescent="0.25">
      <c r="A2007" s="156"/>
    </row>
    <row r="2008" spans="1:1" x14ac:dyDescent="0.25">
      <c r="A2008" s="156"/>
    </row>
    <row r="2009" spans="1:1" x14ac:dyDescent="0.25">
      <c r="A2009" s="156"/>
    </row>
    <row r="2010" spans="1:1" x14ac:dyDescent="0.25">
      <c r="A2010" s="156"/>
    </row>
    <row r="2011" spans="1:1" x14ac:dyDescent="0.25">
      <c r="A2011" s="156"/>
    </row>
    <row r="2012" spans="1:1" x14ac:dyDescent="0.25">
      <c r="A2012" s="156"/>
    </row>
    <row r="2013" spans="1:1" x14ac:dyDescent="0.25">
      <c r="A2013" s="156"/>
    </row>
    <row r="2014" spans="1:1" x14ac:dyDescent="0.25">
      <c r="A2014" s="156"/>
    </row>
    <row r="2015" spans="1:1" x14ac:dyDescent="0.25">
      <c r="A2015" s="156"/>
    </row>
    <row r="2016" spans="1:1" x14ac:dyDescent="0.25">
      <c r="A2016" s="156"/>
    </row>
    <row r="2017" spans="1:1" x14ac:dyDescent="0.25">
      <c r="A2017" s="156"/>
    </row>
    <row r="2018" spans="1:1" x14ac:dyDescent="0.25">
      <c r="A2018" s="156"/>
    </row>
    <row r="2019" spans="1:1" x14ac:dyDescent="0.25">
      <c r="A2019" s="156"/>
    </row>
    <row r="2020" spans="1:1" x14ac:dyDescent="0.25">
      <c r="A2020" s="156"/>
    </row>
    <row r="2021" spans="1:1" x14ac:dyDescent="0.25">
      <c r="A2021" s="156"/>
    </row>
    <row r="2022" spans="1:1" x14ac:dyDescent="0.25">
      <c r="A2022" s="156"/>
    </row>
    <row r="2023" spans="1:1" x14ac:dyDescent="0.25">
      <c r="A2023" s="156"/>
    </row>
    <row r="2024" spans="1:1" x14ac:dyDescent="0.25">
      <c r="A2024" s="156"/>
    </row>
    <row r="2025" spans="1:1" x14ac:dyDescent="0.25">
      <c r="A2025" s="156"/>
    </row>
    <row r="2026" spans="1:1" x14ac:dyDescent="0.25">
      <c r="A2026" s="156"/>
    </row>
    <row r="2027" spans="1:1" x14ac:dyDescent="0.25">
      <c r="A2027" s="156"/>
    </row>
    <row r="2028" spans="1:1" x14ac:dyDescent="0.25">
      <c r="A2028" s="156"/>
    </row>
    <row r="2029" spans="1:1" x14ac:dyDescent="0.25">
      <c r="A2029" s="156"/>
    </row>
    <row r="2030" spans="1:1" x14ac:dyDescent="0.25">
      <c r="A2030" s="156"/>
    </row>
    <row r="2031" spans="1:1" x14ac:dyDescent="0.25">
      <c r="A2031" s="156"/>
    </row>
    <row r="2032" spans="1:1" x14ac:dyDescent="0.25">
      <c r="A2032" s="156"/>
    </row>
    <row r="2033" spans="1:1" x14ac:dyDescent="0.25">
      <c r="A2033" s="156"/>
    </row>
    <row r="2034" spans="1:1" x14ac:dyDescent="0.25">
      <c r="A2034" s="156"/>
    </row>
    <row r="2035" spans="1:1" x14ac:dyDescent="0.25">
      <c r="A2035" s="156"/>
    </row>
    <row r="2036" spans="1:1" x14ac:dyDescent="0.25">
      <c r="A2036" s="156"/>
    </row>
    <row r="2037" spans="1:1" x14ac:dyDescent="0.25">
      <c r="A2037" s="156"/>
    </row>
    <row r="2038" spans="1:1" x14ac:dyDescent="0.25">
      <c r="A2038" s="156"/>
    </row>
    <row r="2039" spans="1:1" x14ac:dyDescent="0.25">
      <c r="A2039" s="156"/>
    </row>
    <row r="2040" spans="1:1" x14ac:dyDescent="0.25">
      <c r="A2040" s="156"/>
    </row>
    <row r="2041" spans="1:1" x14ac:dyDescent="0.25">
      <c r="A2041" s="156"/>
    </row>
    <row r="2042" spans="1:1" x14ac:dyDescent="0.25">
      <c r="A2042" s="156"/>
    </row>
    <row r="2043" spans="1:1" x14ac:dyDescent="0.25">
      <c r="A2043" s="156"/>
    </row>
    <row r="2044" spans="1:1" x14ac:dyDescent="0.25">
      <c r="A2044" s="156"/>
    </row>
    <row r="2045" spans="1:1" x14ac:dyDescent="0.25">
      <c r="A2045" s="156"/>
    </row>
    <row r="2046" spans="1:1" x14ac:dyDescent="0.25">
      <c r="A2046" s="156"/>
    </row>
    <row r="2047" spans="1:1" x14ac:dyDescent="0.25">
      <c r="A2047" s="156"/>
    </row>
    <row r="2048" spans="1:1" x14ac:dyDescent="0.25">
      <c r="A2048" s="156"/>
    </row>
    <row r="2049" spans="1:1" x14ac:dyDescent="0.25">
      <c r="A2049" s="156"/>
    </row>
    <row r="2050" spans="1:1" x14ac:dyDescent="0.25">
      <c r="A2050" s="156"/>
    </row>
    <row r="2051" spans="1:1" x14ac:dyDescent="0.25">
      <c r="A2051" s="156"/>
    </row>
    <row r="2052" spans="1:1" x14ac:dyDescent="0.25">
      <c r="A2052" s="156"/>
    </row>
    <row r="2053" spans="1:1" x14ac:dyDescent="0.25">
      <c r="A2053" s="156"/>
    </row>
    <row r="2054" spans="1:1" x14ac:dyDescent="0.25">
      <c r="A2054" s="156"/>
    </row>
    <row r="2055" spans="1:1" x14ac:dyDescent="0.25">
      <c r="A2055" s="156"/>
    </row>
    <row r="2056" spans="1:1" x14ac:dyDescent="0.25">
      <c r="A2056" s="156"/>
    </row>
    <row r="2057" spans="1:1" x14ac:dyDescent="0.25">
      <c r="A2057" s="156"/>
    </row>
    <row r="2058" spans="1:1" x14ac:dyDescent="0.25">
      <c r="A2058" s="156"/>
    </row>
    <row r="2059" spans="1:1" x14ac:dyDescent="0.25">
      <c r="A2059" s="156"/>
    </row>
    <row r="2060" spans="1:1" x14ac:dyDescent="0.25">
      <c r="A2060" s="156"/>
    </row>
    <row r="2061" spans="1:1" x14ac:dyDescent="0.25">
      <c r="A2061" s="156"/>
    </row>
    <row r="2062" spans="1:1" x14ac:dyDescent="0.25">
      <c r="A2062" s="156"/>
    </row>
    <row r="2063" spans="1:1" x14ac:dyDescent="0.25">
      <c r="A2063" s="156"/>
    </row>
    <row r="2064" spans="1:1" x14ac:dyDescent="0.25">
      <c r="A2064" s="156"/>
    </row>
    <row r="2065" spans="1:1" x14ac:dyDescent="0.25">
      <c r="A2065" s="156"/>
    </row>
    <row r="2066" spans="1:1" x14ac:dyDescent="0.25">
      <c r="A2066" s="156"/>
    </row>
    <row r="2067" spans="1:1" x14ac:dyDescent="0.25">
      <c r="A2067" s="156"/>
    </row>
    <row r="2068" spans="1:1" x14ac:dyDescent="0.25">
      <c r="A2068" s="156"/>
    </row>
    <row r="2069" spans="1:1" x14ac:dyDescent="0.25">
      <c r="A2069" s="156"/>
    </row>
    <row r="2070" spans="1:1" x14ac:dyDescent="0.25">
      <c r="A2070" s="156"/>
    </row>
    <row r="2071" spans="1:1" x14ac:dyDescent="0.25">
      <c r="A2071" s="156"/>
    </row>
    <row r="2072" spans="1:1" x14ac:dyDescent="0.25">
      <c r="A2072" s="156"/>
    </row>
    <row r="2073" spans="1:1" x14ac:dyDescent="0.25">
      <c r="A2073" s="156"/>
    </row>
    <row r="2074" spans="1:1" x14ac:dyDescent="0.25">
      <c r="A2074" s="156"/>
    </row>
    <row r="2075" spans="1:1" x14ac:dyDescent="0.25">
      <c r="A2075" s="156"/>
    </row>
    <row r="2076" spans="1:1" x14ac:dyDescent="0.25">
      <c r="A2076" s="156"/>
    </row>
    <row r="2077" spans="1:1" x14ac:dyDescent="0.25">
      <c r="A2077" s="156"/>
    </row>
    <row r="2078" spans="1:1" x14ac:dyDescent="0.25">
      <c r="A2078" s="156"/>
    </row>
    <row r="2079" spans="1:1" x14ac:dyDescent="0.25">
      <c r="A2079" s="156"/>
    </row>
    <row r="2080" spans="1:1" x14ac:dyDescent="0.25">
      <c r="A2080" s="156"/>
    </row>
    <row r="2081" spans="1:1" x14ac:dyDescent="0.25">
      <c r="A2081" s="156"/>
    </row>
    <row r="2082" spans="1:1" x14ac:dyDescent="0.25">
      <c r="A2082" s="156"/>
    </row>
    <row r="2083" spans="1:1" x14ac:dyDescent="0.25">
      <c r="A2083" s="156"/>
    </row>
    <row r="2084" spans="1:1" x14ac:dyDescent="0.25">
      <c r="A2084" s="156"/>
    </row>
    <row r="2085" spans="1:1" x14ac:dyDescent="0.25">
      <c r="A2085" s="156"/>
    </row>
    <row r="2086" spans="1:1" x14ac:dyDescent="0.25">
      <c r="A2086" s="156"/>
    </row>
    <row r="2087" spans="1:1" x14ac:dyDescent="0.25">
      <c r="A2087" s="156"/>
    </row>
    <row r="2088" spans="1:1" x14ac:dyDescent="0.25">
      <c r="A2088" s="156"/>
    </row>
    <row r="2089" spans="1:1" x14ac:dyDescent="0.25">
      <c r="A2089" s="156"/>
    </row>
    <row r="2090" spans="1:1" x14ac:dyDescent="0.25">
      <c r="A2090" s="156"/>
    </row>
    <row r="2091" spans="1:1" x14ac:dyDescent="0.25">
      <c r="A2091" s="156"/>
    </row>
    <row r="2092" spans="1:1" x14ac:dyDescent="0.25">
      <c r="A2092" s="156"/>
    </row>
    <row r="2093" spans="1:1" x14ac:dyDescent="0.25">
      <c r="A2093" s="156"/>
    </row>
    <row r="2094" spans="1:1" x14ac:dyDescent="0.25">
      <c r="A2094" s="156"/>
    </row>
    <row r="2095" spans="1:1" x14ac:dyDescent="0.25">
      <c r="A2095" s="156"/>
    </row>
    <row r="2096" spans="1:1" x14ac:dyDescent="0.25">
      <c r="A2096" s="156"/>
    </row>
    <row r="2097" spans="1:1" x14ac:dyDescent="0.25">
      <c r="A2097" s="156"/>
    </row>
    <row r="2098" spans="1:1" x14ac:dyDescent="0.25">
      <c r="A2098" s="156"/>
    </row>
    <row r="2099" spans="1:1" x14ac:dyDescent="0.25">
      <c r="A2099" s="156"/>
    </row>
    <row r="2100" spans="1:1" x14ac:dyDescent="0.25">
      <c r="A2100" s="156"/>
    </row>
    <row r="2101" spans="1:1" x14ac:dyDescent="0.25">
      <c r="A2101" s="156"/>
    </row>
    <row r="2102" spans="1:1" x14ac:dyDescent="0.25">
      <c r="A2102" s="156"/>
    </row>
    <row r="2103" spans="1:1" x14ac:dyDescent="0.25">
      <c r="A2103" s="156"/>
    </row>
    <row r="2104" spans="1:1" x14ac:dyDescent="0.25">
      <c r="A2104" s="156"/>
    </row>
    <row r="2105" spans="1:1" x14ac:dyDescent="0.25">
      <c r="A2105" s="156"/>
    </row>
    <row r="2106" spans="1:1" x14ac:dyDescent="0.25">
      <c r="A2106" s="156"/>
    </row>
    <row r="2107" spans="1:1" x14ac:dyDescent="0.25">
      <c r="A2107" s="156"/>
    </row>
    <row r="2108" spans="1:1" x14ac:dyDescent="0.25">
      <c r="A2108" s="156"/>
    </row>
    <row r="2109" spans="1:1" x14ac:dyDescent="0.25">
      <c r="A2109" s="156"/>
    </row>
    <row r="2110" spans="1:1" x14ac:dyDescent="0.25">
      <c r="A2110" s="156"/>
    </row>
    <row r="2111" spans="1:1" x14ac:dyDescent="0.25">
      <c r="A2111" s="156"/>
    </row>
    <row r="2112" spans="1:1" x14ac:dyDescent="0.25">
      <c r="A2112" s="156"/>
    </row>
    <row r="2113" spans="1:1" x14ac:dyDescent="0.25">
      <c r="A2113" s="156"/>
    </row>
    <row r="2114" spans="1:1" x14ac:dyDescent="0.25">
      <c r="A2114" s="156"/>
    </row>
    <row r="2115" spans="1:1" x14ac:dyDescent="0.25">
      <c r="A2115" s="156"/>
    </row>
    <row r="2116" spans="1:1" x14ac:dyDescent="0.25">
      <c r="A2116" s="156"/>
    </row>
    <row r="2117" spans="1:1" x14ac:dyDescent="0.25">
      <c r="A2117" s="156"/>
    </row>
    <row r="2118" spans="1:1" x14ac:dyDescent="0.25">
      <c r="A2118" s="156"/>
    </row>
    <row r="2119" spans="1:1" x14ac:dyDescent="0.25">
      <c r="A2119" s="156"/>
    </row>
    <row r="2120" spans="1:1" x14ac:dyDescent="0.25">
      <c r="A2120" s="156"/>
    </row>
    <row r="2121" spans="1:1" x14ac:dyDescent="0.25">
      <c r="A2121" s="156"/>
    </row>
    <row r="2122" spans="1:1" x14ac:dyDescent="0.25">
      <c r="A2122" s="156"/>
    </row>
    <row r="2123" spans="1:1" x14ac:dyDescent="0.25">
      <c r="A2123" s="156"/>
    </row>
    <row r="2124" spans="1:1" x14ac:dyDescent="0.25">
      <c r="A2124" s="156"/>
    </row>
    <row r="2125" spans="1:1" x14ac:dyDescent="0.25">
      <c r="A2125" s="156"/>
    </row>
    <row r="2126" spans="1:1" x14ac:dyDescent="0.25">
      <c r="A2126" s="156"/>
    </row>
    <row r="2127" spans="1:1" x14ac:dyDescent="0.25">
      <c r="A2127" s="156"/>
    </row>
    <row r="2128" spans="1:1" x14ac:dyDescent="0.25">
      <c r="A2128" s="156"/>
    </row>
    <row r="2129" spans="1:1" x14ac:dyDescent="0.25">
      <c r="A2129" s="156"/>
    </row>
    <row r="2130" spans="1:1" x14ac:dyDescent="0.25">
      <c r="A2130" s="156"/>
    </row>
    <row r="2131" spans="1:1" x14ac:dyDescent="0.25">
      <c r="A2131" s="156"/>
    </row>
    <row r="2132" spans="1:1" x14ac:dyDescent="0.25">
      <c r="A2132" s="156"/>
    </row>
    <row r="2133" spans="1:1" x14ac:dyDescent="0.25">
      <c r="A2133" s="156"/>
    </row>
    <row r="2134" spans="1:1" x14ac:dyDescent="0.25">
      <c r="A2134" s="156"/>
    </row>
    <row r="2135" spans="1:1" x14ac:dyDescent="0.25">
      <c r="A2135" s="156"/>
    </row>
    <row r="2136" spans="1:1" x14ac:dyDescent="0.25">
      <c r="A2136" s="156"/>
    </row>
    <row r="2137" spans="1:1" x14ac:dyDescent="0.25">
      <c r="A2137" s="156"/>
    </row>
    <row r="2138" spans="1:1" x14ac:dyDescent="0.25">
      <c r="A2138" s="156"/>
    </row>
    <row r="2139" spans="1:1" x14ac:dyDescent="0.25">
      <c r="A2139" s="156"/>
    </row>
    <row r="2140" spans="1:1" x14ac:dyDescent="0.25">
      <c r="A2140" s="156"/>
    </row>
    <row r="2141" spans="1:1" x14ac:dyDescent="0.25">
      <c r="A2141" s="156"/>
    </row>
    <row r="2142" spans="1:1" x14ac:dyDescent="0.25">
      <c r="A2142" s="156"/>
    </row>
    <row r="2143" spans="1:1" x14ac:dyDescent="0.25">
      <c r="A2143" s="156"/>
    </row>
    <row r="2144" spans="1:1" x14ac:dyDescent="0.25">
      <c r="A2144" s="156"/>
    </row>
    <row r="2145" spans="1:1" x14ac:dyDescent="0.25">
      <c r="A2145" s="156"/>
    </row>
    <row r="2146" spans="1:1" x14ac:dyDescent="0.25">
      <c r="A2146" s="156"/>
    </row>
    <row r="2147" spans="1:1" x14ac:dyDescent="0.25">
      <c r="A2147" s="156"/>
    </row>
    <row r="2148" spans="1:1" x14ac:dyDescent="0.25">
      <c r="A2148" s="156"/>
    </row>
    <row r="2149" spans="1:1" x14ac:dyDescent="0.25">
      <c r="A2149" s="156"/>
    </row>
    <row r="2150" spans="1:1" x14ac:dyDescent="0.25">
      <c r="A2150" s="156"/>
    </row>
    <row r="2151" spans="1:1" x14ac:dyDescent="0.25">
      <c r="A2151" s="156"/>
    </row>
    <row r="2152" spans="1:1" x14ac:dyDescent="0.25">
      <c r="A2152" s="156"/>
    </row>
    <row r="2153" spans="1:1" x14ac:dyDescent="0.25">
      <c r="A2153" s="156"/>
    </row>
    <row r="2154" spans="1:1" x14ac:dyDescent="0.25">
      <c r="A2154" s="156"/>
    </row>
    <row r="2155" spans="1:1" x14ac:dyDescent="0.25">
      <c r="A2155" s="156"/>
    </row>
    <row r="2156" spans="1:1" x14ac:dyDescent="0.25">
      <c r="A2156" s="156"/>
    </row>
    <row r="2157" spans="1:1" x14ac:dyDescent="0.25">
      <c r="A2157" s="156"/>
    </row>
    <row r="2158" spans="1:1" x14ac:dyDescent="0.25">
      <c r="A2158" s="156"/>
    </row>
    <row r="2159" spans="1:1" x14ac:dyDescent="0.25">
      <c r="A2159" s="156"/>
    </row>
    <row r="2160" spans="1:1" x14ac:dyDescent="0.25">
      <c r="A2160" s="156"/>
    </row>
    <row r="2161" spans="1:1" x14ac:dyDescent="0.25">
      <c r="A2161" s="156"/>
    </row>
    <row r="2162" spans="1:1" x14ac:dyDescent="0.25">
      <c r="A2162" s="156"/>
    </row>
    <row r="2163" spans="1:1" x14ac:dyDescent="0.25">
      <c r="A2163" s="156"/>
    </row>
    <row r="2164" spans="1:1" x14ac:dyDescent="0.25">
      <c r="A2164" s="156"/>
    </row>
    <row r="2165" spans="1:1" x14ac:dyDescent="0.25">
      <c r="A2165" s="156"/>
    </row>
    <row r="2166" spans="1:1" x14ac:dyDescent="0.25">
      <c r="A2166" s="156"/>
    </row>
    <row r="2167" spans="1:1" x14ac:dyDescent="0.25">
      <c r="A2167" s="156"/>
    </row>
    <row r="2168" spans="1:1" x14ac:dyDescent="0.25">
      <c r="A2168" s="156"/>
    </row>
    <row r="2169" spans="1:1" x14ac:dyDescent="0.25">
      <c r="A2169" s="156"/>
    </row>
    <row r="2170" spans="1:1" x14ac:dyDescent="0.25">
      <c r="A2170" s="156"/>
    </row>
    <row r="2171" spans="1:1" x14ac:dyDescent="0.25">
      <c r="A2171" s="156"/>
    </row>
    <row r="2172" spans="1:1" x14ac:dyDescent="0.25">
      <c r="A2172" s="156"/>
    </row>
    <row r="2173" spans="1:1" x14ac:dyDescent="0.25">
      <c r="A2173" s="156"/>
    </row>
    <row r="2174" spans="1:1" x14ac:dyDescent="0.25">
      <c r="A2174" s="156"/>
    </row>
    <row r="2175" spans="1:1" x14ac:dyDescent="0.25">
      <c r="A2175" s="156"/>
    </row>
    <row r="2176" spans="1:1" x14ac:dyDescent="0.25">
      <c r="A2176" s="156"/>
    </row>
    <row r="2177" spans="1:1" x14ac:dyDescent="0.25">
      <c r="A2177" s="156"/>
    </row>
    <row r="2178" spans="1:1" x14ac:dyDescent="0.25">
      <c r="A2178" s="156"/>
    </row>
    <row r="2179" spans="1:1" x14ac:dyDescent="0.25">
      <c r="A2179" s="156"/>
    </row>
    <row r="2180" spans="1:1" x14ac:dyDescent="0.25">
      <c r="A2180" s="156"/>
    </row>
    <row r="2181" spans="1:1" x14ac:dyDescent="0.25">
      <c r="A2181" s="156"/>
    </row>
    <row r="2182" spans="1:1" x14ac:dyDescent="0.25">
      <c r="A2182" s="156"/>
    </row>
    <row r="2183" spans="1:1" x14ac:dyDescent="0.25">
      <c r="A2183" s="156"/>
    </row>
    <row r="2184" spans="1:1" x14ac:dyDescent="0.25">
      <c r="A2184" s="156"/>
    </row>
    <row r="2185" spans="1:1" x14ac:dyDescent="0.25">
      <c r="A2185" s="156"/>
    </row>
    <row r="2186" spans="1:1" x14ac:dyDescent="0.25">
      <c r="A2186" s="156"/>
    </row>
    <row r="2187" spans="1:1" x14ac:dyDescent="0.25">
      <c r="A2187" s="156"/>
    </row>
    <row r="2188" spans="1:1" x14ac:dyDescent="0.25">
      <c r="A2188" s="156"/>
    </row>
    <row r="2189" spans="1:1" x14ac:dyDescent="0.25">
      <c r="A2189" s="156"/>
    </row>
    <row r="2190" spans="1:1" x14ac:dyDescent="0.25">
      <c r="A2190" s="156"/>
    </row>
    <row r="2191" spans="1:1" x14ac:dyDescent="0.25">
      <c r="A2191" s="156"/>
    </row>
    <row r="2192" spans="1:1" x14ac:dyDescent="0.25">
      <c r="A2192" s="156"/>
    </row>
    <row r="2193" spans="1:1" x14ac:dyDescent="0.25">
      <c r="A2193" s="156"/>
    </row>
    <row r="2194" spans="1:1" x14ac:dyDescent="0.25">
      <c r="A2194" s="156"/>
    </row>
    <row r="2195" spans="1:1" x14ac:dyDescent="0.25">
      <c r="A2195" s="156"/>
    </row>
    <row r="2196" spans="1:1" x14ac:dyDescent="0.25">
      <c r="A2196" s="156"/>
    </row>
    <row r="2197" spans="1:1" x14ac:dyDescent="0.25">
      <c r="A2197" s="156"/>
    </row>
    <row r="2198" spans="1:1" x14ac:dyDescent="0.25">
      <c r="A2198" s="156"/>
    </row>
    <row r="2199" spans="1:1" x14ac:dyDescent="0.25">
      <c r="A2199" s="156"/>
    </row>
    <row r="2200" spans="1:1" x14ac:dyDescent="0.25">
      <c r="A2200" s="156"/>
    </row>
    <row r="2201" spans="1:1" x14ac:dyDescent="0.25">
      <c r="A2201" s="156"/>
    </row>
    <row r="2202" spans="1:1" x14ac:dyDescent="0.25">
      <c r="A2202" s="156"/>
    </row>
    <row r="2203" spans="1:1" x14ac:dyDescent="0.25">
      <c r="A2203" s="156"/>
    </row>
    <row r="2204" spans="1:1" x14ac:dyDescent="0.25">
      <c r="A2204" s="156"/>
    </row>
    <row r="2205" spans="1:1" x14ac:dyDescent="0.25">
      <c r="A2205" s="156"/>
    </row>
    <row r="2206" spans="1:1" x14ac:dyDescent="0.25">
      <c r="A2206" s="156"/>
    </row>
    <row r="2207" spans="1:1" x14ac:dyDescent="0.25">
      <c r="A2207" s="156"/>
    </row>
    <row r="2208" spans="1:1" x14ac:dyDescent="0.25">
      <c r="A2208" s="156"/>
    </row>
    <row r="2209" spans="1:1" x14ac:dyDescent="0.25">
      <c r="A2209" s="156"/>
    </row>
    <row r="2210" spans="1:1" x14ac:dyDescent="0.25">
      <c r="A2210" s="156"/>
    </row>
    <row r="2211" spans="1:1" x14ac:dyDescent="0.25">
      <c r="A2211" s="156"/>
    </row>
    <row r="2212" spans="1:1" x14ac:dyDescent="0.25">
      <c r="A2212" s="156"/>
    </row>
    <row r="2213" spans="1:1" x14ac:dyDescent="0.25">
      <c r="A2213" s="156"/>
    </row>
    <row r="2214" spans="1:1" x14ac:dyDescent="0.25">
      <c r="A2214" s="156"/>
    </row>
    <row r="2215" spans="1:1" x14ac:dyDescent="0.25">
      <c r="A2215" s="156"/>
    </row>
    <row r="2216" spans="1:1" x14ac:dyDescent="0.25">
      <c r="A2216" s="156"/>
    </row>
    <row r="2217" spans="1:1" x14ac:dyDescent="0.25">
      <c r="A2217" s="156"/>
    </row>
    <row r="2218" spans="1:1" x14ac:dyDescent="0.25">
      <c r="A2218" s="156"/>
    </row>
    <row r="2219" spans="1:1" x14ac:dyDescent="0.25">
      <c r="A2219" s="156"/>
    </row>
    <row r="2220" spans="1:1" x14ac:dyDescent="0.25">
      <c r="A2220" s="156"/>
    </row>
    <row r="2221" spans="1:1" x14ac:dyDescent="0.25">
      <c r="A2221" s="156"/>
    </row>
    <row r="2222" spans="1:1" x14ac:dyDescent="0.25">
      <c r="A2222" s="156"/>
    </row>
    <row r="2223" spans="1:1" x14ac:dyDescent="0.25">
      <c r="A2223" s="156"/>
    </row>
    <row r="2224" spans="1:1" x14ac:dyDescent="0.25">
      <c r="A2224" s="156"/>
    </row>
    <row r="2225" spans="1:1" x14ac:dyDescent="0.25">
      <c r="A2225" s="156"/>
    </row>
    <row r="2226" spans="1:1" x14ac:dyDescent="0.25">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 x14ac:dyDescent="0.4"/>
  <cols>
    <col min="1" max="1" width="9.08984375" style="37"/>
    <col min="2" max="2" width="14.08984375" style="37" bestFit="1" customWidth="1"/>
    <col min="3" max="10" width="9.08984375" style="37"/>
    <col min="11" max="11" width="4.81640625" style="37" customWidth="1"/>
    <col min="12" max="100" width="9.08984375" style="37"/>
    <col min="101" max="101" width="9.36328125" style="37" customWidth="1"/>
    <col min="102" max="102" width="27.81640625" style="37" customWidth="1"/>
    <col min="103" max="266" width="9.08984375" style="37"/>
    <col min="267" max="267" width="4.81640625" style="37" customWidth="1"/>
    <col min="268" max="357" width="9.08984375" style="37"/>
    <col min="358" max="358" width="27.81640625" style="37" customWidth="1"/>
    <col min="359" max="522" width="9.08984375" style="37"/>
    <col min="523" max="523" width="4.81640625" style="37" customWidth="1"/>
    <col min="524" max="613" width="9.08984375" style="37"/>
    <col min="614" max="614" width="27.81640625" style="37" customWidth="1"/>
    <col min="615" max="778" width="9.08984375" style="37"/>
    <col min="779" max="779" width="4.81640625" style="37" customWidth="1"/>
    <col min="780" max="869" width="9.08984375" style="37"/>
    <col min="870" max="870" width="27.81640625" style="37" customWidth="1"/>
    <col min="871" max="1034" width="9.08984375" style="37"/>
    <col min="1035" max="1035" width="4.81640625" style="37" customWidth="1"/>
    <col min="1036" max="1125" width="9.08984375" style="37"/>
    <col min="1126" max="1126" width="27.81640625" style="37" customWidth="1"/>
    <col min="1127" max="1290" width="9.08984375" style="37"/>
    <col min="1291" max="1291" width="4.81640625" style="37" customWidth="1"/>
    <col min="1292" max="1381" width="9.08984375" style="37"/>
    <col min="1382" max="1382" width="27.81640625" style="37" customWidth="1"/>
    <col min="1383" max="1546" width="9.08984375" style="37"/>
    <col min="1547" max="1547" width="4.81640625" style="37" customWidth="1"/>
    <col min="1548" max="1637" width="9.08984375" style="37"/>
    <col min="1638" max="1638" width="27.81640625" style="37" customWidth="1"/>
    <col min="1639" max="1802" width="9.08984375" style="37"/>
    <col min="1803" max="1803" width="4.81640625" style="37" customWidth="1"/>
    <col min="1804" max="1893" width="9.08984375" style="37"/>
    <col min="1894" max="1894" width="27.81640625" style="37" customWidth="1"/>
    <col min="1895" max="2058" width="9.08984375" style="37"/>
    <col min="2059" max="2059" width="4.81640625" style="37" customWidth="1"/>
    <col min="2060" max="2149" width="9.08984375" style="37"/>
    <col min="2150" max="2150" width="27.81640625" style="37" customWidth="1"/>
    <col min="2151" max="2314" width="9.08984375" style="37"/>
    <col min="2315" max="2315" width="4.81640625" style="37" customWidth="1"/>
    <col min="2316" max="2405" width="9.08984375" style="37"/>
    <col min="2406" max="2406" width="27.81640625" style="37" customWidth="1"/>
    <col min="2407" max="2570" width="9.08984375" style="37"/>
    <col min="2571" max="2571" width="4.81640625" style="37" customWidth="1"/>
    <col min="2572" max="2661" width="9.08984375" style="37"/>
    <col min="2662" max="2662" width="27.81640625" style="37" customWidth="1"/>
    <col min="2663" max="2826" width="9.08984375" style="37"/>
    <col min="2827" max="2827" width="4.81640625" style="37" customWidth="1"/>
    <col min="2828" max="2917" width="9.08984375" style="37"/>
    <col min="2918" max="2918" width="27.81640625" style="37" customWidth="1"/>
    <col min="2919" max="3082" width="9.08984375" style="37"/>
    <col min="3083" max="3083" width="4.81640625" style="37" customWidth="1"/>
    <col min="3084" max="3173" width="9.08984375" style="37"/>
    <col min="3174" max="3174" width="27.81640625" style="37" customWidth="1"/>
    <col min="3175" max="3338" width="9.08984375" style="37"/>
    <col min="3339" max="3339" width="4.81640625" style="37" customWidth="1"/>
    <col min="3340" max="3429" width="9.08984375" style="37"/>
    <col min="3430" max="3430" width="27.81640625" style="37" customWidth="1"/>
    <col min="3431" max="3594" width="9.08984375" style="37"/>
    <col min="3595" max="3595" width="4.81640625" style="37" customWidth="1"/>
    <col min="3596" max="3685" width="9.08984375" style="37"/>
    <col min="3686" max="3686" width="27.81640625" style="37" customWidth="1"/>
    <col min="3687" max="3850" width="9.08984375" style="37"/>
    <col min="3851" max="3851" width="4.81640625" style="37" customWidth="1"/>
    <col min="3852" max="3941" width="9.08984375" style="37"/>
    <col min="3942" max="3942" width="27.81640625" style="37" customWidth="1"/>
    <col min="3943" max="4106" width="9.08984375" style="37"/>
    <col min="4107" max="4107" width="4.81640625" style="37" customWidth="1"/>
    <col min="4108" max="4197" width="9.08984375" style="37"/>
    <col min="4198" max="4198" width="27.81640625" style="37" customWidth="1"/>
    <col min="4199" max="4362" width="9.08984375" style="37"/>
    <col min="4363" max="4363" width="4.81640625" style="37" customWidth="1"/>
    <col min="4364" max="4453" width="9.08984375" style="37"/>
    <col min="4454" max="4454" width="27.81640625" style="37" customWidth="1"/>
    <col min="4455" max="4618" width="9.08984375" style="37"/>
    <col min="4619" max="4619" width="4.81640625" style="37" customWidth="1"/>
    <col min="4620" max="4709" width="9.08984375" style="37"/>
    <col min="4710" max="4710" width="27.81640625" style="37" customWidth="1"/>
    <col min="4711" max="4874" width="9.08984375" style="37"/>
    <col min="4875" max="4875" width="4.81640625" style="37" customWidth="1"/>
    <col min="4876" max="4965" width="9.08984375" style="37"/>
    <col min="4966" max="4966" width="27.81640625" style="37" customWidth="1"/>
    <col min="4967" max="5130" width="9.08984375" style="37"/>
    <col min="5131" max="5131" width="4.81640625" style="37" customWidth="1"/>
    <col min="5132" max="5221" width="9.08984375" style="37"/>
    <col min="5222" max="5222" width="27.81640625" style="37" customWidth="1"/>
    <col min="5223" max="5386" width="9.08984375" style="37"/>
    <col min="5387" max="5387" width="4.81640625" style="37" customWidth="1"/>
    <col min="5388" max="5477" width="9.08984375" style="37"/>
    <col min="5478" max="5478" width="27.81640625" style="37" customWidth="1"/>
    <col min="5479" max="5642" width="9.08984375" style="37"/>
    <col min="5643" max="5643" width="4.81640625" style="37" customWidth="1"/>
    <col min="5644" max="5733" width="9.08984375" style="37"/>
    <col min="5734" max="5734" width="27.81640625" style="37" customWidth="1"/>
    <col min="5735" max="5898" width="9.08984375" style="37"/>
    <col min="5899" max="5899" width="4.81640625" style="37" customWidth="1"/>
    <col min="5900" max="5989" width="9.08984375" style="37"/>
    <col min="5990" max="5990" width="27.81640625" style="37" customWidth="1"/>
    <col min="5991" max="6154" width="9.08984375" style="37"/>
    <col min="6155" max="6155" width="4.81640625" style="37" customWidth="1"/>
    <col min="6156" max="6245" width="9.08984375" style="37"/>
    <col min="6246" max="6246" width="27.81640625" style="37" customWidth="1"/>
    <col min="6247" max="6410" width="9.08984375" style="37"/>
    <col min="6411" max="6411" width="4.81640625" style="37" customWidth="1"/>
    <col min="6412" max="6501" width="9.08984375" style="37"/>
    <col min="6502" max="6502" width="27.81640625" style="37" customWidth="1"/>
    <col min="6503" max="6666" width="9.08984375" style="37"/>
    <col min="6667" max="6667" width="4.81640625" style="37" customWidth="1"/>
    <col min="6668" max="6757" width="9.08984375" style="37"/>
    <col min="6758" max="6758" width="27.81640625" style="37" customWidth="1"/>
    <col min="6759" max="6922" width="9.08984375" style="37"/>
    <col min="6923" max="6923" width="4.81640625" style="37" customWidth="1"/>
    <col min="6924" max="7013" width="9.08984375" style="37"/>
    <col min="7014" max="7014" width="27.81640625" style="37" customWidth="1"/>
    <col min="7015" max="7178" width="9.08984375" style="37"/>
    <col min="7179" max="7179" width="4.81640625" style="37" customWidth="1"/>
    <col min="7180" max="7269" width="9.08984375" style="37"/>
    <col min="7270" max="7270" width="27.81640625" style="37" customWidth="1"/>
    <col min="7271" max="7434" width="9.08984375" style="37"/>
    <col min="7435" max="7435" width="4.81640625" style="37" customWidth="1"/>
    <col min="7436" max="7525" width="9.08984375" style="37"/>
    <col min="7526" max="7526" width="27.81640625" style="37" customWidth="1"/>
    <col min="7527" max="7690" width="9.08984375" style="37"/>
    <col min="7691" max="7691" width="4.81640625" style="37" customWidth="1"/>
    <col min="7692" max="7781" width="9.08984375" style="37"/>
    <col min="7782" max="7782" width="27.81640625" style="37" customWidth="1"/>
    <col min="7783" max="7946" width="9.08984375" style="37"/>
    <col min="7947" max="7947" width="4.81640625" style="37" customWidth="1"/>
    <col min="7948" max="8037" width="9.08984375" style="37"/>
    <col min="8038" max="8038" width="27.81640625" style="37" customWidth="1"/>
    <col min="8039" max="8202" width="9.08984375" style="37"/>
    <col min="8203" max="8203" width="4.81640625" style="37" customWidth="1"/>
    <col min="8204" max="8293" width="9.08984375" style="37"/>
    <col min="8294" max="8294" width="27.81640625" style="37" customWidth="1"/>
    <col min="8295" max="8458" width="9.08984375" style="37"/>
    <col min="8459" max="8459" width="4.81640625" style="37" customWidth="1"/>
    <col min="8460" max="8549" width="9.08984375" style="37"/>
    <col min="8550" max="8550" width="27.81640625" style="37" customWidth="1"/>
    <col min="8551" max="8714" width="9.08984375" style="37"/>
    <col min="8715" max="8715" width="4.81640625" style="37" customWidth="1"/>
    <col min="8716" max="8805" width="9.08984375" style="37"/>
    <col min="8806" max="8806" width="27.81640625" style="37" customWidth="1"/>
    <col min="8807" max="8970" width="9.08984375" style="37"/>
    <col min="8971" max="8971" width="4.81640625" style="37" customWidth="1"/>
    <col min="8972" max="9061" width="9.08984375" style="37"/>
    <col min="9062" max="9062" width="27.81640625" style="37" customWidth="1"/>
    <col min="9063" max="9226" width="9.08984375" style="37"/>
    <col min="9227" max="9227" width="4.81640625" style="37" customWidth="1"/>
    <col min="9228" max="9317" width="9.08984375" style="37"/>
    <col min="9318" max="9318" width="27.81640625" style="37" customWidth="1"/>
    <col min="9319" max="9482" width="9.08984375" style="37"/>
    <col min="9483" max="9483" width="4.81640625" style="37" customWidth="1"/>
    <col min="9484" max="9573" width="9.08984375" style="37"/>
    <col min="9574" max="9574" width="27.81640625" style="37" customWidth="1"/>
    <col min="9575" max="9738" width="9.08984375" style="37"/>
    <col min="9739" max="9739" width="4.81640625" style="37" customWidth="1"/>
    <col min="9740" max="9829" width="9.08984375" style="37"/>
    <col min="9830" max="9830" width="27.81640625" style="37" customWidth="1"/>
    <col min="9831" max="9994" width="9.08984375" style="37"/>
    <col min="9995" max="9995" width="4.81640625" style="37" customWidth="1"/>
    <col min="9996" max="10085" width="9.08984375" style="37"/>
    <col min="10086" max="10086" width="27.81640625" style="37" customWidth="1"/>
    <col min="10087" max="10250" width="9.08984375" style="37"/>
    <col min="10251" max="10251" width="4.81640625" style="37" customWidth="1"/>
    <col min="10252" max="10341" width="9.08984375" style="37"/>
    <col min="10342" max="10342" width="27.81640625" style="37" customWidth="1"/>
    <col min="10343" max="10506" width="9.08984375" style="37"/>
    <col min="10507" max="10507" width="4.81640625" style="37" customWidth="1"/>
    <col min="10508" max="10597" width="9.08984375" style="37"/>
    <col min="10598" max="10598" width="27.81640625" style="37" customWidth="1"/>
    <col min="10599" max="10762" width="9.08984375" style="37"/>
    <col min="10763" max="10763" width="4.81640625" style="37" customWidth="1"/>
    <col min="10764" max="10853" width="9.08984375" style="37"/>
    <col min="10854" max="10854" width="27.81640625" style="37" customWidth="1"/>
    <col min="10855" max="11018" width="9.08984375" style="37"/>
    <col min="11019" max="11019" width="4.81640625" style="37" customWidth="1"/>
    <col min="11020" max="11109" width="9.08984375" style="37"/>
    <col min="11110" max="11110" width="27.81640625" style="37" customWidth="1"/>
    <col min="11111" max="11274" width="9.08984375" style="37"/>
    <col min="11275" max="11275" width="4.81640625" style="37" customWidth="1"/>
    <col min="11276" max="11365" width="9.08984375" style="37"/>
    <col min="11366" max="11366" width="27.81640625" style="37" customWidth="1"/>
    <col min="11367" max="11530" width="9.08984375" style="37"/>
    <col min="11531" max="11531" width="4.81640625" style="37" customWidth="1"/>
    <col min="11532" max="11621" width="9.08984375" style="37"/>
    <col min="11622" max="11622" width="27.81640625" style="37" customWidth="1"/>
    <col min="11623" max="11786" width="9.08984375" style="37"/>
    <col min="11787" max="11787" width="4.81640625" style="37" customWidth="1"/>
    <col min="11788" max="11877" width="9.08984375" style="37"/>
    <col min="11878" max="11878" width="27.81640625" style="37" customWidth="1"/>
    <col min="11879" max="12042" width="9.08984375" style="37"/>
    <col min="12043" max="12043" width="4.81640625" style="37" customWidth="1"/>
    <col min="12044" max="12133" width="9.08984375" style="37"/>
    <col min="12134" max="12134" width="27.81640625" style="37" customWidth="1"/>
    <col min="12135" max="12298" width="9.08984375" style="37"/>
    <col min="12299" max="12299" width="4.81640625" style="37" customWidth="1"/>
    <col min="12300" max="12389" width="9.08984375" style="37"/>
    <col min="12390" max="12390" width="27.81640625" style="37" customWidth="1"/>
    <col min="12391" max="12554" width="9.08984375" style="37"/>
    <col min="12555" max="12555" width="4.81640625" style="37" customWidth="1"/>
    <col min="12556" max="12645" width="9.08984375" style="37"/>
    <col min="12646" max="12646" width="27.81640625" style="37" customWidth="1"/>
    <col min="12647" max="12810" width="9.08984375" style="37"/>
    <col min="12811" max="12811" width="4.81640625" style="37" customWidth="1"/>
    <col min="12812" max="12901" width="9.08984375" style="37"/>
    <col min="12902" max="12902" width="27.81640625" style="37" customWidth="1"/>
    <col min="12903" max="13066" width="9.08984375" style="37"/>
    <col min="13067" max="13067" width="4.81640625" style="37" customWidth="1"/>
    <col min="13068" max="13157" width="9.08984375" style="37"/>
    <col min="13158" max="13158" width="27.81640625" style="37" customWidth="1"/>
    <col min="13159" max="13322" width="9.08984375" style="37"/>
    <col min="13323" max="13323" width="4.81640625" style="37" customWidth="1"/>
    <col min="13324" max="13413" width="9.08984375" style="37"/>
    <col min="13414" max="13414" width="27.81640625" style="37" customWidth="1"/>
    <col min="13415" max="13578" width="9.08984375" style="37"/>
    <col min="13579" max="13579" width="4.81640625" style="37" customWidth="1"/>
    <col min="13580" max="13669" width="9.08984375" style="37"/>
    <col min="13670" max="13670" width="27.81640625" style="37" customWidth="1"/>
    <col min="13671" max="13834" width="9.08984375" style="37"/>
    <col min="13835" max="13835" width="4.81640625" style="37" customWidth="1"/>
    <col min="13836" max="13925" width="9.08984375" style="37"/>
    <col min="13926" max="13926" width="27.81640625" style="37" customWidth="1"/>
    <col min="13927" max="14090" width="9.08984375" style="37"/>
    <col min="14091" max="14091" width="4.81640625" style="37" customWidth="1"/>
    <col min="14092" max="14181" width="9.08984375" style="37"/>
    <col min="14182" max="14182" width="27.81640625" style="37" customWidth="1"/>
    <col min="14183" max="14346" width="9.08984375" style="37"/>
    <col min="14347" max="14347" width="4.81640625" style="37" customWidth="1"/>
    <col min="14348" max="14437" width="9.08984375" style="37"/>
    <col min="14438" max="14438" width="27.81640625" style="37" customWidth="1"/>
    <col min="14439" max="14602" width="9.08984375" style="37"/>
    <col min="14603" max="14603" width="4.81640625" style="37" customWidth="1"/>
    <col min="14604" max="14693" width="9.08984375" style="37"/>
    <col min="14694" max="14694" width="27.81640625" style="37" customWidth="1"/>
    <col min="14695" max="14858" width="9.08984375" style="37"/>
    <col min="14859" max="14859" width="4.81640625" style="37" customWidth="1"/>
    <col min="14860" max="14949" width="9.08984375" style="37"/>
    <col min="14950" max="14950" width="27.81640625" style="37" customWidth="1"/>
    <col min="14951" max="15114" width="9.08984375" style="37"/>
    <col min="15115" max="15115" width="4.81640625" style="37" customWidth="1"/>
    <col min="15116" max="15205" width="9.08984375" style="37"/>
    <col min="15206" max="15206" width="27.81640625" style="37" customWidth="1"/>
    <col min="15207" max="15370" width="9.08984375" style="37"/>
    <col min="15371" max="15371" width="4.81640625" style="37" customWidth="1"/>
    <col min="15372" max="15461" width="9.08984375" style="37"/>
    <col min="15462" max="15462" width="27.81640625" style="37" customWidth="1"/>
    <col min="15463" max="15626" width="9.08984375" style="37"/>
    <col min="15627" max="15627" width="4.81640625" style="37" customWidth="1"/>
    <col min="15628" max="15717" width="9.08984375" style="37"/>
    <col min="15718" max="15718" width="27.81640625" style="37" customWidth="1"/>
    <col min="15719" max="15882" width="9.08984375" style="37"/>
    <col min="15883" max="15883" width="4.81640625" style="37" customWidth="1"/>
    <col min="15884" max="15973" width="9.08984375" style="37"/>
    <col min="15974" max="15974" width="27.81640625" style="37" customWidth="1"/>
    <col min="15975" max="16138" width="9.08984375" style="37"/>
    <col min="16139" max="16139" width="4.81640625" style="37" customWidth="1"/>
    <col min="16140" max="16229" width="9.08984375" style="37"/>
    <col min="16230" max="16230" width="27.81640625" style="37" customWidth="1"/>
    <col min="16231" max="16384" width="9.08984375" style="37"/>
  </cols>
  <sheetData>
    <row r="1" spans="1:130" x14ac:dyDescent="0.4">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0.5" x14ac:dyDescent="0.4">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 x14ac:dyDescent="0.4">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0.5" x14ac:dyDescent="0.4">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0.5" x14ac:dyDescent="0.4">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0.5" x14ac:dyDescent="0.4">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0.5" x14ac:dyDescent="0.4">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0.5" x14ac:dyDescent="0.4">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0.5" x14ac:dyDescent="0.4">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0.5" x14ac:dyDescent="0.4">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0.5" x14ac:dyDescent="0.4">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0.5" x14ac:dyDescent="0.4">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0.5" x14ac:dyDescent="0.4">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0.5" x14ac:dyDescent="0.4">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0.5" x14ac:dyDescent="0.4">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0.5" x14ac:dyDescent="0.4">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0.5" x14ac:dyDescent="0.4">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0.5" x14ac:dyDescent="0.4">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0.5" x14ac:dyDescent="0.4">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0.5" x14ac:dyDescent="0.4">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0.5" x14ac:dyDescent="0.4">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0.5" x14ac:dyDescent="0.4">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0.5" x14ac:dyDescent="0.4">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0.5" x14ac:dyDescent="0.4">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0.5" x14ac:dyDescent="0.4">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0.5" x14ac:dyDescent="0.4">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0.5" x14ac:dyDescent="0.4">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0.5" x14ac:dyDescent="0.4">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0.5" x14ac:dyDescent="0.4">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0.5" x14ac:dyDescent="0.4">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0.5" x14ac:dyDescent="0.4">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0.5" x14ac:dyDescent="0.4">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0.5" x14ac:dyDescent="0.4">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0.5" x14ac:dyDescent="0.4">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0.5" x14ac:dyDescent="0.4">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4">
      <c r="B37" s="37">
        <v>2</v>
      </c>
      <c r="C37" s="37">
        <v>3</v>
      </c>
      <c r="D37" s="37">
        <v>4</v>
      </c>
      <c r="E37" s="37">
        <v>5</v>
      </c>
      <c r="F37" s="37">
        <v>6</v>
      </c>
      <c r="G37" s="37">
        <v>7</v>
      </c>
      <c r="H37" s="37">
        <v>8</v>
      </c>
      <c r="I37" s="37">
        <v>9</v>
      </c>
      <c r="J37" s="37">
        <v>10</v>
      </c>
    </row>
    <row r="38" spans="1:130" x14ac:dyDescent="0.4">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4">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4">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4">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4">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4">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4">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4">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4">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4">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4">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4">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4">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4">
      <c r="B57" s="37">
        <v>2</v>
      </c>
      <c r="C57" s="37">
        <v>3</v>
      </c>
      <c r="D57" s="37">
        <v>4</v>
      </c>
      <c r="E57" s="37">
        <v>5</v>
      </c>
      <c r="F57" s="37">
        <v>6</v>
      </c>
      <c r="G57" s="37">
        <v>7</v>
      </c>
      <c r="H57" s="37">
        <v>8</v>
      </c>
      <c r="I57" s="37">
        <v>9</v>
      </c>
      <c r="J57" s="37">
        <v>10</v>
      </c>
    </row>
    <row r="58" spans="1:10" x14ac:dyDescent="0.4">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4">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4">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4">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4">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4">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4">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4">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4">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4">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4">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4">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4">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4">
      <c r="B77" s="37">
        <v>2</v>
      </c>
      <c r="C77" s="37">
        <v>3</v>
      </c>
      <c r="D77" s="37">
        <v>4</v>
      </c>
      <c r="E77" s="37">
        <v>5</v>
      </c>
      <c r="F77" s="37">
        <v>6</v>
      </c>
      <c r="G77" s="37">
        <v>7</v>
      </c>
      <c r="H77" s="37">
        <v>8</v>
      </c>
      <c r="I77" s="37">
        <v>9</v>
      </c>
      <c r="J77" s="37">
        <v>10</v>
      </c>
    </row>
    <row r="78" spans="1:10" x14ac:dyDescent="0.4">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4">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4">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4">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4">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4">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4">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4">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4">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4">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4">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4">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4">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4">
      <c r="B97" s="37">
        <v>2</v>
      </c>
      <c r="C97" s="37">
        <v>3</v>
      </c>
      <c r="D97" s="37">
        <v>4</v>
      </c>
      <c r="E97" s="37">
        <v>5</v>
      </c>
      <c r="F97" s="37">
        <v>6</v>
      </c>
      <c r="G97" s="37">
        <v>7</v>
      </c>
      <c r="H97" s="37">
        <v>8</v>
      </c>
      <c r="I97" s="37">
        <v>9</v>
      </c>
      <c r="J97" s="37">
        <v>10</v>
      </c>
    </row>
    <row r="98" spans="1:10" x14ac:dyDescent="0.4">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4">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4">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4">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4">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4">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4">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4">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4">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4">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4">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4">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4">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4">
      <c r="B117" s="37">
        <v>2</v>
      </c>
      <c r="C117" s="37">
        <v>3</v>
      </c>
      <c r="D117" s="37">
        <v>4</v>
      </c>
      <c r="E117" s="37">
        <v>5</v>
      </c>
      <c r="F117" s="37">
        <v>6</v>
      </c>
      <c r="G117" s="37">
        <v>7</v>
      </c>
      <c r="H117" s="37">
        <v>8</v>
      </c>
      <c r="I117" s="37">
        <v>9</v>
      </c>
      <c r="J117" s="37">
        <v>10</v>
      </c>
    </row>
    <row r="118" spans="1:10" x14ac:dyDescent="0.4">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4">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4">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4">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4">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4">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4">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4">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4">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4">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4">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4">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4">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4">
      <c r="B137" s="37">
        <v>2</v>
      </c>
      <c r="C137" s="37">
        <v>3</v>
      </c>
      <c r="D137" s="37">
        <v>4</v>
      </c>
      <c r="E137" s="37">
        <v>5</v>
      </c>
      <c r="F137" s="37">
        <v>6</v>
      </c>
      <c r="G137" s="37">
        <v>7</v>
      </c>
      <c r="H137" s="37">
        <v>8</v>
      </c>
      <c r="I137" s="37">
        <v>9</v>
      </c>
      <c r="J137" s="37">
        <v>10</v>
      </c>
    </row>
    <row r="138" spans="1:10" x14ac:dyDescent="0.4">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4">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4">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4">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4">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4">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4">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4">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4">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4">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4">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4">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4">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4">
      <c r="B157" s="37">
        <v>2</v>
      </c>
      <c r="C157" s="37">
        <v>3</v>
      </c>
      <c r="D157" s="37">
        <v>4</v>
      </c>
      <c r="E157" s="37">
        <v>5</v>
      </c>
      <c r="F157" s="37">
        <v>6</v>
      </c>
      <c r="G157" s="37">
        <v>7</v>
      </c>
      <c r="H157" s="37">
        <v>8</v>
      </c>
      <c r="I157" s="37">
        <v>9</v>
      </c>
      <c r="J157" s="37">
        <v>10</v>
      </c>
    </row>
    <row r="158" spans="1:10" x14ac:dyDescent="0.4">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4">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4">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4">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4">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4">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4">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4">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4">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4">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4">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4">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4">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4">
      <c r="B177" s="37">
        <v>2</v>
      </c>
      <c r="C177" s="37">
        <v>3</v>
      </c>
      <c r="D177" s="37">
        <v>4</v>
      </c>
      <c r="E177" s="37">
        <v>5</v>
      </c>
      <c r="F177" s="37">
        <v>6</v>
      </c>
      <c r="G177" s="37">
        <v>7</v>
      </c>
      <c r="H177" s="37">
        <v>8</v>
      </c>
      <c r="I177" s="37">
        <v>9</v>
      </c>
      <c r="J177" s="37">
        <v>10</v>
      </c>
    </row>
    <row r="178" spans="1:10" x14ac:dyDescent="0.4">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4">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4">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4">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4">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4">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4">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4">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4">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4">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4">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4">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4">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4">
      <c r="B197" s="37">
        <v>2</v>
      </c>
      <c r="C197" s="37">
        <v>3</v>
      </c>
      <c r="D197" s="37">
        <v>4</v>
      </c>
      <c r="E197" s="37">
        <v>5</v>
      </c>
      <c r="F197" s="37">
        <v>6</v>
      </c>
      <c r="G197" s="37">
        <v>7</v>
      </c>
      <c r="H197" s="37">
        <v>8</v>
      </c>
      <c r="I197" s="37">
        <v>9</v>
      </c>
      <c r="J197" s="37">
        <v>10</v>
      </c>
    </row>
    <row r="198" spans="1:10" x14ac:dyDescent="0.4">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4">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4">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4">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4">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4">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4">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4">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4">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4">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4">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4">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4">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4">
      <c r="B217" s="37">
        <v>2</v>
      </c>
      <c r="C217" s="37">
        <v>3</v>
      </c>
      <c r="D217" s="37">
        <v>4</v>
      </c>
      <c r="E217" s="37">
        <v>5</v>
      </c>
      <c r="F217" s="37">
        <v>6</v>
      </c>
      <c r="G217" s="37">
        <v>7</v>
      </c>
      <c r="H217" s="37">
        <v>8</v>
      </c>
      <c r="I217" s="37">
        <v>9</v>
      </c>
      <c r="J217" s="37">
        <v>10</v>
      </c>
    </row>
    <row r="218" spans="1:10" x14ac:dyDescent="0.4">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4">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4">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4">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4">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4">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4">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4">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4">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4">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4">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4">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4">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4">
      <c r="B237" s="37">
        <v>2</v>
      </c>
      <c r="C237" s="37">
        <v>3</v>
      </c>
      <c r="D237" s="37">
        <v>4</v>
      </c>
      <c r="E237" s="37">
        <v>5</v>
      </c>
      <c r="F237" s="37">
        <v>6</v>
      </c>
      <c r="G237" s="37">
        <v>7</v>
      </c>
      <c r="H237" s="37">
        <v>8</v>
      </c>
      <c r="I237" s="37">
        <v>9</v>
      </c>
      <c r="J237" s="37">
        <v>10</v>
      </c>
    </row>
    <row r="238" spans="1:10" x14ac:dyDescent="0.4">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4">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4">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4">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4">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4">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4">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4">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4">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4">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4">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4">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4">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4">
      <c r="B257" s="37">
        <v>2</v>
      </c>
      <c r="C257" s="37">
        <v>3</v>
      </c>
      <c r="D257" s="37">
        <v>4</v>
      </c>
      <c r="E257" s="37">
        <v>5</v>
      </c>
      <c r="F257" s="37">
        <v>6</v>
      </c>
      <c r="G257" s="37">
        <v>7</v>
      </c>
      <c r="H257" s="37">
        <v>8</v>
      </c>
      <c r="I257" s="37">
        <v>9</v>
      </c>
      <c r="J257" s="37">
        <v>10</v>
      </c>
    </row>
    <row r="258" spans="1:10" x14ac:dyDescent="0.4">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4">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4">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4">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4">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4">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4">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4">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4">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4">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4">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4">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4">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4">
      <c r="B277" s="37">
        <v>2</v>
      </c>
      <c r="C277" s="37">
        <v>3</v>
      </c>
      <c r="D277" s="37">
        <v>4</v>
      </c>
      <c r="E277" s="37">
        <v>5</v>
      </c>
      <c r="F277" s="37">
        <v>6</v>
      </c>
      <c r="G277" s="37">
        <v>7</v>
      </c>
      <c r="H277" s="37">
        <v>8</v>
      </c>
      <c r="I277" s="37">
        <v>9</v>
      </c>
      <c r="J277" s="37">
        <v>10</v>
      </c>
    </row>
    <row r="278" spans="1:10" x14ac:dyDescent="0.4">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4">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4">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4">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4">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4">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4">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4">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4">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4">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4">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4">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4">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4">
      <c r="B297" s="37">
        <v>2</v>
      </c>
      <c r="C297" s="37">
        <v>3</v>
      </c>
      <c r="D297" s="37">
        <v>4</v>
      </c>
      <c r="E297" s="37">
        <v>5</v>
      </c>
      <c r="F297" s="37">
        <v>6</v>
      </c>
      <c r="G297" s="37">
        <v>7</v>
      </c>
      <c r="H297" s="37">
        <v>8</v>
      </c>
      <c r="I297" s="37">
        <v>9</v>
      </c>
      <c r="J297" s="37">
        <v>10</v>
      </c>
    </row>
    <row r="298" spans="1:10" x14ac:dyDescent="0.4">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4">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4">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4">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4">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4">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4">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4">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4">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4">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4">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4">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4">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4">
      <c r="B317" s="37">
        <v>2</v>
      </c>
      <c r="C317" s="37">
        <v>3</v>
      </c>
      <c r="D317" s="37">
        <v>4</v>
      </c>
      <c r="E317" s="37">
        <v>5</v>
      </c>
      <c r="F317" s="37">
        <v>6</v>
      </c>
      <c r="G317" s="37">
        <v>7</v>
      </c>
      <c r="H317" s="37">
        <v>8</v>
      </c>
      <c r="I317" s="37">
        <v>9</v>
      </c>
      <c r="J317" s="37">
        <v>10</v>
      </c>
    </row>
    <row r="318" spans="1:10" x14ac:dyDescent="0.4">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4">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4">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4">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4">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4">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4">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4">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4">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4">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4">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4">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4">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4">
      <c r="B337" s="37">
        <v>2</v>
      </c>
      <c r="C337" s="37">
        <v>3</v>
      </c>
      <c r="D337" s="37">
        <v>4</v>
      </c>
      <c r="E337" s="37">
        <v>5</v>
      </c>
      <c r="F337" s="37">
        <v>6</v>
      </c>
      <c r="G337" s="37">
        <v>7</v>
      </c>
      <c r="H337" s="37">
        <v>8</v>
      </c>
      <c r="I337" s="37">
        <v>9</v>
      </c>
      <c r="J337" s="37">
        <v>10</v>
      </c>
    </row>
    <row r="338" spans="1:10" x14ac:dyDescent="0.4">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4">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4">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4">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4">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4">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4">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4">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4">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4">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4">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4">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4">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4">
      <c r="B357" s="37">
        <v>2</v>
      </c>
      <c r="C357" s="37">
        <v>3</v>
      </c>
      <c r="D357" s="37">
        <v>4</v>
      </c>
      <c r="E357" s="37">
        <v>5</v>
      </c>
      <c r="F357" s="37">
        <v>6</v>
      </c>
      <c r="G357" s="37">
        <v>7</v>
      </c>
      <c r="H357" s="37">
        <v>8</v>
      </c>
      <c r="I357" s="37">
        <v>9</v>
      </c>
      <c r="J357" s="37">
        <v>10</v>
      </c>
    </row>
    <row r="358" spans="1:10" x14ac:dyDescent="0.4">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4">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4">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4">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4">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4">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4">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4">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4">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4">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4">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4">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4">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4">
      <c r="B377" s="37">
        <v>2</v>
      </c>
      <c r="C377" s="37">
        <v>3</v>
      </c>
      <c r="D377" s="37">
        <v>4</v>
      </c>
      <c r="E377" s="37">
        <v>5</v>
      </c>
      <c r="F377" s="37">
        <v>6</v>
      </c>
      <c r="G377" s="37">
        <v>7</v>
      </c>
      <c r="H377" s="37">
        <v>8</v>
      </c>
      <c r="I377" s="37">
        <v>9</v>
      </c>
      <c r="J377" s="37">
        <v>10</v>
      </c>
    </row>
    <row r="378" spans="1:10" x14ac:dyDescent="0.4">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4">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4">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4">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4">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4">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4">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4">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4">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4">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4">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4">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4">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4">
      <c r="B397" s="37">
        <v>2</v>
      </c>
      <c r="C397" s="37">
        <v>3</v>
      </c>
      <c r="D397" s="37">
        <v>4</v>
      </c>
      <c r="E397" s="37">
        <v>5</v>
      </c>
      <c r="F397" s="37">
        <v>6</v>
      </c>
      <c r="G397" s="37">
        <v>7</v>
      </c>
      <c r="H397" s="37">
        <v>8</v>
      </c>
      <c r="I397" s="37">
        <v>9</v>
      </c>
      <c r="J397" s="37">
        <v>10</v>
      </c>
    </row>
    <row r="398" spans="1:10" x14ac:dyDescent="0.4">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4">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4">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4">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4">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4">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4">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4">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4">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4">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4">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4">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4">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4">
      <c r="B417" s="37">
        <v>2</v>
      </c>
      <c r="C417" s="37">
        <v>3</v>
      </c>
      <c r="D417" s="37">
        <v>4</v>
      </c>
      <c r="E417" s="37">
        <v>5</v>
      </c>
      <c r="F417" s="37">
        <v>6</v>
      </c>
      <c r="G417" s="37">
        <v>7</v>
      </c>
      <c r="H417" s="37">
        <v>8</v>
      </c>
      <c r="I417" s="37">
        <v>9</v>
      </c>
      <c r="J417" s="37">
        <v>10</v>
      </c>
    </row>
    <row r="418" spans="1:10" x14ac:dyDescent="0.4">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4">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4">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4">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4">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4">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4">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4">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4">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4">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4">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4">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4">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4">
      <c r="B437" s="37">
        <v>2</v>
      </c>
      <c r="C437" s="37">
        <v>3</v>
      </c>
      <c r="D437" s="37">
        <v>4</v>
      </c>
      <c r="E437" s="37">
        <v>5</v>
      </c>
      <c r="F437" s="37">
        <v>6</v>
      </c>
      <c r="G437" s="37">
        <v>7</v>
      </c>
      <c r="H437" s="37">
        <v>8</v>
      </c>
      <c r="I437" s="37">
        <v>9</v>
      </c>
      <c r="J437" s="37">
        <v>10</v>
      </c>
    </row>
    <row r="438" spans="1:10" x14ac:dyDescent="0.4">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4">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4">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4">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4">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4">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4">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4">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4">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4">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4">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4">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4">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4">
      <c r="B457" s="37">
        <v>2</v>
      </c>
      <c r="C457" s="37">
        <v>3</v>
      </c>
      <c r="D457" s="37">
        <v>4</v>
      </c>
      <c r="E457" s="37">
        <v>5</v>
      </c>
      <c r="F457" s="37">
        <v>6</v>
      </c>
      <c r="G457" s="37">
        <v>7</v>
      </c>
      <c r="H457" s="37">
        <v>8</v>
      </c>
      <c r="I457" s="37">
        <v>9</v>
      </c>
      <c r="J457" s="37">
        <v>10</v>
      </c>
    </row>
    <row r="458" spans="1:10" x14ac:dyDescent="0.4">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4">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4">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4">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4">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4">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4">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4">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4">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4">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4">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4">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4">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4">
      <c r="B477" s="37">
        <v>2</v>
      </c>
      <c r="C477" s="37">
        <v>3</v>
      </c>
      <c r="D477" s="37">
        <v>4</v>
      </c>
      <c r="E477" s="37">
        <v>5</v>
      </c>
      <c r="F477" s="37">
        <v>6</v>
      </c>
      <c r="G477" s="37">
        <v>7</v>
      </c>
      <c r="H477" s="37">
        <v>8</v>
      </c>
      <c r="I477" s="37">
        <v>9</v>
      </c>
      <c r="J477" s="37">
        <v>10</v>
      </c>
    </row>
    <row r="478" spans="1:10" x14ac:dyDescent="0.4">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4">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4">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4">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4">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4">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4">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4">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4">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4">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4">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4">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4">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4">
      <c r="B497" s="37">
        <v>2</v>
      </c>
      <c r="C497" s="37">
        <v>3</v>
      </c>
      <c r="D497" s="37">
        <v>4</v>
      </c>
      <c r="E497" s="37">
        <v>5</v>
      </c>
      <c r="F497" s="37">
        <v>6</v>
      </c>
      <c r="G497" s="37">
        <v>7</v>
      </c>
      <c r="H497" s="37">
        <v>8</v>
      </c>
      <c r="I497" s="37">
        <v>9</v>
      </c>
      <c r="J497" s="37">
        <v>10</v>
      </c>
    </row>
    <row r="498" spans="1:10" x14ac:dyDescent="0.4">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4">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4">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4">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4">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4">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4">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4">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4">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4">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4">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4">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4">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4">
      <c r="B517" s="37">
        <v>2</v>
      </c>
      <c r="C517" s="37">
        <v>3</v>
      </c>
      <c r="D517" s="37">
        <v>4</v>
      </c>
      <c r="E517" s="37">
        <v>5</v>
      </c>
      <c r="F517" s="37">
        <v>6</v>
      </c>
      <c r="G517" s="37">
        <v>7</v>
      </c>
      <c r="H517" s="37">
        <v>8</v>
      </c>
      <c r="I517" s="37">
        <v>9</v>
      </c>
      <c r="J517" s="37">
        <v>10</v>
      </c>
    </row>
    <row r="518" spans="1:10" x14ac:dyDescent="0.4">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4">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4">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4">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4">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4">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4">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4">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4">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4">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4">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4">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4">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4">
      <c r="B537" s="37">
        <v>2</v>
      </c>
      <c r="C537" s="37">
        <v>3</v>
      </c>
      <c r="D537" s="37">
        <v>4</v>
      </c>
      <c r="E537" s="37">
        <v>5</v>
      </c>
      <c r="F537" s="37">
        <v>6</v>
      </c>
      <c r="G537" s="37">
        <v>7</v>
      </c>
      <c r="H537" s="37">
        <v>8</v>
      </c>
      <c r="I537" s="37">
        <v>9</v>
      </c>
      <c r="J537" s="37">
        <v>10</v>
      </c>
    </row>
    <row r="538" spans="1:10" x14ac:dyDescent="0.4">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4">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4">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4">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4">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4">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4">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4">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4">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4">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4">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4">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4">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4">
      <c r="B557" s="37">
        <v>2</v>
      </c>
      <c r="C557" s="37">
        <v>3</v>
      </c>
      <c r="D557" s="37">
        <v>4</v>
      </c>
      <c r="E557" s="37">
        <v>5</v>
      </c>
      <c r="F557" s="37">
        <v>6</v>
      </c>
      <c r="G557" s="37">
        <v>7</v>
      </c>
      <c r="H557" s="37">
        <v>8</v>
      </c>
      <c r="I557" s="37">
        <v>9</v>
      </c>
      <c r="J557" s="37">
        <v>10</v>
      </c>
    </row>
    <row r="558" spans="1:10" x14ac:dyDescent="0.4">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4">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4">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4">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4">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4">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4">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4">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4">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4">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4">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4">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4">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4">
      <c r="B577" s="37">
        <v>2</v>
      </c>
      <c r="C577" s="37">
        <v>3</v>
      </c>
      <c r="D577" s="37">
        <v>4</v>
      </c>
      <c r="E577" s="37">
        <v>5</v>
      </c>
      <c r="F577" s="37">
        <v>6</v>
      </c>
      <c r="G577" s="37">
        <v>7</v>
      </c>
      <c r="H577" s="37">
        <v>8</v>
      </c>
      <c r="I577" s="37">
        <v>9</v>
      </c>
      <c r="J577" s="37">
        <v>10</v>
      </c>
    </row>
    <row r="578" spans="1:10" x14ac:dyDescent="0.4">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4">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4">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4">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4">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4">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4">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4">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4">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4">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4">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4">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4">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4">
      <c r="B597" s="37">
        <v>2</v>
      </c>
      <c r="C597" s="37">
        <v>3</v>
      </c>
      <c r="D597" s="37">
        <v>4</v>
      </c>
      <c r="E597" s="37">
        <v>5</v>
      </c>
      <c r="F597" s="37">
        <v>6</v>
      </c>
      <c r="G597" s="37">
        <v>7</v>
      </c>
      <c r="H597" s="37">
        <v>8</v>
      </c>
      <c r="I597" s="37">
        <v>9</v>
      </c>
      <c r="J597" s="37">
        <v>10</v>
      </c>
    </row>
    <row r="598" spans="1:10" x14ac:dyDescent="0.4">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4">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4">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4">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4">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4">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4">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4">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4">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4">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4">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4">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4">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4">
      <c r="B617" s="37">
        <v>2</v>
      </c>
      <c r="C617" s="37">
        <v>3</v>
      </c>
      <c r="D617" s="37">
        <v>4</v>
      </c>
      <c r="E617" s="37">
        <v>5</v>
      </c>
      <c r="F617" s="37">
        <v>6</v>
      </c>
      <c r="G617" s="37">
        <v>7</v>
      </c>
      <c r="H617" s="37">
        <v>8</v>
      </c>
      <c r="I617" s="37">
        <v>9</v>
      </c>
      <c r="J617" s="37">
        <v>10</v>
      </c>
    </row>
    <row r="618" spans="1:10" x14ac:dyDescent="0.4">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4">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4">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4">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4">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4">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4">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4">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4">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4">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4">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4">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4">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4">
      <c r="B637" s="37">
        <v>2</v>
      </c>
      <c r="C637" s="37">
        <v>3</v>
      </c>
      <c r="D637" s="37">
        <v>4</v>
      </c>
      <c r="E637" s="37">
        <v>5</v>
      </c>
      <c r="F637" s="37">
        <v>6</v>
      </c>
      <c r="G637" s="37">
        <v>7</v>
      </c>
      <c r="H637" s="37">
        <v>8</v>
      </c>
      <c r="I637" s="37">
        <v>9</v>
      </c>
      <c r="J637" s="37">
        <v>10</v>
      </c>
    </row>
    <row r="638" spans="1:10" x14ac:dyDescent="0.4">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4">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4">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4">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4">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4">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4">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4">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4">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4">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4">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4">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4">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4">
      <c r="B657" s="37">
        <v>2</v>
      </c>
      <c r="C657" s="37">
        <v>3</v>
      </c>
      <c r="D657" s="37">
        <v>4</v>
      </c>
      <c r="E657" s="37">
        <v>5</v>
      </c>
      <c r="F657" s="37">
        <v>6</v>
      </c>
      <c r="G657" s="37">
        <v>7</v>
      </c>
      <c r="H657" s="37">
        <v>8</v>
      </c>
      <c r="I657" s="37">
        <v>9</v>
      </c>
      <c r="J657" s="37">
        <v>10</v>
      </c>
    </row>
    <row r="658" spans="1:10" x14ac:dyDescent="0.4">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4">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4">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4">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4">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4">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4">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4">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4">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4">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4">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4">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4">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4">
      <c r="A676"/>
      <c r="B676"/>
      <c r="C676"/>
      <c r="D676"/>
      <c r="E676"/>
      <c r="F676"/>
      <c r="G676"/>
      <c r="H676"/>
      <c r="I676"/>
      <c r="J676"/>
      <c r="K676"/>
      <c r="L676"/>
      <c r="M676"/>
      <c r="N676"/>
      <c r="O676"/>
    </row>
    <row r="677" spans="1:15" x14ac:dyDescent="0.4">
      <c r="A677"/>
      <c r="B677"/>
      <c r="C677"/>
      <c r="D677"/>
      <c r="E677"/>
      <c r="F677"/>
      <c r="G677"/>
      <c r="H677"/>
      <c r="I677"/>
      <c r="J677"/>
      <c r="K677"/>
      <c r="L677"/>
      <c r="M677"/>
      <c r="N677"/>
      <c r="O677"/>
    </row>
    <row r="678" spans="1:15" x14ac:dyDescent="0.4">
      <c r="A678"/>
      <c r="B678"/>
      <c r="C678"/>
      <c r="D678"/>
      <c r="E678"/>
      <c r="F678"/>
      <c r="G678"/>
      <c r="H678"/>
      <c r="I678"/>
      <c r="J678"/>
      <c r="K678"/>
      <c r="L678"/>
      <c r="M678"/>
      <c r="N678"/>
      <c r="O678"/>
    </row>
    <row r="679" spans="1:15" x14ac:dyDescent="0.4">
      <c r="A679"/>
      <c r="B679"/>
      <c r="C679"/>
      <c r="D679"/>
      <c r="E679"/>
      <c r="F679"/>
      <c r="G679"/>
      <c r="H679"/>
      <c r="I679"/>
      <c r="J679"/>
      <c r="K679"/>
      <c r="L679"/>
      <c r="M679"/>
      <c r="N679"/>
      <c r="O679"/>
    </row>
    <row r="680" spans="1:15" x14ac:dyDescent="0.4">
      <c r="A680"/>
      <c r="B680"/>
      <c r="C680"/>
      <c r="D680"/>
      <c r="E680"/>
      <c r="F680"/>
      <c r="G680"/>
      <c r="H680"/>
      <c r="I680"/>
      <c r="J680"/>
      <c r="K680"/>
      <c r="L680"/>
      <c r="M680"/>
      <c r="N680"/>
      <c r="O680"/>
    </row>
    <row r="681" spans="1:15" x14ac:dyDescent="0.4">
      <c r="A681"/>
      <c r="B681"/>
      <c r="C681"/>
      <c r="D681"/>
      <c r="E681"/>
      <c r="F681"/>
      <c r="G681"/>
      <c r="H681"/>
      <c r="I681"/>
      <c r="J681"/>
      <c r="K681"/>
      <c r="L681"/>
      <c r="M681"/>
      <c r="N681"/>
      <c r="O681"/>
    </row>
    <row r="682" spans="1:15" x14ac:dyDescent="0.4">
      <c r="A682"/>
      <c r="B682"/>
      <c r="C682"/>
      <c r="D682"/>
      <c r="E682"/>
      <c r="F682"/>
      <c r="G682"/>
      <c r="H682"/>
      <c r="I682"/>
      <c r="J682"/>
      <c r="K682"/>
      <c r="L682"/>
      <c r="M682"/>
      <c r="N682"/>
      <c r="O682"/>
    </row>
    <row r="683" spans="1:15" x14ac:dyDescent="0.4">
      <c r="A683"/>
      <c r="B683"/>
      <c r="C683"/>
      <c r="D683"/>
      <c r="E683"/>
      <c r="F683"/>
      <c r="G683"/>
      <c r="H683"/>
      <c r="I683"/>
      <c r="J683"/>
      <c r="K683"/>
      <c r="L683"/>
      <c r="M683"/>
      <c r="N683"/>
      <c r="O683"/>
    </row>
    <row r="684" spans="1:15" x14ac:dyDescent="0.4">
      <c r="A684"/>
      <c r="B684"/>
      <c r="C684"/>
      <c r="D684"/>
      <c r="E684"/>
      <c r="F684"/>
      <c r="G684"/>
      <c r="H684"/>
      <c r="I684"/>
      <c r="J684"/>
      <c r="K684"/>
      <c r="L684"/>
      <c r="M684"/>
      <c r="N684"/>
      <c r="O684"/>
    </row>
    <row r="685" spans="1:15" x14ac:dyDescent="0.4">
      <c r="A685"/>
      <c r="B685"/>
      <c r="C685"/>
      <c r="D685"/>
      <c r="E685"/>
      <c r="F685"/>
      <c r="G685"/>
      <c r="H685"/>
      <c r="I685"/>
      <c r="J685"/>
      <c r="K685"/>
      <c r="L685"/>
      <c r="M685"/>
      <c r="N685"/>
      <c r="O685"/>
    </row>
    <row r="686" spans="1:15" x14ac:dyDescent="0.4">
      <c r="A686"/>
      <c r="B686"/>
      <c r="C686"/>
      <c r="D686"/>
      <c r="E686"/>
      <c r="F686"/>
      <c r="G686"/>
      <c r="H686"/>
      <c r="I686"/>
      <c r="J686"/>
      <c r="K686"/>
      <c r="L686"/>
      <c r="M686"/>
      <c r="N686"/>
      <c r="O686"/>
    </row>
    <row r="687" spans="1:15" x14ac:dyDescent="0.4">
      <c r="A687"/>
      <c r="B687"/>
      <c r="C687"/>
      <c r="D687"/>
      <c r="E687"/>
      <c r="F687"/>
      <c r="G687"/>
      <c r="H687"/>
      <c r="I687"/>
      <c r="J687"/>
      <c r="K687"/>
      <c r="L687"/>
      <c r="M687"/>
      <c r="N687"/>
      <c r="O687"/>
    </row>
    <row r="688" spans="1:15" x14ac:dyDescent="0.4">
      <c r="A688"/>
      <c r="B688"/>
      <c r="C688"/>
      <c r="D688"/>
      <c r="E688"/>
      <c r="F688"/>
      <c r="G688"/>
      <c r="H688"/>
      <c r="I688"/>
      <c r="J688"/>
      <c r="K688"/>
      <c r="L688"/>
      <c r="M688"/>
      <c r="N688"/>
      <c r="O688"/>
    </row>
    <row r="689" spans="1:15" x14ac:dyDescent="0.4">
      <c r="A689"/>
      <c r="B689"/>
      <c r="C689"/>
      <c r="D689"/>
      <c r="E689"/>
      <c r="F689"/>
      <c r="G689"/>
      <c r="H689"/>
      <c r="I689"/>
      <c r="J689"/>
      <c r="K689"/>
      <c r="L689"/>
      <c r="M689"/>
      <c r="N689"/>
      <c r="O689"/>
    </row>
    <row r="690" spans="1:15" x14ac:dyDescent="0.4">
      <c r="A690"/>
      <c r="B690"/>
      <c r="C690"/>
      <c r="D690"/>
      <c r="E690"/>
      <c r="F690"/>
      <c r="G690"/>
      <c r="H690"/>
      <c r="I690"/>
      <c r="J690"/>
      <c r="K690"/>
      <c r="L690"/>
      <c r="M690"/>
      <c r="N690"/>
      <c r="O690"/>
    </row>
    <row r="691" spans="1:15" x14ac:dyDescent="0.4">
      <c r="A691"/>
      <c r="B691"/>
      <c r="C691"/>
      <c r="D691"/>
      <c r="E691"/>
      <c r="F691"/>
      <c r="G691"/>
      <c r="H691"/>
      <c r="I691"/>
      <c r="J691"/>
      <c r="K691"/>
      <c r="L691"/>
      <c r="M691"/>
      <c r="N691"/>
      <c r="O691"/>
    </row>
    <row r="692" spans="1:15" x14ac:dyDescent="0.4">
      <c r="A692"/>
      <c r="B692"/>
      <c r="C692"/>
      <c r="D692"/>
      <c r="E692"/>
      <c r="F692"/>
      <c r="G692"/>
      <c r="H692"/>
      <c r="I692"/>
      <c r="J692"/>
      <c r="K692"/>
      <c r="L692"/>
      <c r="M692"/>
      <c r="N692"/>
      <c r="O692"/>
    </row>
    <row r="693" spans="1:15" x14ac:dyDescent="0.4">
      <c r="A693"/>
      <c r="B693"/>
      <c r="C693"/>
      <c r="D693"/>
      <c r="E693"/>
      <c r="F693"/>
      <c r="G693"/>
      <c r="H693"/>
      <c r="I693"/>
      <c r="J693"/>
      <c r="K693"/>
      <c r="L693"/>
      <c r="M693"/>
      <c r="N693"/>
      <c r="O693"/>
    </row>
    <row r="694" spans="1:15" x14ac:dyDescent="0.4">
      <c r="A694"/>
      <c r="B694"/>
      <c r="C694"/>
      <c r="D694"/>
      <c r="E694"/>
      <c r="F694"/>
      <c r="G694"/>
      <c r="H694"/>
      <c r="I694"/>
      <c r="J694"/>
      <c r="K694"/>
      <c r="L694"/>
      <c r="M694"/>
      <c r="N694"/>
      <c r="O694"/>
    </row>
    <row r="695" spans="1:15" x14ac:dyDescent="0.4">
      <c r="A695"/>
      <c r="B695"/>
      <c r="C695"/>
      <c r="D695"/>
      <c r="E695"/>
      <c r="F695"/>
      <c r="G695"/>
      <c r="H695"/>
      <c r="I695"/>
      <c r="J695"/>
      <c r="K695"/>
      <c r="L695"/>
      <c r="M695"/>
      <c r="N695"/>
      <c r="O695"/>
    </row>
    <row r="696" spans="1:15" x14ac:dyDescent="0.4">
      <c r="A696"/>
      <c r="B696"/>
      <c r="C696"/>
      <c r="D696"/>
      <c r="E696"/>
      <c r="F696"/>
      <c r="G696"/>
      <c r="H696"/>
      <c r="I696"/>
      <c r="J696"/>
      <c r="K696"/>
      <c r="L696"/>
      <c r="M696"/>
      <c r="N696"/>
      <c r="O696"/>
    </row>
    <row r="697" spans="1:15" x14ac:dyDescent="0.4">
      <c r="A697"/>
      <c r="B697"/>
      <c r="C697"/>
      <c r="D697"/>
      <c r="E697"/>
      <c r="F697"/>
      <c r="G697"/>
      <c r="H697"/>
      <c r="I697"/>
      <c r="J697"/>
      <c r="K697"/>
      <c r="L697"/>
      <c r="M697"/>
      <c r="N697"/>
      <c r="O697"/>
    </row>
    <row r="698" spans="1:15" x14ac:dyDescent="0.4">
      <c r="A698"/>
      <c r="B698"/>
      <c r="C698"/>
      <c r="D698"/>
      <c r="E698"/>
      <c r="F698"/>
      <c r="G698"/>
      <c r="H698"/>
      <c r="I698"/>
      <c r="J698"/>
      <c r="K698"/>
      <c r="L698"/>
      <c r="M698"/>
      <c r="N698"/>
      <c r="O698"/>
    </row>
    <row r="699" spans="1:15" x14ac:dyDescent="0.4">
      <c r="A699"/>
      <c r="B699"/>
      <c r="C699"/>
      <c r="D699"/>
      <c r="E699"/>
      <c r="F699"/>
      <c r="G699"/>
      <c r="H699"/>
      <c r="I699"/>
      <c r="J699"/>
      <c r="K699"/>
      <c r="L699"/>
      <c r="M699"/>
      <c r="N699"/>
      <c r="O699"/>
    </row>
    <row r="700" spans="1:15" x14ac:dyDescent="0.4">
      <c r="A700"/>
      <c r="B700"/>
      <c r="C700"/>
      <c r="D700"/>
      <c r="E700"/>
      <c r="F700"/>
      <c r="G700"/>
      <c r="H700"/>
      <c r="I700"/>
      <c r="J700"/>
      <c r="K700"/>
      <c r="L700"/>
      <c r="M700"/>
      <c r="N700"/>
      <c r="O700"/>
    </row>
    <row r="701" spans="1:15" x14ac:dyDescent="0.4">
      <c r="A701"/>
      <c r="B701"/>
      <c r="C701"/>
      <c r="D701"/>
      <c r="E701"/>
      <c r="F701"/>
      <c r="G701"/>
      <c r="H701"/>
      <c r="I701"/>
      <c r="J701"/>
      <c r="K701"/>
      <c r="L701"/>
      <c r="M701"/>
      <c r="N701"/>
      <c r="O701"/>
    </row>
    <row r="702" spans="1:15" x14ac:dyDescent="0.4">
      <c r="A702"/>
      <c r="B702"/>
      <c r="C702"/>
      <c r="D702"/>
      <c r="E702"/>
      <c r="F702"/>
      <c r="G702"/>
      <c r="H702"/>
      <c r="I702"/>
      <c r="J702"/>
      <c r="K702"/>
      <c r="L702"/>
      <c r="M702"/>
      <c r="N702"/>
      <c r="O702"/>
    </row>
    <row r="703" spans="1:15" x14ac:dyDescent="0.4">
      <c r="A703"/>
      <c r="B703"/>
      <c r="C703"/>
      <c r="D703"/>
      <c r="E703"/>
      <c r="F703"/>
      <c r="G703"/>
      <c r="H703"/>
      <c r="I703"/>
      <c r="J703"/>
      <c r="K703"/>
      <c r="L703"/>
      <c r="M703"/>
      <c r="N703"/>
      <c r="O703"/>
    </row>
    <row r="704" spans="1:15" x14ac:dyDescent="0.4">
      <c r="A704"/>
      <c r="B704"/>
      <c r="C704"/>
      <c r="D704"/>
      <c r="E704"/>
      <c r="F704"/>
      <c r="G704"/>
      <c r="H704"/>
      <c r="I704"/>
      <c r="J704"/>
      <c r="K704"/>
      <c r="L704"/>
      <c r="M704"/>
      <c r="N704"/>
      <c r="O704"/>
    </row>
    <row r="705" spans="1:15" x14ac:dyDescent="0.4">
      <c r="A705"/>
      <c r="B705"/>
      <c r="C705"/>
      <c r="D705"/>
      <c r="E705"/>
      <c r="F705"/>
      <c r="G705"/>
      <c r="H705"/>
      <c r="I705"/>
      <c r="J705"/>
      <c r="K705"/>
      <c r="L705"/>
      <c r="M705"/>
      <c r="N705"/>
      <c r="O705"/>
    </row>
    <row r="706" spans="1:15" x14ac:dyDescent="0.4">
      <c r="A706"/>
      <c r="B706"/>
      <c r="C706"/>
      <c r="D706"/>
      <c r="E706"/>
      <c r="F706"/>
      <c r="G706"/>
      <c r="H706"/>
      <c r="I706"/>
      <c r="J706"/>
      <c r="K706"/>
      <c r="L706"/>
      <c r="M706"/>
      <c r="N706"/>
      <c r="O706"/>
    </row>
    <row r="707" spans="1:15" x14ac:dyDescent="0.4">
      <c r="A707"/>
      <c r="B707"/>
      <c r="C707"/>
      <c r="D707"/>
      <c r="E707"/>
      <c r="F707"/>
      <c r="G707"/>
      <c r="H707"/>
      <c r="I707"/>
      <c r="J707"/>
      <c r="K707"/>
      <c r="L707"/>
      <c r="M707"/>
      <c r="N707"/>
      <c r="O707"/>
    </row>
    <row r="708" spans="1:15" x14ac:dyDescent="0.4">
      <c r="A708"/>
      <c r="B708"/>
      <c r="C708"/>
      <c r="D708"/>
      <c r="E708"/>
      <c r="F708"/>
      <c r="G708"/>
      <c r="H708"/>
      <c r="I708"/>
      <c r="J708"/>
      <c r="K708"/>
      <c r="L708"/>
      <c r="M708"/>
      <c r="N708"/>
      <c r="O708"/>
    </row>
    <row r="709" spans="1:15" x14ac:dyDescent="0.4">
      <c r="A709"/>
      <c r="B709"/>
      <c r="C709"/>
      <c r="D709"/>
      <c r="E709"/>
      <c r="F709"/>
      <c r="G709"/>
      <c r="H709"/>
      <c r="I709"/>
      <c r="J709"/>
      <c r="K709"/>
      <c r="L709"/>
      <c r="M709"/>
      <c r="N709"/>
      <c r="O709"/>
    </row>
    <row r="710" spans="1:15" x14ac:dyDescent="0.4">
      <c r="A710"/>
      <c r="B710"/>
      <c r="C710"/>
      <c r="D710"/>
      <c r="E710"/>
      <c r="F710"/>
      <c r="G710"/>
      <c r="H710"/>
      <c r="I710"/>
      <c r="J710"/>
      <c r="K710"/>
      <c r="L710"/>
      <c r="M710"/>
      <c r="N710"/>
      <c r="O710"/>
    </row>
    <row r="711" spans="1:15" x14ac:dyDescent="0.4">
      <c r="A711"/>
      <c r="B711"/>
      <c r="C711"/>
      <c r="D711"/>
      <c r="E711"/>
      <c r="F711"/>
      <c r="G711"/>
      <c r="H711"/>
      <c r="I711"/>
      <c r="J711"/>
      <c r="K711"/>
      <c r="L711"/>
      <c r="M711"/>
      <c r="N711"/>
      <c r="O711"/>
    </row>
    <row r="712" spans="1:15" x14ac:dyDescent="0.4">
      <c r="A712"/>
      <c r="B712"/>
      <c r="C712"/>
      <c r="D712"/>
      <c r="E712"/>
      <c r="F712"/>
      <c r="G712"/>
      <c r="H712"/>
      <c r="I712"/>
      <c r="J712"/>
      <c r="K712"/>
      <c r="L712"/>
      <c r="M712"/>
      <c r="N712"/>
      <c r="O712"/>
    </row>
    <row r="713" spans="1:15" x14ac:dyDescent="0.4">
      <c r="A713"/>
      <c r="B713"/>
      <c r="C713"/>
      <c r="D713"/>
      <c r="E713"/>
      <c r="F713"/>
      <c r="G713"/>
      <c r="H713"/>
      <c r="I713"/>
      <c r="J713"/>
      <c r="K713"/>
      <c r="L713"/>
      <c r="M713"/>
      <c r="N713"/>
      <c r="O713"/>
    </row>
    <row r="714" spans="1:15" x14ac:dyDescent="0.4">
      <c r="A714"/>
      <c r="B714"/>
      <c r="C714"/>
      <c r="D714"/>
      <c r="E714"/>
      <c r="F714"/>
      <c r="G714"/>
      <c r="H714"/>
      <c r="I714"/>
      <c r="J714"/>
      <c r="K714"/>
      <c r="L714"/>
      <c r="M714"/>
      <c r="N714"/>
      <c r="O714"/>
    </row>
    <row r="715" spans="1:15" x14ac:dyDescent="0.4">
      <c r="A715"/>
      <c r="B715"/>
      <c r="C715"/>
      <c r="D715"/>
      <c r="E715"/>
      <c r="F715"/>
      <c r="G715"/>
      <c r="H715"/>
      <c r="I715"/>
      <c r="J715"/>
      <c r="K715"/>
      <c r="L715"/>
      <c r="M715"/>
      <c r="N715"/>
      <c r="O715"/>
    </row>
    <row r="716" spans="1:15" x14ac:dyDescent="0.4">
      <c r="A716"/>
      <c r="B716"/>
      <c r="C716"/>
      <c r="D716"/>
      <c r="E716"/>
      <c r="F716"/>
      <c r="G716"/>
      <c r="H716"/>
      <c r="I716"/>
      <c r="J716"/>
      <c r="K716"/>
      <c r="L716"/>
      <c r="M716"/>
      <c r="N716"/>
      <c r="O716"/>
    </row>
    <row r="717" spans="1:15" x14ac:dyDescent="0.4">
      <c r="A717"/>
      <c r="B717"/>
      <c r="C717"/>
      <c r="D717"/>
      <c r="E717"/>
      <c r="F717"/>
      <c r="G717"/>
      <c r="H717"/>
      <c r="I717"/>
      <c r="J717"/>
      <c r="K717"/>
      <c r="L717"/>
      <c r="M717"/>
      <c r="N717"/>
      <c r="O717"/>
    </row>
    <row r="718" spans="1:15" x14ac:dyDescent="0.4">
      <c r="A718"/>
      <c r="B718"/>
      <c r="C718"/>
      <c r="D718"/>
      <c r="E718"/>
      <c r="F718"/>
      <c r="G718"/>
      <c r="H718"/>
      <c r="I718"/>
      <c r="J718"/>
      <c r="K718"/>
      <c r="L718"/>
      <c r="M718"/>
      <c r="N718"/>
      <c r="O718"/>
    </row>
    <row r="719" spans="1:15" x14ac:dyDescent="0.4">
      <c r="A719"/>
      <c r="B719"/>
      <c r="C719"/>
      <c r="D719"/>
      <c r="E719"/>
      <c r="F719"/>
      <c r="G719"/>
      <c r="H719"/>
      <c r="I719"/>
      <c r="J719"/>
      <c r="K719"/>
      <c r="L719"/>
      <c r="M719"/>
      <c r="N719"/>
      <c r="O719"/>
    </row>
    <row r="720" spans="1:15" x14ac:dyDescent="0.4">
      <c r="A720"/>
      <c r="B720"/>
      <c r="C720"/>
      <c r="D720"/>
      <c r="E720"/>
      <c r="F720"/>
      <c r="G720"/>
      <c r="H720"/>
      <c r="I720"/>
      <c r="J720"/>
      <c r="K720"/>
      <c r="L720"/>
      <c r="M720"/>
      <c r="N720"/>
      <c r="O720"/>
    </row>
    <row r="721" spans="1:15" x14ac:dyDescent="0.4">
      <c r="A721"/>
      <c r="B721"/>
      <c r="C721"/>
      <c r="D721"/>
      <c r="E721"/>
      <c r="F721"/>
      <c r="G721"/>
      <c r="H721"/>
      <c r="I721"/>
      <c r="J721"/>
      <c r="K721"/>
      <c r="L721"/>
      <c r="M721"/>
      <c r="N721"/>
      <c r="O721"/>
    </row>
    <row r="722" spans="1:15" x14ac:dyDescent="0.4">
      <c r="A722"/>
      <c r="B722"/>
      <c r="C722"/>
      <c r="D722"/>
      <c r="E722"/>
      <c r="F722"/>
      <c r="G722"/>
      <c r="H722"/>
      <c r="I722"/>
      <c r="J722"/>
      <c r="K722"/>
      <c r="L722"/>
      <c r="M722"/>
      <c r="N722"/>
      <c r="O722"/>
    </row>
    <row r="723" spans="1:15" x14ac:dyDescent="0.4">
      <c r="A723"/>
      <c r="B723"/>
      <c r="C723"/>
      <c r="D723"/>
      <c r="E723"/>
      <c r="F723"/>
      <c r="G723"/>
      <c r="H723"/>
      <c r="I723"/>
      <c r="J723"/>
      <c r="K723"/>
      <c r="L723"/>
      <c r="M723"/>
      <c r="N723"/>
      <c r="O723"/>
    </row>
    <row r="724" spans="1:15" x14ac:dyDescent="0.4">
      <c r="A724"/>
      <c r="B724"/>
      <c r="C724"/>
      <c r="D724"/>
      <c r="E724"/>
      <c r="F724"/>
      <c r="G724"/>
      <c r="H724"/>
      <c r="I724"/>
      <c r="J724"/>
      <c r="K724"/>
      <c r="L724"/>
      <c r="M724"/>
      <c r="N724"/>
      <c r="O724"/>
    </row>
    <row r="725" spans="1:15" x14ac:dyDescent="0.4">
      <c r="A725"/>
      <c r="B725"/>
      <c r="C725"/>
      <c r="D725"/>
      <c r="E725"/>
      <c r="F725"/>
      <c r="G725"/>
      <c r="H725"/>
      <c r="I725"/>
      <c r="J725"/>
      <c r="K725"/>
      <c r="L725"/>
      <c r="M725"/>
      <c r="N725"/>
      <c r="O725"/>
    </row>
    <row r="726" spans="1:15" x14ac:dyDescent="0.4">
      <c r="A726"/>
      <c r="B726"/>
      <c r="C726"/>
      <c r="D726"/>
      <c r="E726"/>
      <c r="F726"/>
      <c r="G726"/>
      <c r="H726"/>
      <c r="I726"/>
      <c r="J726"/>
      <c r="K726"/>
      <c r="L726"/>
      <c r="M726"/>
      <c r="N726"/>
      <c r="O726"/>
    </row>
    <row r="727" spans="1:15" x14ac:dyDescent="0.4">
      <c r="A727"/>
      <c r="B727"/>
      <c r="C727"/>
      <c r="D727"/>
      <c r="E727"/>
      <c r="F727"/>
      <c r="G727"/>
      <c r="H727"/>
      <c r="I727"/>
      <c r="J727"/>
      <c r="K727"/>
      <c r="L727"/>
      <c r="M727"/>
      <c r="N727"/>
      <c r="O727"/>
    </row>
    <row r="728" spans="1:15" x14ac:dyDescent="0.4">
      <c r="A728"/>
      <c r="B728"/>
      <c r="C728"/>
      <c r="D728"/>
      <c r="E728"/>
      <c r="F728"/>
      <c r="G728"/>
      <c r="H728"/>
      <c r="I728"/>
      <c r="J728"/>
      <c r="K728"/>
      <c r="L728"/>
      <c r="M728"/>
      <c r="N728"/>
      <c r="O728"/>
    </row>
    <row r="729" spans="1:15" x14ac:dyDescent="0.4">
      <c r="A729"/>
      <c r="B729"/>
      <c r="C729"/>
      <c r="D729"/>
      <c r="E729"/>
      <c r="F729"/>
      <c r="G729"/>
      <c r="H729"/>
      <c r="I729"/>
      <c r="J729"/>
      <c r="K729"/>
      <c r="L729"/>
      <c r="M729"/>
      <c r="N729"/>
      <c r="O729"/>
    </row>
    <row r="730" spans="1:15" x14ac:dyDescent="0.4">
      <c r="A730"/>
      <c r="B730"/>
      <c r="C730"/>
      <c r="D730"/>
      <c r="E730"/>
      <c r="F730"/>
      <c r="G730"/>
      <c r="H730"/>
      <c r="I730"/>
      <c r="J730"/>
      <c r="K730"/>
      <c r="L730"/>
      <c r="M730"/>
      <c r="N730"/>
      <c r="O730"/>
    </row>
    <row r="731" spans="1:15" x14ac:dyDescent="0.4">
      <c r="A731"/>
      <c r="B731"/>
      <c r="C731"/>
      <c r="D731"/>
      <c r="E731"/>
      <c r="F731"/>
      <c r="G731"/>
      <c r="H731"/>
      <c r="I731"/>
      <c r="J731"/>
      <c r="K731"/>
      <c r="L731"/>
      <c r="M731"/>
      <c r="N731"/>
      <c r="O731"/>
    </row>
    <row r="732" spans="1:15" x14ac:dyDescent="0.4">
      <c r="A732"/>
      <c r="B732"/>
      <c r="C732"/>
      <c r="D732"/>
      <c r="E732"/>
      <c r="F732"/>
      <c r="G732"/>
      <c r="H732"/>
      <c r="I732"/>
      <c r="J732"/>
      <c r="K732"/>
      <c r="L732"/>
      <c r="M732"/>
      <c r="N732"/>
      <c r="O732"/>
    </row>
    <row r="733" spans="1:15" x14ac:dyDescent="0.4">
      <c r="A733"/>
      <c r="B733"/>
      <c r="C733"/>
      <c r="D733"/>
      <c r="E733"/>
      <c r="F733"/>
      <c r="G733"/>
      <c r="H733"/>
      <c r="I733"/>
      <c r="J733"/>
      <c r="K733"/>
      <c r="L733"/>
      <c r="M733"/>
      <c r="N733"/>
      <c r="O733"/>
    </row>
    <row r="734" spans="1:15" x14ac:dyDescent="0.4">
      <c r="A734"/>
      <c r="B734"/>
      <c r="C734"/>
      <c r="D734"/>
      <c r="E734"/>
      <c r="F734"/>
      <c r="G734"/>
      <c r="H734"/>
      <c r="I734"/>
      <c r="J734"/>
      <c r="K734"/>
      <c r="L734"/>
      <c r="M734"/>
      <c r="N734"/>
      <c r="O734"/>
    </row>
    <row r="735" spans="1:15" x14ac:dyDescent="0.4">
      <c r="A735"/>
      <c r="B735"/>
      <c r="C735"/>
      <c r="D735"/>
      <c r="E735"/>
      <c r="F735"/>
      <c r="G735"/>
      <c r="H735"/>
      <c r="I735"/>
      <c r="J735"/>
      <c r="K735"/>
      <c r="L735"/>
      <c r="M735"/>
      <c r="N735"/>
      <c r="O735"/>
    </row>
    <row r="736" spans="1:15" x14ac:dyDescent="0.4">
      <c r="A736"/>
      <c r="B736"/>
      <c r="C736"/>
      <c r="D736"/>
      <c r="E736"/>
      <c r="F736"/>
      <c r="G736"/>
      <c r="H736"/>
      <c r="I736"/>
      <c r="J736"/>
      <c r="K736"/>
      <c r="L736"/>
      <c r="M736"/>
      <c r="N736"/>
      <c r="O736"/>
    </row>
    <row r="737" spans="1:15" x14ac:dyDescent="0.4">
      <c r="A737"/>
      <c r="B737"/>
      <c r="C737"/>
      <c r="D737"/>
      <c r="E737"/>
      <c r="F737"/>
      <c r="G737"/>
      <c r="H737"/>
      <c r="I737"/>
      <c r="J737"/>
      <c r="K737"/>
      <c r="L737"/>
      <c r="M737"/>
      <c r="N737"/>
      <c r="O737"/>
    </row>
    <row r="738" spans="1:15" x14ac:dyDescent="0.4">
      <c r="A738"/>
      <c r="B738"/>
      <c r="C738"/>
      <c r="D738"/>
      <c r="E738"/>
      <c r="F738"/>
      <c r="G738"/>
      <c r="H738"/>
      <c r="I738"/>
      <c r="J738"/>
      <c r="K738"/>
      <c r="L738"/>
      <c r="M738"/>
      <c r="N738"/>
      <c r="O738"/>
    </row>
    <row r="739" spans="1:15" x14ac:dyDescent="0.4">
      <c r="A739"/>
      <c r="B739"/>
      <c r="C739"/>
      <c r="D739"/>
      <c r="E739"/>
      <c r="F739"/>
      <c r="G739"/>
      <c r="H739"/>
      <c r="I739"/>
      <c r="J739"/>
      <c r="K739"/>
      <c r="L739"/>
      <c r="M739"/>
      <c r="N739"/>
      <c r="O739"/>
    </row>
    <row r="740" spans="1:15" x14ac:dyDescent="0.4">
      <c r="A740"/>
      <c r="B740"/>
      <c r="C740"/>
      <c r="D740"/>
      <c r="E740"/>
      <c r="F740"/>
      <c r="G740"/>
      <c r="H740"/>
      <c r="I740"/>
      <c r="J740"/>
      <c r="K740"/>
      <c r="L740"/>
      <c r="M740"/>
      <c r="N740"/>
      <c r="O740"/>
    </row>
    <row r="741" spans="1:15" x14ac:dyDescent="0.4">
      <c r="A741"/>
      <c r="B741"/>
      <c r="C741"/>
      <c r="D741"/>
      <c r="E741"/>
      <c r="F741"/>
      <c r="G741"/>
      <c r="H741"/>
      <c r="I741"/>
      <c r="J741"/>
      <c r="K741"/>
      <c r="L741"/>
      <c r="M741"/>
      <c r="N741"/>
      <c r="O741"/>
    </row>
    <row r="742" spans="1:15" x14ac:dyDescent="0.4">
      <c r="A742"/>
      <c r="B742"/>
      <c r="C742"/>
      <c r="D742"/>
      <c r="E742"/>
      <c r="F742"/>
      <c r="G742"/>
      <c r="H742"/>
      <c r="I742"/>
      <c r="J742"/>
      <c r="K742"/>
      <c r="L742"/>
      <c r="M742"/>
      <c r="N742"/>
      <c r="O742"/>
    </row>
    <row r="743" spans="1:15" x14ac:dyDescent="0.4">
      <c r="A743"/>
      <c r="B743"/>
      <c r="C743"/>
      <c r="D743"/>
      <c r="E743"/>
      <c r="F743"/>
      <c r="G743"/>
      <c r="H743"/>
      <c r="I743"/>
      <c r="J743"/>
      <c r="K743"/>
      <c r="L743"/>
      <c r="M743"/>
      <c r="N743"/>
      <c r="O743"/>
    </row>
    <row r="744" spans="1:15" x14ac:dyDescent="0.4">
      <c r="A744"/>
      <c r="B744"/>
      <c r="C744"/>
      <c r="D744"/>
      <c r="E744"/>
      <c r="F744"/>
      <c r="G744"/>
      <c r="H744"/>
      <c r="I744"/>
      <c r="J744"/>
      <c r="K744"/>
      <c r="L744"/>
      <c r="M744"/>
      <c r="N744"/>
      <c r="O744"/>
    </row>
    <row r="745" spans="1:15" x14ac:dyDescent="0.4">
      <c r="A745"/>
      <c r="B745"/>
      <c r="C745"/>
      <c r="D745"/>
      <c r="E745"/>
      <c r="F745"/>
      <c r="G745"/>
      <c r="H745"/>
      <c r="I745"/>
      <c r="J745"/>
      <c r="K745"/>
      <c r="L745"/>
      <c r="M745"/>
      <c r="N745"/>
      <c r="O745"/>
    </row>
    <row r="746" spans="1:15" x14ac:dyDescent="0.4">
      <c r="A746"/>
      <c r="B746"/>
      <c r="C746"/>
      <c r="D746"/>
      <c r="E746"/>
      <c r="F746"/>
      <c r="G746"/>
      <c r="H746"/>
      <c r="I746"/>
      <c r="J746"/>
      <c r="K746"/>
      <c r="L746"/>
      <c r="M746"/>
      <c r="N746"/>
      <c r="O746"/>
    </row>
    <row r="747" spans="1:15" x14ac:dyDescent="0.4">
      <c r="A747"/>
      <c r="B747"/>
      <c r="C747"/>
      <c r="D747"/>
      <c r="E747"/>
      <c r="F747"/>
      <c r="G747"/>
      <c r="H747"/>
      <c r="I747"/>
      <c r="J747"/>
      <c r="K747"/>
      <c r="L747"/>
      <c r="M747"/>
      <c r="N747"/>
      <c r="O747"/>
    </row>
    <row r="748" spans="1:15" x14ac:dyDescent="0.4">
      <c r="A748"/>
      <c r="B748"/>
      <c r="C748"/>
      <c r="D748"/>
      <c r="E748"/>
      <c r="F748"/>
      <c r="G748"/>
      <c r="H748"/>
      <c r="I748"/>
      <c r="J748"/>
      <c r="K748"/>
      <c r="L748"/>
      <c r="M748"/>
      <c r="N748"/>
      <c r="O748"/>
    </row>
    <row r="749" spans="1:15" x14ac:dyDescent="0.4">
      <c r="A749"/>
      <c r="B749"/>
      <c r="C749"/>
      <c r="D749"/>
      <c r="E749"/>
      <c r="F749"/>
      <c r="G749"/>
      <c r="H749"/>
      <c r="I749"/>
      <c r="J749"/>
      <c r="K749"/>
      <c r="L749"/>
      <c r="M749"/>
      <c r="N749"/>
      <c r="O749"/>
    </row>
    <row r="750" spans="1:15" x14ac:dyDescent="0.4">
      <c r="A750"/>
      <c r="B750"/>
      <c r="C750"/>
      <c r="D750"/>
      <c r="E750"/>
      <c r="F750"/>
      <c r="G750"/>
      <c r="H750"/>
      <c r="I750"/>
      <c r="J750"/>
      <c r="K750"/>
      <c r="L750"/>
      <c r="M750"/>
      <c r="N750"/>
      <c r="O750"/>
    </row>
    <row r="751" spans="1:15" x14ac:dyDescent="0.4">
      <c r="A751"/>
      <c r="B751"/>
      <c r="C751"/>
      <c r="D751"/>
      <c r="E751"/>
      <c r="F751"/>
      <c r="G751"/>
      <c r="H751"/>
      <c r="I751"/>
      <c r="J751"/>
      <c r="K751"/>
      <c r="L751"/>
      <c r="M751"/>
      <c r="N751"/>
      <c r="O751"/>
    </row>
    <row r="752" spans="1:15" x14ac:dyDescent="0.4">
      <c r="A752"/>
      <c r="B752"/>
      <c r="C752"/>
      <c r="D752"/>
      <c r="E752"/>
      <c r="F752"/>
      <c r="G752"/>
      <c r="H752"/>
      <c r="I752"/>
      <c r="J752"/>
      <c r="K752"/>
      <c r="L752"/>
      <c r="M752"/>
      <c r="N752"/>
      <c r="O752"/>
    </row>
    <row r="753" spans="1:15" x14ac:dyDescent="0.4">
      <c r="A753"/>
      <c r="B753"/>
      <c r="C753"/>
      <c r="D753"/>
      <c r="E753"/>
      <c r="F753"/>
      <c r="G753"/>
      <c r="H753"/>
      <c r="I753"/>
      <c r="J753"/>
      <c r="K753"/>
      <c r="L753"/>
      <c r="M753"/>
      <c r="N753"/>
      <c r="O753"/>
    </row>
    <row r="754" spans="1:15" x14ac:dyDescent="0.4">
      <c r="A754"/>
      <c r="B754"/>
      <c r="C754"/>
      <c r="D754"/>
      <c r="E754"/>
      <c r="F754"/>
      <c r="G754"/>
      <c r="H754"/>
      <c r="I754"/>
      <c r="J754"/>
      <c r="K754"/>
      <c r="L754"/>
      <c r="M754"/>
      <c r="N754"/>
      <c r="O754"/>
    </row>
    <row r="755" spans="1:15" x14ac:dyDescent="0.4">
      <c r="A755"/>
      <c r="B755"/>
      <c r="C755"/>
      <c r="D755"/>
      <c r="E755"/>
      <c r="F755"/>
      <c r="G755"/>
      <c r="H755"/>
      <c r="I755"/>
      <c r="J755"/>
      <c r="K755"/>
      <c r="L755"/>
      <c r="M755"/>
      <c r="N755"/>
      <c r="O755"/>
    </row>
    <row r="756" spans="1:15" x14ac:dyDescent="0.4">
      <c r="A756"/>
      <c r="B756"/>
      <c r="C756"/>
      <c r="D756"/>
      <c r="E756"/>
      <c r="F756"/>
      <c r="G756"/>
      <c r="H756"/>
      <c r="I756"/>
      <c r="J756"/>
      <c r="K756"/>
      <c r="L756"/>
      <c r="M756"/>
      <c r="N756"/>
      <c r="O756"/>
    </row>
    <row r="757" spans="1:15" x14ac:dyDescent="0.4">
      <c r="A757"/>
      <c r="B757"/>
      <c r="C757"/>
      <c r="D757"/>
      <c r="E757"/>
      <c r="F757"/>
      <c r="G757"/>
      <c r="H757"/>
      <c r="I757"/>
      <c r="J757"/>
      <c r="K757"/>
      <c r="L757"/>
      <c r="M757"/>
      <c r="N757"/>
      <c r="O757"/>
    </row>
    <row r="758" spans="1:15" x14ac:dyDescent="0.4">
      <c r="A758"/>
      <c r="B758"/>
      <c r="C758"/>
      <c r="D758"/>
      <c r="E758"/>
      <c r="F758"/>
      <c r="G758"/>
      <c r="H758"/>
      <c r="I758"/>
      <c r="J758"/>
      <c r="K758"/>
      <c r="L758"/>
      <c r="M758"/>
      <c r="N758"/>
      <c r="O758"/>
    </row>
    <row r="759" spans="1:15" x14ac:dyDescent="0.4">
      <c r="A759"/>
      <c r="B759"/>
      <c r="C759"/>
      <c r="D759"/>
      <c r="E759"/>
      <c r="F759"/>
      <c r="G759"/>
      <c r="H759"/>
      <c r="I759"/>
      <c r="J759"/>
      <c r="K759"/>
      <c r="L759"/>
      <c r="M759"/>
      <c r="N759"/>
      <c r="O759"/>
    </row>
    <row r="760" spans="1:15" x14ac:dyDescent="0.4">
      <c r="A760"/>
      <c r="B760"/>
      <c r="C760"/>
      <c r="D760"/>
      <c r="E760"/>
      <c r="F760"/>
      <c r="G760"/>
      <c r="H760"/>
      <c r="I760"/>
      <c r="J760"/>
      <c r="K760"/>
      <c r="L760"/>
      <c r="M760"/>
      <c r="N760"/>
      <c r="O760"/>
    </row>
    <row r="761" spans="1:15" x14ac:dyDescent="0.4">
      <c r="A761"/>
      <c r="B761"/>
      <c r="C761"/>
      <c r="D761"/>
      <c r="E761"/>
      <c r="F761"/>
      <c r="G761"/>
      <c r="H761"/>
      <c r="I761"/>
      <c r="J761"/>
      <c r="K761"/>
      <c r="L761"/>
      <c r="M761"/>
      <c r="N761"/>
      <c r="O761"/>
    </row>
    <row r="762" spans="1:15" x14ac:dyDescent="0.4">
      <c r="A762"/>
      <c r="B762"/>
      <c r="C762"/>
      <c r="D762"/>
      <c r="E762"/>
      <c r="F762"/>
      <c r="G762"/>
      <c r="H762"/>
      <c r="I762"/>
      <c r="J762"/>
      <c r="K762"/>
      <c r="L762"/>
      <c r="M762"/>
      <c r="N762"/>
      <c r="O762"/>
    </row>
    <row r="763" spans="1:15" x14ac:dyDescent="0.4">
      <c r="A763"/>
      <c r="B763"/>
      <c r="C763"/>
      <c r="D763"/>
      <c r="E763"/>
      <c r="F763"/>
      <c r="G763"/>
      <c r="H763"/>
      <c r="I763"/>
      <c r="J763"/>
      <c r="K763"/>
      <c r="L763"/>
      <c r="M763"/>
      <c r="N763"/>
      <c r="O763"/>
    </row>
    <row r="764" spans="1:15" x14ac:dyDescent="0.4">
      <c r="A764"/>
      <c r="B764"/>
      <c r="C764"/>
      <c r="D764"/>
      <c r="E764"/>
      <c r="F764"/>
      <c r="G764"/>
      <c r="H764"/>
      <c r="I764"/>
      <c r="J764"/>
      <c r="K764"/>
      <c r="L764"/>
      <c r="M764"/>
      <c r="N764"/>
      <c r="O764"/>
    </row>
    <row r="765" spans="1:15" x14ac:dyDescent="0.4">
      <c r="A765"/>
      <c r="B765"/>
      <c r="C765"/>
      <c r="D765"/>
      <c r="E765"/>
      <c r="F765"/>
      <c r="G765"/>
      <c r="H765"/>
      <c r="I765"/>
      <c r="J765"/>
      <c r="K765"/>
      <c r="L765"/>
      <c r="M765"/>
      <c r="N765"/>
      <c r="O765"/>
    </row>
    <row r="766" spans="1:15" x14ac:dyDescent="0.4">
      <c r="A766"/>
      <c r="B766"/>
      <c r="C766"/>
      <c r="D766"/>
      <c r="E766"/>
      <c r="F766"/>
      <c r="G766"/>
      <c r="H766"/>
      <c r="I766"/>
      <c r="J766"/>
      <c r="K766"/>
      <c r="L766"/>
      <c r="M766"/>
      <c r="N766"/>
      <c r="O766"/>
    </row>
    <row r="767" spans="1:15" x14ac:dyDescent="0.4">
      <c r="A767"/>
      <c r="B767"/>
      <c r="C767"/>
      <c r="D767"/>
      <c r="E767"/>
      <c r="F767"/>
      <c r="G767"/>
      <c r="H767"/>
      <c r="I767"/>
      <c r="J767"/>
      <c r="K767"/>
      <c r="L767"/>
      <c r="M767"/>
      <c r="N767"/>
      <c r="O767"/>
    </row>
    <row r="768" spans="1:15" x14ac:dyDescent="0.4">
      <c r="A768"/>
      <c r="B768"/>
      <c r="C768"/>
      <c r="D768"/>
      <c r="E768"/>
      <c r="F768"/>
      <c r="G768"/>
      <c r="H768"/>
      <c r="I768"/>
      <c r="J768"/>
      <c r="K768"/>
      <c r="L768"/>
      <c r="M768"/>
      <c r="N768"/>
      <c r="O768"/>
    </row>
    <row r="769" spans="1:15" x14ac:dyDescent="0.4">
      <c r="A769"/>
      <c r="B769"/>
      <c r="C769"/>
      <c r="D769"/>
      <c r="E769"/>
      <c r="F769"/>
      <c r="G769"/>
      <c r="H769"/>
      <c r="I769"/>
      <c r="J769"/>
      <c r="K769"/>
      <c r="L769"/>
      <c r="M769"/>
      <c r="N769"/>
      <c r="O769"/>
    </row>
    <row r="770" spans="1:15" x14ac:dyDescent="0.4">
      <c r="A770"/>
      <c r="B770"/>
      <c r="C770"/>
      <c r="D770"/>
      <c r="E770"/>
      <c r="F770"/>
      <c r="G770"/>
      <c r="H770"/>
      <c r="I770"/>
      <c r="J770"/>
      <c r="K770"/>
      <c r="L770"/>
      <c r="M770"/>
      <c r="N770"/>
      <c r="O770"/>
    </row>
    <row r="771" spans="1:15" x14ac:dyDescent="0.4">
      <c r="A771"/>
      <c r="B771"/>
      <c r="C771"/>
      <c r="D771"/>
      <c r="E771"/>
      <c r="F771"/>
      <c r="G771"/>
      <c r="H771"/>
      <c r="I771"/>
      <c r="J771"/>
      <c r="K771"/>
      <c r="L771"/>
      <c r="M771"/>
      <c r="N771"/>
      <c r="O771"/>
    </row>
    <row r="772" spans="1:15" x14ac:dyDescent="0.4">
      <c r="A772"/>
      <c r="B772"/>
      <c r="C772"/>
      <c r="D772"/>
      <c r="E772"/>
      <c r="F772"/>
      <c r="G772"/>
      <c r="H772"/>
      <c r="I772"/>
      <c r="J772"/>
      <c r="K772"/>
      <c r="L772"/>
      <c r="M772"/>
      <c r="N772"/>
      <c r="O772"/>
    </row>
    <row r="773" spans="1:15" x14ac:dyDescent="0.4">
      <c r="A773"/>
      <c r="B773"/>
      <c r="C773"/>
      <c r="D773"/>
      <c r="E773"/>
      <c r="F773"/>
      <c r="G773"/>
      <c r="H773"/>
      <c r="I773"/>
      <c r="J773"/>
      <c r="K773"/>
      <c r="L773"/>
      <c r="M773"/>
      <c r="N773"/>
      <c r="O773"/>
    </row>
    <row r="774" spans="1:15" x14ac:dyDescent="0.4">
      <c r="A774"/>
      <c r="B774"/>
      <c r="C774"/>
      <c r="D774"/>
      <c r="E774"/>
      <c r="F774"/>
      <c r="G774"/>
      <c r="H774"/>
      <c r="I774"/>
      <c r="J774"/>
      <c r="K774"/>
      <c r="L774"/>
      <c r="M774"/>
      <c r="N774"/>
      <c r="O774"/>
    </row>
    <row r="775" spans="1:15" x14ac:dyDescent="0.4">
      <c r="A775"/>
      <c r="B775"/>
      <c r="C775"/>
      <c r="D775"/>
      <c r="E775"/>
      <c r="F775"/>
      <c r="G775"/>
      <c r="H775"/>
      <c r="I775"/>
      <c r="J775"/>
      <c r="K775"/>
      <c r="L775"/>
      <c r="M775"/>
      <c r="N775"/>
      <c r="O775"/>
    </row>
    <row r="776" spans="1:15" x14ac:dyDescent="0.4">
      <c r="A776"/>
      <c r="B776"/>
      <c r="C776"/>
      <c r="D776"/>
      <c r="E776"/>
      <c r="F776"/>
      <c r="G776"/>
      <c r="H776"/>
      <c r="I776"/>
      <c r="J776"/>
      <c r="K776"/>
      <c r="L776"/>
      <c r="M776"/>
      <c r="N776"/>
      <c r="O776"/>
    </row>
    <row r="777" spans="1:15" x14ac:dyDescent="0.4">
      <c r="A777"/>
      <c r="B777"/>
      <c r="C777"/>
      <c r="D777"/>
      <c r="E777"/>
      <c r="F777"/>
      <c r="G777"/>
      <c r="H777"/>
      <c r="I777"/>
      <c r="J777"/>
      <c r="K777"/>
      <c r="L777"/>
      <c r="M777"/>
      <c r="N777"/>
      <c r="O777"/>
    </row>
    <row r="778" spans="1:15" x14ac:dyDescent="0.4">
      <c r="A778"/>
      <c r="B778"/>
      <c r="C778"/>
      <c r="D778"/>
      <c r="E778"/>
      <c r="F778"/>
      <c r="G778"/>
      <c r="H778"/>
      <c r="I778"/>
      <c r="J778"/>
      <c r="K778"/>
      <c r="L778"/>
      <c r="M778"/>
      <c r="N778"/>
      <c r="O778"/>
    </row>
    <row r="779" spans="1:15" x14ac:dyDescent="0.4">
      <c r="A779"/>
      <c r="B779"/>
      <c r="C779"/>
      <c r="D779"/>
      <c r="E779"/>
      <c r="F779"/>
      <c r="G779"/>
      <c r="H779"/>
      <c r="I779"/>
      <c r="J779"/>
      <c r="K779"/>
      <c r="L779"/>
      <c r="M779"/>
      <c r="N779"/>
      <c r="O779"/>
    </row>
    <row r="780" spans="1:15" x14ac:dyDescent="0.4">
      <c r="A780"/>
      <c r="B780"/>
      <c r="C780"/>
      <c r="D780"/>
      <c r="E780"/>
      <c r="F780"/>
      <c r="G780"/>
      <c r="H780"/>
      <c r="I780"/>
      <c r="J780"/>
      <c r="K780"/>
      <c r="L780"/>
      <c r="M780"/>
      <c r="N780"/>
      <c r="O780"/>
    </row>
    <row r="781" spans="1:15" x14ac:dyDescent="0.4">
      <c r="A781"/>
      <c r="B781"/>
      <c r="C781"/>
      <c r="D781"/>
      <c r="E781"/>
      <c r="F781"/>
      <c r="G781"/>
      <c r="H781"/>
      <c r="I781"/>
      <c r="J781"/>
      <c r="K781"/>
      <c r="L781"/>
      <c r="M781"/>
      <c r="N781"/>
      <c r="O781"/>
    </row>
    <row r="782" spans="1:15" x14ac:dyDescent="0.4">
      <c r="A782"/>
      <c r="B782"/>
      <c r="C782"/>
      <c r="D782"/>
      <c r="E782"/>
      <c r="F782"/>
      <c r="G782"/>
      <c r="H782"/>
      <c r="I782"/>
      <c r="J782"/>
      <c r="K782"/>
      <c r="L782"/>
      <c r="M782"/>
      <c r="N782"/>
      <c r="O782"/>
    </row>
    <row r="783" spans="1:15" x14ac:dyDescent="0.4">
      <c r="A783"/>
      <c r="B783"/>
      <c r="C783"/>
      <c r="D783"/>
      <c r="E783"/>
      <c r="F783"/>
      <c r="G783"/>
      <c r="H783"/>
      <c r="I783"/>
      <c r="J783"/>
      <c r="K783"/>
      <c r="L783"/>
      <c r="M783"/>
      <c r="N783"/>
      <c r="O783"/>
    </row>
    <row r="784" spans="1:15" x14ac:dyDescent="0.4">
      <c r="A784"/>
      <c r="B784"/>
      <c r="C784"/>
      <c r="D784"/>
      <c r="E784"/>
      <c r="F784"/>
      <c r="G784"/>
      <c r="H784"/>
      <c r="I784"/>
      <c r="J784"/>
      <c r="K784"/>
      <c r="L784"/>
      <c r="M784"/>
      <c r="N784"/>
      <c r="O784"/>
    </row>
    <row r="785" spans="1:15" x14ac:dyDescent="0.4">
      <c r="A785"/>
      <c r="B785"/>
      <c r="C785"/>
      <c r="D785"/>
      <c r="E785"/>
      <c r="F785"/>
      <c r="G785"/>
      <c r="H785"/>
      <c r="I785"/>
      <c r="J785"/>
      <c r="K785"/>
      <c r="L785"/>
      <c r="M785"/>
      <c r="N785"/>
      <c r="O785"/>
    </row>
    <row r="786" spans="1:15" x14ac:dyDescent="0.4">
      <c r="A786"/>
      <c r="B786"/>
      <c r="C786"/>
      <c r="D786"/>
      <c r="E786"/>
      <c r="F786"/>
      <c r="G786"/>
      <c r="H786"/>
      <c r="I786"/>
      <c r="J786"/>
      <c r="K786"/>
      <c r="L786"/>
      <c r="M786"/>
      <c r="N786"/>
      <c r="O786"/>
    </row>
    <row r="787" spans="1:15" x14ac:dyDescent="0.4">
      <c r="A787"/>
      <c r="B787"/>
      <c r="C787"/>
      <c r="D787"/>
      <c r="E787"/>
      <c r="F787"/>
      <c r="G787"/>
      <c r="H787"/>
      <c r="I787"/>
      <c r="J787"/>
      <c r="K787"/>
      <c r="L787"/>
      <c r="M787"/>
      <c r="N787"/>
      <c r="O787"/>
    </row>
    <row r="788" spans="1:15" x14ac:dyDescent="0.4">
      <c r="A788"/>
      <c r="B788"/>
      <c r="C788"/>
      <c r="D788"/>
      <c r="E788"/>
      <c r="F788"/>
      <c r="G788"/>
      <c r="H788"/>
      <c r="I788"/>
      <c r="J788"/>
      <c r="K788"/>
      <c r="L788"/>
      <c r="M788"/>
      <c r="N788"/>
      <c r="O788"/>
    </row>
    <row r="789" spans="1:15" x14ac:dyDescent="0.4">
      <c r="A789"/>
      <c r="B789"/>
      <c r="C789"/>
      <c r="D789"/>
      <c r="E789"/>
      <c r="F789"/>
      <c r="G789"/>
      <c r="H789"/>
      <c r="I789"/>
      <c r="J789"/>
      <c r="K789"/>
      <c r="L789"/>
      <c r="M789"/>
      <c r="N789"/>
      <c r="O789"/>
    </row>
    <row r="790" spans="1:15" x14ac:dyDescent="0.4">
      <c r="A790"/>
      <c r="B790"/>
      <c r="C790"/>
      <c r="D790"/>
      <c r="E790"/>
      <c r="F790"/>
      <c r="G790"/>
      <c r="H790"/>
      <c r="I790"/>
      <c r="J790"/>
      <c r="K790"/>
      <c r="L790"/>
      <c r="M790"/>
      <c r="N790"/>
      <c r="O790"/>
    </row>
    <row r="791" spans="1:15" x14ac:dyDescent="0.4">
      <c r="A791"/>
      <c r="B791"/>
      <c r="C791"/>
      <c r="D791"/>
      <c r="E791"/>
      <c r="F791"/>
      <c r="G791"/>
      <c r="H791"/>
      <c r="I791"/>
      <c r="J791"/>
      <c r="K791"/>
      <c r="L791"/>
      <c r="M791"/>
      <c r="N791"/>
      <c r="O791"/>
    </row>
    <row r="792" spans="1:15" x14ac:dyDescent="0.4">
      <c r="A792"/>
      <c r="B792"/>
      <c r="C792"/>
      <c r="D792"/>
      <c r="E792"/>
      <c r="F792"/>
      <c r="G792"/>
      <c r="H792"/>
      <c r="I792"/>
      <c r="J792"/>
      <c r="K792"/>
      <c r="L792"/>
      <c r="M792"/>
      <c r="N792"/>
      <c r="O792"/>
    </row>
    <row r="793" spans="1:15" x14ac:dyDescent="0.4">
      <c r="A793"/>
      <c r="B793"/>
      <c r="C793"/>
      <c r="D793"/>
      <c r="E793"/>
      <c r="F793"/>
      <c r="G793"/>
      <c r="H793"/>
      <c r="I793"/>
      <c r="J793"/>
      <c r="K793"/>
      <c r="L793"/>
      <c r="M793"/>
      <c r="N793"/>
      <c r="O793"/>
    </row>
    <row r="794" spans="1:15" x14ac:dyDescent="0.4">
      <c r="A794"/>
      <c r="B794"/>
      <c r="C794"/>
      <c r="D794"/>
      <c r="E794"/>
      <c r="F794"/>
      <c r="G794"/>
      <c r="H794"/>
      <c r="I794"/>
      <c r="J794"/>
      <c r="K794"/>
      <c r="L794"/>
      <c r="M794"/>
      <c r="N794"/>
      <c r="O794"/>
    </row>
    <row r="795" spans="1:15" x14ac:dyDescent="0.4">
      <c r="A795"/>
      <c r="B795"/>
      <c r="C795"/>
      <c r="D795"/>
      <c r="E795"/>
      <c r="F795"/>
      <c r="G795"/>
      <c r="H795"/>
      <c r="I795"/>
      <c r="J795"/>
      <c r="K795"/>
      <c r="L795"/>
      <c r="M795"/>
      <c r="N795"/>
      <c r="O795"/>
    </row>
    <row r="796" spans="1:15" x14ac:dyDescent="0.4">
      <c r="A796"/>
      <c r="B796"/>
      <c r="C796"/>
      <c r="D796"/>
      <c r="E796"/>
      <c r="F796"/>
      <c r="G796"/>
      <c r="H796"/>
      <c r="I796"/>
      <c r="J796"/>
      <c r="K796"/>
      <c r="L796"/>
      <c r="M796"/>
      <c r="N796"/>
      <c r="O796"/>
    </row>
    <row r="797" spans="1:15" x14ac:dyDescent="0.4">
      <c r="A797"/>
      <c r="B797"/>
      <c r="C797"/>
      <c r="D797"/>
      <c r="E797"/>
      <c r="F797"/>
      <c r="G797"/>
      <c r="H797"/>
      <c r="I797"/>
      <c r="J797"/>
      <c r="K797"/>
      <c r="L797"/>
      <c r="M797"/>
      <c r="N797"/>
      <c r="O797"/>
    </row>
    <row r="798" spans="1:15" x14ac:dyDescent="0.4">
      <c r="A798"/>
      <c r="B798"/>
      <c r="C798"/>
      <c r="D798"/>
      <c r="E798"/>
      <c r="F798"/>
      <c r="G798"/>
      <c r="H798"/>
      <c r="I798"/>
      <c r="J798"/>
      <c r="K798"/>
      <c r="L798"/>
      <c r="M798"/>
      <c r="N798"/>
      <c r="O798"/>
    </row>
    <row r="799" spans="1:15" x14ac:dyDescent="0.4">
      <c r="A799"/>
      <c r="B799"/>
      <c r="C799"/>
      <c r="D799"/>
      <c r="E799"/>
      <c r="F799"/>
      <c r="G799"/>
      <c r="H799"/>
      <c r="I799"/>
      <c r="J799"/>
      <c r="K799"/>
      <c r="L799"/>
      <c r="M799"/>
      <c r="N799"/>
      <c r="O799"/>
    </row>
    <row r="800" spans="1:15" x14ac:dyDescent="0.4">
      <c r="A800"/>
      <c r="B800"/>
      <c r="C800"/>
      <c r="D800"/>
      <c r="E800"/>
      <c r="F800"/>
      <c r="G800"/>
      <c r="H800"/>
      <c r="I800"/>
      <c r="J800"/>
      <c r="K800"/>
      <c r="L800"/>
      <c r="M800"/>
      <c r="N800"/>
      <c r="O800"/>
    </row>
    <row r="801" spans="1:15" x14ac:dyDescent="0.4">
      <c r="A801"/>
      <c r="B801"/>
      <c r="C801"/>
      <c r="D801"/>
      <c r="E801"/>
      <c r="F801"/>
      <c r="G801"/>
      <c r="H801"/>
      <c r="I801"/>
      <c r="J801"/>
      <c r="K801"/>
      <c r="L801"/>
      <c r="M801"/>
      <c r="N801"/>
      <c r="O801"/>
    </row>
    <row r="802" spans="1:15" x14ac:dyDescent="0.4">
      <c r="A802"/>
      <c r="B802"/>
      <c r="C802"/>
      <c r="D802"/>
      <c r="E802"/>
      <c r="F802"/>
      <c r="G802"/>
      <c r="H802"/>
      <c r="I802"/>
      <c r="J802"/>
      <c r="K802"/>
      <c r="L802"/>
      <c r="M802"/>
      <c r="N802"/>
      <c r="O802"/>
    </row>
    <row r="803" spans="1:15" x14ac:dyDescent="0.4">
      <c r="A803"/>
      <c r="B803"/>
      <c r="C803"/>
      <c r="D803"/>
      <c r="E803"/>
      <c r="F803"/>
      <c r="G803"/>
      <c r="H803"/>
      <c r="I803"/>
      <c r="J803"/>
      <c r="K803"/>
      <c r="L803"/>
      <c r="M803"/>
      <c r="N803"/>
      <c r="O803"/>
    </row>
    <row r="804" spans="1:15" x14ac:dyDescent="0.4">
      <c r="A804"/>
      <c r="B804"/>
      <c r="C804"/>
      <c r="D804"/>
      <c r="E804"/>
      <c r="F804"/>
      <c r="G804"/>
      <c r="H804"/>
      <c r="I804"/>
      <c r="J804"/>
      <c r="K804"/>
      <c r="L804"/>
      <c r="M804"/>
      <c r="N804"/>
      <c r="O804"/>
    </row>
    <row r="805" spans="1:15" x14ac:dyDescent="0.4">
      <c r="A805"/>
      <c r="B805"/>
      <c r="C805"/>
      <c r="D805"/>
      <c r="E805"/>
      <c r="F805"/>
      <c r="G805"/>
      <c r="H805"/>
      <c r="I805"/>
      <c r="J805"/>
      <c r="K805"/>
      <c r="L805"/>
      <c r="M805"/>
      <c r="N805"/>
      <c r="O805"/>
    </row>
    <row r="806" spans="1:15" x14ac:dyDescent="0.4">
      <c r="A806"/>
      <c r="B806"/>
      <c r="C806"/>
      <c r="D806"/>
      <c r="E806"/>
      <c r="F806"/>
      <c r="G806"/>
      <c r="H806"/>
      <c r="I806"/>
      <c r="J806"/>
      <c r="K806"/>
      <c r="L806"/>
      <c r="M806"/>
      <c r="N806"/>
      <c r="O806"/>
    </row>
    <row r="807" spans="1:15" x14ac:dyDescent="0.4">
      <c r="A807"/>
      <c r="B807"/>
      <c r="C807"/>
      <c r="D807"/>
      <c r="E807"/>
      <c r="F807"/>
      <c r="G807"/>
      <c r="H807"/>
      <c r="I807"/>
      <c r="J807"/>
      <c r="K807"/>
      <c r="L807"/>
      <c r="M807"/>
      <c r="N807"/>
      <c r="O807"/>
    </row>
    <row r="808" spans="1:15" x14ac:dyDescent="0.4">
      <c r="A808"/>
      <c r="B808"/>
      <c r="C808"/>
      <c r="D808"/>
      <c r="E808"/>
      <c r="F808"/>
      <c r="G808"/>
      <c r="H808"/>
      <c r="I808"/>
      <c r="J808"/>
      <c r="K808"/>
      <c r="L808"/>
      <c r="M808"/>
      <c r="N808"/>
      <c r="O808"/>
    </row>
    <row r="809" spans="1:15" x14ac:dyDescent="0.4">
      <c r="A809"/>
      <c r="B809"/>
      <c r="C809"/>
      <c r="D809"/>
      <c r="E809"/>
      <c r="F809"/>
      <c r="G809"/>
      <c r="H809"/>
      <c r="I809"/>
      <c r="J809"/>
      <c r="K809"/>
      <c r="L809"/>
      <c r="M809"/>
      <c r="N809"/>
      <c r="O809"/>
    </row>
    <row r="810" spans="1:15" x14ac:dyDescent="0.4">
      <c r="A810"/>
      <c r="B810"/>
      <c r="C810"/>
      <c r="D810"/>
      <c r="E810"/>
      <c r="F810"/>
      <c r="G810"/>
      <c r="H810"/>
      <c r="I810"/>
      <c r="J810"/>
      <c r="K810"/>
      <c r="L810"/>
      <c r="M810"/>
      <c r="N810"/>
      <c r="O810"/>
    </row>
    <row r="811" spans="1:15" x14ac:dyDescent="0.4">
      <c r="A811"/>
      <c r="B811"/>
      <c r="C811"/>
      <c r="D811"/>
      <c r="E811"/>
      <c r="F811"/>
      <c r="G811"/>
      <c r="H811"/>
      <c r="I811"/>
      <c r="J811"/>
      <c r="K811"/>
      <c r="L811"/>
      <c r="M811"/>
      <c r="N811"/>
      <c r="O811"/>
    </row>
    <row r="812" spans="1:15" x14ac:dyDescent="0.4">
      <c r="A812"/>
      <c r="B812"/>
      <c r="C812"/>
      <c r="D812"/>
      <c r="E812"/>
      <c r="F812"/>
      <c r="G812"/>
      <c r="H812"/>
      <c r="I812"/>
      <c r="J812"/>
      <c r="K812"/>
      <c r="L812"/>
      <c r="M812"/>
      <c r="N812"/>
      <c r="O812"/>
    </row>
    <row r="813" spans="1:15" x14ac:dyDescent="0.4">
      <c r="A813"/>
      <c r="B813"/>
      <c r="C813"/>
      <c r="D813"/>
      <c r="E813"/>
      <c r="F813"/>
      <c r="G813"/>
      <c r="H813"/>
      <c r="I813"/>
      <c r="J813"/>
      <c r="K813"/>
      <c r="L813"/>
      <c r="M813"/>
      <c r="N813"/>
      <c r="O813"/>
    </row>
    <row r="814" spans="1:15" x14ac:dyDescent="0.4">
      <c r="A814"/>
      <c r="B814"/>
      <c r="C814"/>
      <c r="D814"/>
      <c r="E814"/>
      <c r="F814"/>
      <c r="G814"/>
      <c r="H814"/>
      <c r="I814"/>
      <c r="J814"/>
      <c r="K814"/>
      <c r="L814"/>
      <c r="M814"/>
      <c r="N814"/>
      <c r="O814"/>
    </row>
    <row r="815" spans="1:15" x14ac:dyDescent="0.4">
      <c r="A815"/>
      <c r="B815"/>
      <c r="C815"/>
      <c r="D815"/>
      <c r="E815"/>
      <c r="F815"/>
      <c r="G815"/>
      <c r="H815"/>
      <c r="I815"/>
      <c r="J815"/>
      <c r="K815"/>
      <c r="L815"/>
      <c r="M815"/>
      <c r="N815"/>
      <c r="O815"/>
    </row>
    <row r="816" spans="1:15" x14ac:dyDescent="0.4">
      <c r="A816"/>
      <c r="B816"/>
      <c r="C816"/>
      <c r="D816"/>
      <c r="E816"/>
      <c r="F816"/>
      <c r="G816"/>
      <c r="H816"/>
      <c r="I816"/>
      <c r="J816"/>
      <c r="K816"/>
      <c r="L816"/>
      <c r="M816"/>
      <c r="N816"/>
      <c r="O816"/>
    </row>
    <row r="817" spans="1:15" x14ac:dyDescent="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5" x14ac:dyDescent="0.35"/>
  <cols>
    <col min="1" max="2" width="7" style="5" customWidth="1"/>
    <col min="10" max="10" width="3.81640625" customWidth="1"/>
  </cols>
  <sheetData>
    <row r="3" spans="1:43" s="155" customFormat="1" ht="15" customHeight="1" x14ac:dyDescent="0.25">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5">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5">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5">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5">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5">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5">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5">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5">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5">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5">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5">
      <c r="J14" s="154">
        <v>10</v>
      </c>
    </row>
    <row r="15" spans="1:43" x14ac:dyDescent="0.35">
      <c r="J15" s="154">
        <v>11</v>
      </c>
    </row>
    <row r="16" spans="1:43" x14ac:dyDescent="0.35">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5">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5">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5">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5">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5">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5">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5">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5">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5">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5">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5">
      <c r="A27" s="5">
        <v>3</v>
      </c>
      <c r="C27">
        <f>VLOOKUP($A27+13*C$4-13,$J$5:$AQ$52,2+$B24)</f>
        <v>477</v>
      </c>
      <c r="D27">
        <f>VLOOKUP($A27+13*D$4-13,$J$5:$AQ$52,2+$B24)</f>
        <v>3616</v>
      </c>
      <c r="E27">
        <f>VLOOKUP($A27+13*E$4-13,$J$5:$AQ$52,2+$B24)</f>
        <v>111</v>
      </c>
      <c r="F27">
        <f>VLOOKUP($A27+13*F$4-13,$J$5:$AQ$52,2+$B24)</f>
        <v>4466</v>
      </c>
      <c r="J27" s="154">
        <v>23</v>
      </c>
    </row>
    <row r="28" spans="1:43" x14ac:dyDescent="0.35">
      <c r="A28" s="5">
        <v>4</v>
      </c>
      <c r="C28">
        <f>VLOOKUP($A28+13*C$4-13,$J$5:$AQ$52,2+$B24)</f>
        <v>476</v>
      </c>
      <c r="D28">
        <f>VLOOKUP($A28+13*D$4-13,$J$5:$AQ$52,2+$B24)</f>
        <v>3451</v>
      </c>
      <c r="E28">
        <f>VLOOKUP($A28+13*E$4-13,$J$5:$AQ$52,2+$B24)</f>
        <v>137</v>
      </c>
      <c r="F28">
        <f>VLOOKUP($A28+13*F$4-13,$J$5:$AQ$52,2+$B24)</f>
        <v>4376</v>
      </c>
      <c r="J28" s="154">
        <v>24</v>
      </c>
    </row>
    <row r="29" spans="1:43" x14ac:dyDescent="0.35">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5">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5">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5">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5">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5">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5">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5">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5">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5">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5">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5">
      <c r="J40" s="154">
        <v>36</v>
      </c>
    </row>
    <row r="41" spans="1:43" x14ac:dyDescent="0.35">
      <c r="J41" s="154">
        <v>37</v>
      </c>
    </row>
    <row r="42" spans="1:43" x14ac:dyDescent="0.35">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5">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5">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5">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5">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5">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5">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5">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5">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5">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5">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5">
      <c r="A53" s="5">
        <v>9</v>
      </c>
      <c r="C53">
        <f>VLOOKUP($A53+13*C$4-13,$J$5:$AQ$52,2+$B44)</f>
        <v>391</v>
      </c>
      <c r="D53">
        <f>VLOOKUP($A53+13*D$4-13,$J$5:$AQ$52,2+$B44)</f>
        <v>3019</v>
      </c>
      <c r="E53">
        <f>VLOOKUP($A53+13*E$4-13,$J$5:$AQ$52,2+$B44)</f>
        <v>206</v>
      </c>
      <c r="F53">
        <f>VLOOKUP($A53+13*F$4-13,$J$5:$AQ$52,2+$B44)</f>
        <v>3982</v>
      </c>
    </row>
    <row r="64" spans="1:43" x14ac:dyDescent="0.35">
      <c r="B64" s="157">
        <v>4</v>
      </c>
      <c r="C64" s="5">
        <v>1</v>
      </c>
      <c r="D64">
        <v>2</v>
      </c>
      <c r="E64" s="5">
        <v>3</v>
      </c>
      <c r="F64" s="5">
        <v>4</v>
      </c>
    </row>
    <row r="65" spans="1:6" x14ac:dyDescent="0.35">
      <c r="A65" s="5">
        <v>1</v>
      </c>
      <c r="C65">
        <f>VLOOKUP($A65+13*C$4-13,$J$5:$AQ$52,2+$B64)</f>
        <v>667</v>
      </c>
      <c r="D65">
        <f>VLOOKUP($A65+13*D$4-13,$J$5:$AQ$52,2+$B64)</f>
        <v>5838</v>
      </c>
      <c r="E65">
        <f>VLOOKUP($A65+13*E$4-13,$J$5:$AQ$52,2+$B64)</f>
        <v>352</v>
      </c>
      <c r="F65">
        <f>VLOOKUP($A65+13*F$4-13,$J$5:$AQ$52,2+$B64)</f>
        <v>7542</v>
      </c>
    </row>
    <row r="66" spans="1:6" x14ac:dyDescent="0.35">
      <c r="A66" s="5">
        <v>2</v>
      </c>
      <c r="C66">
        <f>VLOOKUP($A66+13*C$4-13,$J$5:$AQ$52,2+$B64)</f>
        <v>895</v>
      </c>
      <c r="D66">
        <f>VLOOKUP($A66+13*D$4-13,$J$5:$AQ$52,2+$B64)</f>
        <v>6280</v>
      </c>
      <c r="E66">
        <f>VLOOKUP($A66+13*E$4-13,$J$5:$AQ$52,2+$B64)</f>
        <v>331</v>
      </c>
      <c r="F66">
        <f>VLOOKUP($A66+13*F$4-13,$J$5:$AQ$52,2+$B64)</f>
        <v>8331</v>
      </c>
    </row>
    <row r="67" spans="1:6" x14ac:dyDescent="0.35">
      <c r="A67" s="5">
        <v>3</v>
      </c>
      <c r="C67">
        <f>VLOOKUP($A67+13*C$4-13,$J$5:$AQ$52,2+$B64)</f>
        <v>926</v>
      </c>
      <c r="D67">
        <f>VLOOKUP($A67+13*D$4-13,$J$5:$AQ$52,2+$B64)</f>
        <v>6006</v>
      </c>
      <c r="E67">
        <f>VLOOKUP($A67+13*E$4-13,$J$5:$AQ$52,2+$B64)</f>
        <v>335</v>
      </c>
      <c r="F67">
        <f>VLOOKUP($A67+13*F$4-13,$J$5:$AQ$52,2+$B64)</f>
        <v>8031</v>
      </c>
    </row>
    <row r="68" spans="1:6" x14ac:dyDescent="0.35">
      <c r="A68" s="5">
        <v>4</v>
      </c>
      <c r="C68">
        <f>VLOOKUP($A68+13*C$4-13,$J$5:$AQ$52,2+$B64)</f>
        <v>844</v>
      </c>
      <c r="D68">
        <f>VLOOKUP($A68+13*D$4-13,$J$5:$AQ$52,2+$B64)</f>
        <v>6759</v>
      </c>
      <c r="E68">
        <f>VLOOKUP($A68+13*E$4-13,$J$5:$AQ$52,2+$B64)</f>
        <v>333</v>
      </c>
      <c r="F68">
        <f>VLOOKUP($A68+13*F$4-13,$J$5:$AQ$52,2+$B64)</f>
        <v>8645</v>
      </c>
    </row>
    <row r="69" spans="1:6" x14ac:dyDescent="0.35">
      <c r="A69" s="5">
        <v>5</v>
      </c>
      <c r="C69">
        <f>VLOOKUP($A69+13*C$4-13,$J$5:$AQ$52,2+$B64)</f>
        <v>869</v>
      </c>
      <c r="D69">
        <f>VLOOKUP($A69+13*D$4-13,$J$5:$AQ$52,2+$B64)</f>
        <v>5975</v>
      </c>
      <c r="E69">
        <f>VLOOKUP($A69+13*E$4-13,$J$5:$AQ$52,2+$B64)</f>
        <v>442</v>
      </c>
      <c r="F69">
        <f>VLOOKUP($A69+13*F$4-13,$J$5:$AQ$52,2+$B64)</f>
        <v>8186</v>
      </c>
    </row>
    <row r="70" spans="1:6" x14ac:dyDescent="0.35">
      <c r="A70" s="5">
        <v>6</v>
      </c>
      <c r="C70">
        <f>VLOOKUP($A70+13*C$4-13,$J$5:$AQ$52,2+$B64)</f>
        <v>863</v>
      </c>
      <c r="D70">
        <f>VLOOKUP($A70+13*D$4-13,$J$5:$AQ$52,2+$B64)</f>
        <v>5681</v>
      </c>
      <c r="E70">
        <f>VLOOKUP($A70+13*E$4-13,$J$5:$AQ$52,2+$B64)</f>
        <v>415</v>
      </c>
      <c r="F70">
        <f>VLOOKUP($A70+13*F$4-13,$J$5:$AQ$52,2+$B64)</f>
        <v>7832</v>
      </c>
    </row>
    <row r="71" spans="1:6" x14ac:dyDescent="0.35">
      <c r="A71" s="5">
        <v>7</v>
      </c>
      <c r="C71">
        <f>VLOOKUP($A71+13*C$4-13,$J$5:$AQ$52,2+$B64)</f>
        <v>1041</v>
      </c>
      <c r="D71">
        <f>VLOOKUP($A71+13*D$4-13,$J$5:$AQ$52,2+$B64)</f>
        <v>6250</v>
      </c>
      <c r="E71">
        <f>VLOOKUP($A71+13*E$4-13,$J$5:$AQ$52,2+$B64)</f>
        <v>384</v>
      </c>
      <c r="F71">
        <f>VLOOKUP($A71+13*F$4-13,$J$5:$AQ$52,2+$B64)</f>
        <v>8633</v>
      </c>
    </row>
    <row r="72" spans="1:6" x14ac:dyDescent="0.35">
      <c r="A72" s="5">
        <v>8</v>
      </c>
      <c r="C72">
        <f>VLOOKUP($A72+13*C$4-13,$J$5:$AQ$52,2+$B64)</f>
        <v>1124</v>
      </c>
      <c r="D72">
        <f>VLOOKUP($A72+13*D$4-13,$J$5:$AQ$52,2+$B64)</f>
        <v>6436</v>
      </c>
      <c r="E72">
        <f>VLOOKUP($A72+13*E$4-13,$J$5:$AQ$52,2+$B64)</f>
        <v>476</v>
      </c>
      <c r="F72">
        <f>VLOOKUP($A72+13*F$4-13,$J$5:$AQ$52,2+$B64)</f>
        <v>9072</v>
      </c>
    </row>
    <row r="73" spans="1:6" x14ac:dyDescent="0.35">
      <c r="A73" s="5">
        <v>9</v>
      </c>
      <c r="C73">
        <f>VLOOKUP($A73+13*C$4-13,$J$5:$AQ$52,2+$B64)</f>
        <v>1232</v>
      </c>
      <c r="D73">
        <f>VLOOKUP($A73+13*D$4-13,$J$5:$AQ$52,2+$B64)</f>
        <v>6500</v>
      </c>
      <c r="E73">
        <f>VLOOKUP($A73+13*E$4-13,$J$5:$AQ$52,2+$B64)</f>
        <v>664</v>
      </c>
      <c r="F73">
        <f>VLOOKUP($A73+13*F$4-13,$J$5:$AQ$52,2+$B64)</f>
        <v>9766</v>
      </c>
    </row>
    <row r="84" spans="1:6" x14ac:dyDescent="0.35">
      <c r="B84" s="157">
        <v>5</v>
      </c>
      <c r="C84" s="5">
        <v>1</v>
      </c>
      <c r="D84">
        <v>2</v>
      </c>
      <c r="E84" s="5">
        <v>3</v>
      </c>
      <c r="F84" s="5">
        <v>4</v>
      </c>
    </row>
    <row r="85" spans="1:6" x14ac:dyDescent="0.35">
      <c r="A85" s="5">
        <v>1</v>
      </c>
      <c r="C85">
        <f>VLOOKUP($A85+13*C$4-13,$J$5:$AQ$52,2+$B84)</f>
        <v>647</v>
      </c>
      <c r="D85">
        <f>VLOOKUP($A85+13*D$4-13,$J$5:$AQ$52,2+$B84)</f>
        <v>4378</v>
      </c>
      <c r="E85">
        <f>VLOOKUP($A85+13*E$4-13,$J$5:$AQ$52,2+$B84)</f>
        <v>166</v>
      </c>
      <c r="F85">
        <f>VLOOKUP($A85+13*F$4-13,$J$5:$AQ$52,2+$B84)</f>
        <v>5883</v>
      </c>
    </row>
    <row r="86" spans="1:6" x14ac:dyDescent="0.35">
      <c r="A86" s="5">
        <v>2</v>
      </c>
      <c r="C86">
        <f>VLOOKUP($A86+13*C$4-13,$J$5:$AQ$52,2+$B84)</f>
        <v>671</v>
      </c>
      <c r="D86">
        <f>VLOOKUP($A86+13*D$4-13,$J$5:$AQ$52,2+$B84)</f>
        <v>4085</v>
      </c>
      <c r="E86">
        <f>VLOOKUP($A86+13*E$4-13,$J$5:$AQ$52,2+$B84)</f>
        <v>186</v>
      </c>
      <c r="F86">
        <f>VLOOKUP($A86+13*F$4-13,$J$5:$AQ$52,2+$B84)</f>
        <v>5453</v>
      </c>
    </row>
    <row r="87" spans="1:6" x14ac:dyDescent="0.35">
      <c r="A87" s="5">
        <v>3</v>
      </c>
      <c r="C87">
        <f>VLOOKUP($A87+13*C$4-13,$J$5:$AQ$52,2+$B84)</f>
        <v>795</v>
      </c>
      <c r="D87">
        <f>VLOOKUP($A87+13*D$4-13,$J$5:$AQ$52,2+$B84)</f>
        <v>4693</v>
      </c>
      <c r="E87">
        <f>VLOOKUP($A87+13*E$4-13,$J$5:$AQ$52,2+$B84)</f>
        <v>154</v>
      </c>
      <c r="F87">
        <f>VLOOKUP($A87+13*F$4-13,$J$5:$AQ$52,2+$B84)</f>
        <v>6247</v>
      </c>
    </row>
    <row r="88" spans="1:6" x14ac:dyDescent="0.35">
      <c r="A88" s="5">
        <v>4</v>
      </c>
      <c r="C88">
        <f>VLOOKUP($A88+13*C$4-13,$J$5:$AQ$52,2+$B84)</f>
        <v>874</v>
      </c>
      <c r="D88">
        <f>VLOOKUP($A88+13*D$4-13,$J$5:$AQ$52,2+$B84)</f>
        <v>4647</v>
      </c>
      <c r="E88">
        <f>VLOOKUP($A88+13*E$4-13,$J$5:$AQ$52,2+$B84)</f>
        <v>287</v>
      </c>
      <c r="F88">
        <f>VLOOKUP($A88+13*F$4-13,$J$5:$AQ$52,2+$B84)</f>
        <v>6545</v>
      </c>
    </row>
    <row r="89" spans="1:6" x14ac:dyDescent="0.35">
      <c r="A89" s="5">
        <v>5</v>
      </c>
      <c r="C89">
        <f>VLOOKUP($A89+13*C$4-13,$J$5:$AQ$52,2+$B84)</f>
        <v>985</v>
      </c>
      <c r="D89">
        <f>VLOOKUP($A89+13*D$4-13,$J$5:$AQ$52,2+$B84)</f>
        <v>4798</v>
      </c>
      <c r="E89">
        <f>VLOOKUP($A89+13*E$4-13,$J$5:$AQ$52,2+$B84)</f>
        <v>162</v>
      </c>
      <c r="F89">
        <f>VLOOKUP($A89+13*F$4-13,$J$5:$AQ$52,2+$B84)</f>
        <v>6615</v>
      </c>
    </row>
    <row r="90" spans="1:6" x14ac:dyDescent="0.35">
      <c r="A90" s="5">
        <v>6</v>
      </c>
      <c r="C90">
        <f>VLOOKUP($A90+13*C$4-13,$J$5:$AQ$52,2+$B84)</f>
        <v>1140</v>
      </c>
      <c r="D90">
        <f>VLOOKUP($A90+13*D$4-13,$J$5:$AQ$52,2+$B84)</f>
        <v>3926</v>
      </c>
      <c r="E90">
        <f>VLOOKUP($A90+13*E$4-13,$J$5:$AQ$52,2+$B84)</f>
        <v>153</v>
      </c>
      <c r="F90">
        <f>VLOOKUP($A90+13*F$4-13,$J$5:$AQ$52,2+$B84)</f>
        <v>5891</v>
      </c>
    </row>
    <row r="91" spans="1:6" x14ac:dyDescent="0.35">
      <c r="A91" s="5">
        <v>7</v>
      </c>
      <c r="C91">
        <f>VLOOKUP($A91+13*C$4-13,$J$5:$AQ$52,2+$B84)</f>
        <v>815</v>
      </c>
      <c r="D91">
        <f>VLOOKUP($A91+13*D$4-13,$J$5:$AQ$52,2+$B84)</f>
        <v>3577</v>
      </c>
      <c r="E91">
        <f>VLOOKUP($A91+13*E$4-13,$J$5:$AQ$52,2+$B84)</f>
        <v>215</v>
      </c>
      <c r="F91">
        <f>VLOOKUP($A91+13*F$4-13,$J$5:$AQ$52,2+$B84)</f>
        <v>5271</v>
      </c>
    </row>
    <row r="92" spans="1:6" x14ac:dyDescent="0.35">
      <c r="A92" s="5">
        <v>8</v>
      </c>
      <c r="C92">
        <f>VLOOKUP($A92+13*C$4-13,$J$5:$AQ$52,2+$B84)</f>
        <v>1119</v>
      </c>
      <c r="D92">
        <f>VLOOKUP($A92+13*D$4-13,$J$5:$AQ$52,2+$B84)</f>
        <v>3937</v>
      </c>
      <c r="E92">
        <f>VLOOKUP($A92+13*E$4-13,$J$5:$AQ$52,2+$B84)</f>
        <v>284</v>
      </c>
      <c r="F92">
        <f>VLOOKUP($A92+13*F$4-13,$J$5:$AQ$52,2+$B84)</f>
        <v>6108</v>
      </c>
    </row>
    <row r="93" spans="1:6" x14ac:dyDescent="0.35">
      <c r="A93" s="5">
        <v>9</v>
      </c>
      <c r="C93">
        <f>VLOOKUP($A93+13*C$4-13,$J$5:$AQ$52,2+$B84)</f>
        <v>1008</v>
      </c>
      <c r="D93">
        <f>VLOOKUP($A93+13*D$4-13,$J$5:$AQ$52,2+$B84)</f>
        <v>4101</v>
      </c>
      <c r="E93">
        <f>VLOOKUP($A93+13*E$4-13,$J$5:$AQ$52,2+$B84)</f>
        <v>344</v>
      </c>
      <c r="F93">
        <f>VLOOKUP($A93+13*F$4-13,$J$5:$AQ$52,2+$B84)</f>
        <v>6475</v>
      </c>
    </row>
    <row r="104" spans="1:6" x14ac:dyDescent="0.35">
      <c r="B104" s="157">
        <v>6</v>
      </c>
      <c r="C104" s="5">
        <v>1</v>
      </c>
      <c r="D104">
        <v>2</v>
      </c>
      <c r="E104" s="5">
        <v>3</v>
      </c>
      <c r="F104" s="5">
        <v>4</v>
      </c>
    </row>
    <row r="105" spans="1:6" x14ac:dyDescent="0.35">
      <c r="A105" s="5">
        <v>1</v>
      </c>
      <c r="C105">
        <f>VLOOKUP($A105+13*C$4-13,$J$5:$AQ$52,2+$B104)</f>
        <v>710</v>
      </c>
      <c r="D105">
        <f>VLOOKUP($A105+13*D$4-13,$J$5:$AQ$52,2+$B104)</f>
        <v>4325</v>
      </c>
      <c r="E105">
        <f>VLOOKUP($A105+13*E$4-13,$J$5:$AQ$52,2+$B104)</f>
        <v>129</v>
      </c>
      <c r="F105">
        <f>VLOOKUP($A105+13*F$4-13,$J$5:$AQ$52,2+$B104)</f>
        <v>5824</v>
      </c>
    </row>
    <row r="106" spans="1:6" x14ac:dyDescent="0.35">
      <c r="A106" s="5">
        <v>2</v>
      </c>
      <c r="C106">
        <f>VLOOKUP($A106+13*C$4-13,$J$5:$AQ$52,2+$B104)</f>
        <v>664</v>
      </c>
      <c r="D106">
        <f>VLOOKUP($A106+13*D$4-13,$J$5:$AQ$52,2+$B104)</f>
        <v>4176</v>
      </c>
      <c r="E106">
        <f>VLOOKUP($A106+13*E$4-13,$J$5:$AQ$52,2+$B104)</f>
        <v>167</v>
      </c>
      <c r="F106">
        <f>VLOOKUP($A106+13*F$4-13,$J$5:$AQ$52,2+$B104)</f>
        <v>5562</v>
      </c>
    </row>
    <row r="107" spans="1:6" x14ac:dyDescent="0.35">
      <c r="A107" s="5">
        <v>3</v>
      </c>
      <c r="C107">
        <f>VLOOKUP($A107+13*C$4-13,$J$5:$AQ$52,2+$B104)</f>
        <v>767</v>
      </c>
      <c r="D107">
        <f>VLOOKUP($A107+13*D$4-13,$J$5:$AQ$52,2+$B104)</f>
        <v>4478</v>
      </c>
      <c r="E107">
        <f>VLOOKUP($A107+13*E$4-13,$J$5:$AQ$52,2+$B104)</f>
        <v>203</v>
      </c>
      <c r="F107">
        <f>VLOOKUP($A107+13*F$4-13,$J$5:$AQ$52,2+$B104)</f>
        <v>5990</v>
      </c>
    </row>
    <row r="108" spans="1:6" x14ac:dyDescent="0.35">
      <c r="A108" s="5">
        <v>4</v>
      </c>
      <c r="C108">
        <f>VLOOKUP($A108+13*C$4-13,$J$5:$AQ$52,2+$B104)</f>
        <v>813</v>
      </c>
      <c r="D108">
        <f>VLOOKUP($A108+13*D$4-13,$J$5:$AQ$52,2+$B104)</f>
        <v>4746</v>
      </c>
      <c r="E108">
        <f>VLOOKUP($A108+13*E$4-13,$J$5:$AQ$52,2+$B104)</f>
        <v>176</v>
      </c>
      <c r="F108">
        <f>VLOOKUP($A108+13*F$4-13,$J$5:$AQ$52,2+$B104)</f>
        <v>6169</v>
      </c>
    </row>
    <row r="109" spans="1:6" x14ac:dyDescent="0.35">
      <c r="A109" s="5">
        <v>5</v>
      </c>
      <c r="C109">
        <f>VLOOKUP($A109+13*C$4-13,$J$5:$AQ$52,2+$B104)</f>
        <v>770</v>
      </c>
      <c r="D109">
        <f>VLOOKUP($A109+13*D$4-13,$J$5:$AQ$52,2+$B104)</f>
        <v>4221</v>
      </c>
      <c r="E109">
        <f>VLOOKUP($A109+13*E$4-13,$J$5:$AQ$52,2+$B104)</f>
        <v>151</v>
      </c>
      <c r="F109">
        <f>VLOOKUP($A109+13*F$4-13,$J$5:$AQ$52,2+$B104)</f>
        <v>5590</v>
      </c>
    </row>
    <row r="110" spans="1:6" x14ac:dyDescent="0.35">
      <c r="A110" s="5">
        <v>6</v>
      </c>
      <c r="C110">
        <f>VLOOKUP($A110+13*C$4-13,$J$5:$AQ$52,2+$B104)</f>
        <v>842</v>
      </c>
      <c r="D110">
        <f>VLOOKUP($A110+13*D$4-13,$J$5:$AQ$52,2+$B104)</f>
        <v>3925</v>
      </c>
      <c r="E110">
        <f>VLOOKUP($A110+13*E$4-13,$J$5:$AQ$52,2+$B104)</f>
        <v>126</v>
      </c>
      <c r="F110">
        <f>VLOOKUP($A110+13*F$4-13,$J$5:$AQ$52,2+$B104)</f>
        <v>5405</v>
      </c>
    </row>
    <row r="111" spans="1:6" x14ac:dyDescent="0.35">
      <c r="A111" s="5">
        <v>7</v>
      </c>
      <c r="C111">
        <f>VLOOKUP($A111+13*C$4-13,$J$5:$AQ$52,2+$B104)</f>
        <v>887</v>
      </c>
      <c r="D111">
        <f>VLOOKUP($A111+13*D$4-13,$J$5:$AQ$52,2+$B104)</f>
        <v>3825</v>
      </c>
      <c r="E111">
        <f>VLOOKUP($A111+13*E$4-13,$J$5:$AQ$52,2+$B104)</f>
        <v>140</v>
      </c>
      <c r="F111">
        <f>VLOOKUP($A111+13*F$4-13,$J$5:$AQ$52,2+$B104)</f>
        <v>5396</v>
      </c>
    </row>
    <row r="112" spans="1:6" x14ac:dyDescent="0.35">
      <c r="A112" s="5">
        <v>8</v>
      </c>
      <c r="C112">
        <f>VLOOKUP($A112+13*C$4-13,$J$5:$AQ$52,2+$B104)</f>
        <v>987</v>
      </c>
      <c r="D112">
        <f>VLOOKUP($A112+13*D$4-13,$J$5:$AQ$52,2+$B104)</f>
        <v>3517</v>
      </c>
      <c r="E112">
        <f>VLOOKUP($A112+13*E$4-13,$J$5:$AQ$52,2+$B104)</f>
        <v>279</v>
      </c>
      <c r="F112">
        <f>VLOOKUP($A112+13*F$4-13,$J$5:$AQ$52,2+$B104)</f>
        <v>5414</v>
      </c>
    </row>
    <row r="113" spans="1:6" x14ac:dyDescent="0.35">
      <c r="A113" s="5">
        <v>9</v>
      </c>
      <c r="C113">
        <f>VLOOKUP($A113+13*C$4-13,$J$5:$AQ$52,2+$B104)</f>
        <v>1004</v>
      </c>
      <c r="D113">
        <f>VLOOKUP($A113+13*D$4-13,$J$5:$AQ$52,2+$B104)</f>
        <v>3485</v>
      </c>
      <c r="E113">
        <f>VLOOKUP($A113+13*E$4-13,$J$5:$AQ$52,2+$B104)</f>
        <v>328</v>
      </c>
      <c r="F113">
        <f>VLOOKUP($A113+13*F$4-13,$J$5:$AQ$52,2+$B104)</f>
        <v>5621</v>
      </c>
    </row>
    <row r="124" spans="1:6" x14ac:dyDescent="0.35">
      <c r="B124" s="157">
        <v>7</v>
      </c>
      <c r="C124" s="5">
        <v>1</v>
      </c>
      <c r="D124">
        <v>2</v>
      </c>
      <c r="E124" s="5">
        <v>3</v>
      </c>
      <c r="F124" s="5">
        <v>4</v>
      </c>
    </row>
    <row r="125" spans="1:6" x14ac:dyDescent="0.35">
      <c r="A125" s="5">
        <v>1</v>
      </c>
      <c r="C125">
        <f>VLOOKUP($A125+13*C$4-13,$J$5:$AQ$52,2+$B124)</f>
        <v>802</v>
      </c>
      <c r="D125">
        <f>VLOOKUP($A125+13*D$4-13,$J$5:$AQ$52,2+$B124)</f>
        <v>7445</v>
      </c>
      <c r="E125">
        <f>VLOOKUP($A125+13*E$4-13,$J$5:$AQ$52,2+$B124)</f>
        <v>257</v>
      </c>
      <c r="F125">
        <f>VLOOKUP($A125+13*F$4-13,$J$5:$AQ$52,2+$B124)</f>
        <v>9158</v>
      </c>
    </row>
    <row r="126" spans="1:6" x14ac:dyDescent="0.35">
      <c r="A126" s="5">
        <v>2</v>
      </c>
      <c r="C126">
        <f>VLOOKUP($A126+13*C$4-13,$J$5:$AQ$52,2+$B124)</f>
        <v>816</v>
      </c>
      <c r="D126">
        <f>VLOOKUP($A126+13*D$4-13,$J$5:$AQ$52,2+$B124)</f>
        <v>7632</v>
      </c>
      <c r="E126">
        <f>VLOOKUP($A126+13*E$4-13,$J$5:$AQ$52,2+$B124)</f>
        <v>265</v>
      </c>
      <c r="F126">
        <f>VLOOKUP($A126+13*F$4-13,$J$5:$AQ$52,2+$B124)</f>
        <v>9413</v>
      </c>
    </row>
    <row r="127" spans="1:6" x14ac:dyDescent="0.35">
      <c r="A127" s="5">
        <v>3</v>
      </c>
      <c r="C127">
        <f>VLOOKUP($A127+13*C$4-13,$J$5:$AQ$52,2+$B124)</f>
        <v>867</v>
      </c>
      <c r="D127">
        <f>VLOOKUP($A127+13*D$4-13,$J$5:$AQ$52,2+$B124)</f>
        <v>7021</v>
      </c>
      <c r="E127">
        <f>VLOOKUP($A127+13*E$4-13,$J$5:$AQ$52,2+$B124)</f>
        <v>282</v>
      </c>
      <c r="F127">
        <f>VLOOKUP($A127+13*F$4-13,$J$5:$AQ$52,2+$B124)</f>
        <v>8826</v>
      </c>
    </row>
    <row r="128" spans="1:6" x14ac:dyDescent="0.35">
      <c r="A128" s="5">
        <v>4</v>
      </c>
      <c r="C128">
        <f>VLOOKUP($A128+13*C$4-13,$J$5:$AQ$52,2+$B124)</f>
        <v>851</v>
      </c>
      <c r="D128">
        <f>VLOOKUP($A128+13*D$4-13,$J$5:$AQ$52,2+$B124)</f>
        <v>7255</v>
      </c>
      <c r="E128">
        <f>VLOOKUP($A128+13*E$4-13,$J$5:$AQ$52,2+$B124)</f>
        <v>318</v>
      </c>
      <c r="F128">
        <f>VLOOKUP($A128+13*F$4-13,$J$5:$AQ$52,2+$B124)</f>
        <v>9142</v>
      </c>
    </row>
    <row r="129" spans="1:6" x14ac:dyDescent="0.35">
      <c r="A129" s="5">
        <v>5</v>
      </c>
      <c r="C129">
        <f>VLOOKUP($A129+13*C$4-13,$J$5:$AQ$52,2+$B124)</f>
        <v>817</v>
      </c>
      <c r="D129">
        <f>VLOOKUP($A129+13*D$4-13,$J$5:$AQ$52,2+$B124)</f>
        <v>6990</v>
      </c>
      <c r="E129">
        <f>VLOOKUP($A129+13*E$4-13,$J$5:$AQ$52,2+$B124)</f>
        <v>262</v>
      </c>
      <c r="F129">
        <f>VLOOKUP($A129+13*F$4-13,$J$5:$AQ$52,2+$B124)</f>
        <v>8631</v>
      </c>
    </row>
    <row r="130" spans="1:6" x14ac:dyDescent="0.35">
      <c r="A130" s="5">
        <v>6</v>
      </c>
      <c r="C130">
        <f>VLOOKUP($A130+13*C$4-13,$J$5:$AQ$52,2+$B124)</f>
        <v>846</v>
      </c>
      <c r="D130">
        <f>VLOOKUP($A130+13*D$4-13,$J$5:$AQ$52,2+$B124)</f>
        <v>5886</v>
      </c>
      <c r="E130">
        <f>VLOOKUP($A130+13*E$4-13,$J$5:$AQ$52,2+$B124)</f>
        <v>237</v>
      </c>
      <c r="F130">
        <f>VLOOKUP($A130+13*F$4-13,$J$5:$AQ$52,2+$B124)</f>
        <v>7524</v>
      </c>
    </row>
    <row r="131" spans="1:6" x14ac:dyDescent="0.35">
      <c r="A131" s="5">
        <v>7</v>
      </c>
      <c r="C131">
        <f>VLOOKUP($A131+13*C$4-13,$J$5:$AQ$52,2+$B124)</f>
        <v>815</v>
      </c>
      <c r="D131">
        <f>VLOOKUP($A131+13*D$4-13,$J$5:$AQ$52,2+$B124)</f>
        <v>5694</v>
      </c>
      <c r="E131">
        <f>VLOOKUP($A131+13*E$4-13,$J$5:$AQ$52,2+$B124)</f>
        <v>207</v>
      </c>
      <c r="F131">
        <f>VLOOKUP($A131+13*F$4-13,$J$5:$AQ$52,2+$B124)</f>
        <v>7235</v>
      </c>
    </row>
    <row r="132" spans="1:6" x14ac:dyDescent="0.35">
      <c r="A132" s="5">
        <v>8</v>
      </c>
      <c r="C132">
        <f>VLOOKUP($A132+13*C$4-13,$J$5:$AQ$52,2+$B124)</f>
        <v>906</v>
      </c>
      <c r="D132">
        <f>VLOOKUP($A132+13*D$4-13,$J$5:$AQ$52,2+$B124)</f>
        <v>6243</v>
      </c>
      <c r="E132">
        <f>VLOOKUP($A132+13*E$4-13,$J$5:$AQ$52,2+$B124)</f>
        <v>320</v>
      </c>
      <c r="F132">
        <f>VLOOKUP($A132+13*F$4-13,$J$5:$AQ$52,2+$B124)</f>
        <v>8134</v>
      </c>
    </row>
    <row r="133" spans="1:6" x14ac:dyDescent="0.35">
      <c r="A133" s="5">
        <v>9</v>
      </c>
      <c r="C133">
        <f>VLOOKUP($A133+13*C$4-13,$J$5:$AQ$52,2+$B124)</f>
        <v>1035</v>
      </c>
      <c r="D133">
        <f>VLOOKUP($A133+13*D$4-13,$J$5:$AQ$52,2+$B124)</f>
        <v>5388</v>
      </c>
      <c r="E133">
        <f>VLOOKUP($A133+13*E$4-13,$J$5:$AQ$52,2+$B124)</f>
        <v>380</v>
      </c>
      <c r="F133">
        <f>VLOOKUP($A133+13*F$4-13,$J$5:$AQ$52,2+$B124)</f>
        <v>7517</v>
      </c>
    </row>
    <row r="144" spans="1:6" x14ac:dyDescent="0.35">
      <c r="B144" s="157">
        <v>8</v>
      </c>
      <c r="C144" s="5">
        <v>1</v>
      </c>
      <c r="D144">
        <v>2</v>
      </c>
      <c r="E144" s="5">
        <v>3</v>
      </c>
      <c r="F144" s="5">
        <v>4</v>
      </c>
    </row>
    <row r="145" spans="1:6" x14ac:dyDescent="0.35">
      <c r="A145" s="5">
        <v>1</v>
      </c>
      <c r="C145">
        <f>VLOOKUP($A145+13*C$4-13,$J$5:$AQ$52,2+$B144)</f>
        <v>1189</v>
      </c>
      <c r="D145">
        <f>VLOOKUP($A145+13*D$4-13,$J$5:$AQ$52,2+$B144)</f>
        <v>6314</v>
      </c>
      <c r="E145">
        <f>VLOOKUP($A145+13*E$4-13,$J$5:$AQ$52,2+$B144)</f>
        <v>322</v>
      </c>
      <c r="F145">
        <f>VLOOKUP($A145+13*F$4-13,$J$5:$AQ$52,2+$B144)</f>
        <v>9070</v>
      </c>
    </row>
    <row r="146" spans="1:6" x14ac:dyDescent="0.35">
      <c r="A146" s="5">
        <v>2</v>
      </c>
      <c r="C146">
        <f>VLOOKUP($A146+13*C$4-13,$J$5:$AQ$52,2+$B144)</f>
        <v>1262</v>
      </c>
      <c r="D146">
        <f>VLOOKUP($A146+13*D$4-13,$J$5:$AQ$52,2+$B144)</f>
        <v>7348</v>
      </c>
      <c r="E146">
        <f>VLOOKUP($A146+13*E$4-13,$J$5:$AQ$52,2+$B144)</f>
        <v>273</v>
      </c>
      <c r="F146">
        <f>VLOOKUP($A146+13*F$4-13,$J$5:$AQ$52,2+$B144)</f>
        <v>10140</v>
      </c>
    </row>
    <row r="147" spans="1:6" x14ac:dyDescent="0.35">
      <c r="A147" s="5">
        <v>3</v>
      </c>
      <c r="C147">
        <f>VLOOKUP($A147+13*C$4-13,$J$5:$AQ$52,2+$B144)</f>
        <v>1147</v>
      </c>
      <c r="D147">
        <f>VLOOKUP($A147+13*D$4-13,$J$5:$AQ$52,2+$B144)</f>
        <v>7360</v>
      </c>
      <c r="E147">
        <f>VLOOKUP($A147+13*E$4-13,$J$5:$AQ$52,2+$B144)</f>
        <v>223</v>
      </c>
      <c r="F147">
        <f>VLOOKUP($A147+13*F$4-13,$J$5:$AQ$52,2+$B144)</f>
        <v>9913</v>
      </c>
    </row>
    <row r="148" spans="1:6" x14ac:dyDescent="0.35">
      <c r="A148" s="5">
        <v>4</v>
      </c>
      <c r="C148">
        <f>VLOOKUP($A148+13*C$4-13,$J$5:$AQ$52,2+$B144)</f>
        <v>1145</v>
      </c>
      <c r="D148">
        <f>VLOOKUP($A148+13*D$4-13,$J$5:$AQ$52,2+$B144)</f>
        <v>6586</v>
      </c>
      <c r="E148">
        <f>VLOOKUP($A148+13*E$4-13,$J$5:$AQ$52,2+$B144)</f>
        <v>309</v>
      </c>
      <c r="F148">
        <f>VLOOKUP($A148+13*F$4-13,$J$5:$AQ$52,2+$B144)</f>
        <v>9458</v>
      </c>
    </row>
    <row r="149" spans="1:6" x14ac:dyDescent="0.35">
      <c r="A149" s="5">
        <v>5</v>
      </c>
      <c r="C149">
        <f>VLOOKUP($A149+13*C$4-13,$J$5:$AQ$52,2+$B144)</f>
        <v>1226</v>
      </c>
      <c r="D149">
        <f>VLOOKUP($A149+13*D$4-13,$J$5:$AQ$52,2+$B144)</f>
        <v>7334</v>
      </c>
      <c r="E149">
        <f>VLOOKUP($A149+13*E$4-13,$J$5:$AQ$52,2+$B144)</f>
        <v>280</v>
      </c>
      <c r="F149">
        <f>VLOOKUP($A149+13*F$4-13,$J$5:$AQ$52,2+$B144)</f>
        <v>10048</v>
      </c>
    </row>
    <row r="150" spans="1:6" x14ac:dyDescent="0.35">
      <c r="A150" s="5">
        <v>6</v>
      </c>
      <c r="C150">
        <f>VLOOKUP($A150+13*C$4-13,$J$5:$AQ$52,2+$B144)</f>
        <v>1223</v>
      </c>
      <c r="D150">
        <f>VLOOKUP($A150+13*D$4-13,$J$5:$AQ$52,2+$B144)</f>
        <v>6412</v>
      </c>
      <c r="E150">
        <f>VLOOKUP($A150+13*E$4-13,$J$5:$AQ$52,2+$B144)</f>
        <v>290</v>
      </c>
      <c r="F150">
        <f>VLOOKUP($A150+13*F$4-13,$J$5:$AQ$52,2+$B144)</f>
        <v>8986</v>
      </c>
    </row>
    <row r="151" spans="1:6" x14ac:dyDescent="0.35">
      <c r="A151" s="5">
        <v>7</v>
      </c>
      <c r="C151">
        <f>VLOOKUP($A151+13*C$4-13,$J$5:$AQ$52,2+$B144)</f>
        <v>1156</v>
      </c>
      <c r="D151">
        <f>VLOOKUP($A151+13*D$4-13,$J$5:$AQ$52,2+$B144)</f>
        <v>5930</v>
      </c>
      <c r="E151">
        <f>VLOOKUP($A151+13*E$4-13,$J$5:$AQ$52,2+$B144)</f>
        <v>308</v>
      </c>
      <c r="F151">
        <f>VLOOKUP($A151+13*F$4-13,$J$5:$AQ$52,2+$B144)</f>
        <v>8665</v>
      </c>
    </row>
    <row r="152" spans="1:6" x14ac:dyDescent="0.35">
      <c r="A152" s="5">
        <v>8</v>
      </c>
      <c r="C152">
        <f>VLOOKUP($A152+13*C$4-13,$J$5:$AQ$52,2+$B144)</f>
        <v>1400</v>
      </c>
      <c r="D152">
        <f>VLOOKUP($A152+13*D$4-13,$J$5:$AQ$52,2+$B144)</f>
        <v>5549</v>
      </c>
      <c r="E152">
        <f>VLOOKUP($A152+13*E$4-13,$J$5:$AQ$52,2+$B144)</f>
        <v>453</v>
      </c>
      <c r="F152">
        <f>VLOOKUP($A152+13*F$4-13,$J$5:$AQ$52,2+$B144)</f>
        <v>9084</v>
      </c>
    </row>
    <row r="153" spans="1:6" x14ac:dyDescent="0.35">
      <c r="A153" s="5">
        <v>9</v>
      </c>
      <c r="C153">
        <f>VLOOKUP($A153+13*C$4-13,$J$5:$AQ$52,2+$B144)</f>
        <v>1440</v>
      </c>
      <c r="D153">
        <f>VLOOKUP($A153+13*D$4-13,$J$5:$AQ$52,2+$B144)</f>
        <v>5759</v>
      </c>
      <c r="E153">
        <f>VLOOKUP($A153+13*E$4-13,$J$5:$AQ$52,2+$B144)</f>
        <v>632</v>
      </c>
      <c r="F153">
        <f>VLOOKUP($A153+13*F$4-13,$J$5:$AQ$52,2+$B144)</f>
        <v>9779</v>
      </c>
    </row>
    <row r="164" spans="1:6" x14ac:dyDescent="0.35">
      <c r="B164" s="157">
        <v>9</v>
      </c>
      <c r="C164" s="5">
        <v>1</v>
      </c>
      <c r="D164">
        <v>2</v>
      </c>
      <c r="E164" s="5">
        <v>3</v>
      </c>
      <c r="F164" s="5">
        <v>4</v>
      </c>
    </row>
    <row r="165" spans="1:6" x14ac:dyDescent="0.35">
      <c r="A165" s="5">
        <v>1</v>
      </c>
      <c r="C165">
        <f>VLOOKUP($A165+13*C$4-13,$J$5:$AQ$52,2+$B164)</f>
        <v>384</v>
      </c>
      <c r="D165">
        <f>VLOOKUP($A165+13*D$4-13,$J$5:$AQ$52,2+$B164)</f>
        <v>4293</v>
      </c>
      <c r="E165">
        <f>VLOOKUP($A165+13*E$4-13,$J$5:$AQ$52,2+$B164)</f>
        <v>124</v>
      </c>
      <c r="F165">
        <f>VLOOKUP($A165+13*F$4-13,$J$5:$AQ$52,2+$B164)</f>
        <v>5199</v>
      </c>
    </row>
    <row r="166" spans="1:6" x14ac:dyDescent="0.35">
      <c r="A166" s="5">
        <v>2</v>
      </c>
      <c r="C166">
        <f>VLOOKUP($A166+13*C$4-13,$J$5:$AQ$52,2+$B164)</f>
        <v>370</v>
      </c>
      <c r="D166">
        <f>VLOOKUP($A166+13*D$4-13,$J$5:$AQ$52,2+$B164)</f>
        <v>4376</v>
      </c>
      <c r="E166">
        <f>VLOOKUP($A166+13*E$4-13,$J$5:$AQ$52,2+$B164)</f>
        <v>104</v>
      </c>
      <c r="F166">
        <f>VLOOKUP($A166+13*F$4-13,$J$5:$AQ$52,2+$B164)</f>
        <v>5274</v>
      </c>
    </row>
    <row r="167" spans="1:6" x14ac:dyDescent="0.35">
      <c r="A167" s="5">
        <v>3</v>
      </c>
      <c r="C167">
        <f>VLOOKUP($A167+13*C$4-13,$J$5:$AQ$52,2+$B164)</f>
        <v>497</v>
      </c>
      <c r="D167">
        <f>VLOOKUP($A167+13*D$4-13,$J$5:$AQ$52,2+$B164)</f>
        <v>3866</v>
      </c>
      <c r="E167">
        <f>VLOOKUP($A167+13*E$4-13,$J$5:$AQ$52,2+$B164)</f>
        <v>135</v>
      </c>
      <c r="F167">
        <f>VLOOKUP($A167+13*F$4-13,$J$5:$AQ$52,2+$B164)</f>
        <v>4793</v>
      </c>
    </row>
    <row r="168" spans="1:6" x14ac:dyDescent="0.35">
      <c r="A168" s="5">
        <v>4</v>
      </c>
      <c r="C168">
        <f>VLOOKUP($A168+13*C$4-13,$J$5:$AQ$52,2+$B164)</f>
        <v>454</v>
      </c>
      <c r="D168">
        <f>VLOOKUP($A168+13*D$4-13,$J$5:$AQ$52,2+$B164)</f>
        <v>3483</v>
      </c>
      <c r="E168">
        <f>VLOOKUP($A168+13*E$4-13,$J$5:$AQ$52,2+$B164)</f>
        <v>118</v>
      </c>
      <c r="F168">
        <f>VLOOKUP($A168+13*F$4-13,$J$5:$AQ$52,2+$B164)</f>
        <v>4335</v>
      </c>
    </row>
    <row r="169" spans="1:6" x14ac:dyDescent="0.35">
      <c r="A169" s="5">
        <v>5</v>
      </c>
      <c r="C169">
        <f>VLOOKUP($A169+13*C$4-13,$J$5:$AQ$52,2+$B164)</f>
        <v>414</v>
      </c>
      <c r="D169">
        <f>VLOOKUP($A169+13*D$4-13,$J$5:$AQ$52,2+$B164)</f>
        <v>3343</v>
      </c>
      <c r="E169">
        <f>VLOOKUP($A169+13*E$4-13,$J$5:$AQ$52,2+$B164)</f>
        <v>135</v>
      </c>
      <c r="F169">
        <f>VLOOKUP($A169+13*F$4-13,$J$5:$AQ$52,2+$B164)</f>
        <v>4180</v>
      </c>
    </row>
    <row r="170" spans="1:6" x14ac:dyDescent="0.35">
      <c r="A170" s="5">
        <v>6</v>
      </c>
      <c r="C170">
        <f>VLOOKUP($A170+13*C$4-13,$J$5:$AQ$52,2+$B164)</f>
        <v>481</v>
      </c>
      <c r="D170">
        <f>VLOOKUP($A170+13*D$4-13,$J$5:$AQ$52,2+$B164)</f>
        <v>3318</v>
      </c>
      <c r="E170">
        <f>VLOOKUP($A170+13*E$4-13,$J$5:$AQ$52,2+$B164)</f>
        <v>140</v>
      </c>
      <c r="F170">
        <f>VLOOKUP($A170+13*F$4-13,$J$5:$AQ$52,2+$B164)</f>
        <v>4226</v>
      </c>
    </row>
    <row r="171" spans="1:6" x14ac:dyDescent="0.35">
      <c r="A171" s="5">
        <v>7</v>
      </c>
      <c r="C171">
        <f>VLOOKUP($A171+13*C$4-13,$J$5:$AQ$52,2+$B164)</f>
        <v>463</v>
      </c>
      <c r="D171">
        <f>VLOOKUP($A171+13*D$4-13,$J$5:$AQ$52,2+$B164)</f>
        <v>2708</v>
      </c>
      <c r="E171">
        <f>VLOOKUP($A171+13*E$4-13,$J$5:$AQ$52,2+$B164)</f>
        <v>115</v>
      </c>
      <c r="F171">
        <f>VLOOKUP($A171+13*F$4-13,$J$5:$AQ$52,2+$B164)</f>
        <v>3602</v>
      </c>
    </row>
    <row r="172" spans="1:6" x14ac:dyDescent="0.35">
      <c r="A172" s="5">
        <v>8</v>
      </c>
      <c r="C172">
        <f>VLOOKUP($A172+13*C$4-13,$J$5:$AQ$52,2+$B164)</f>
        <v>408</v>
      </c>
      <c r="D172">
        <f>VLOOKUP($A172+13*D$4-13,$J$5:$AQ$52,2+$B164)</f>
        <v>2934</v>
      </c>
      <c r="E172">
        <f>VLOOKUP($A172+13*E$4-13,$J$5:$AQ$52,2+$B164)</f>
        <v>175</v>
      </c>
      <c r="F172">
        <f>VLOOKUP($A172+13*F$4-13,$J$5:$AQ$52,2+$B164)</f>
        <v>3869</v>
      </c>
    </row>
    <row r="173" spans="1:6" x14ac:dyDescent="0.35">
      <c r="A173" s="5">
        <v>9</v>
      </c>
      <c r="C173">
        <f>VLOOKUP($A173+13*C$4-13,$J$5:$AQ$52,2+$B164)</f>
        <v>443</v>
      </c>
      <c r="D173">
        <f>VLOOKUP($A173+13*D$4-13,$J$5:$AQ$52,2+$B164)</f>
        <v>2874</v>
      </c>
      <c r="E173">
        <f>VLOOKUP($A173+13*E$4-13,$J$5:$AQ$52,2+$B164)</f>
        <v>178</v>
      </c>
      <c r="F173">
        <f>VLOOKUP($A173+13*F$4-13,$J$5:$AQ$52,2+$B164)</f>
        <v>3902</v>
      </c>
    </row>
    <row r="184" spans="1:6" x14ac:dyDescent="0.35">
      <c r="B184" s="157">
        <v>10</v>
      </c>
      <c r="C184" s="5">
        <v>1</v>
      </c>
      <c r="D184">
        <v>2</v>
      </c>
      <c r="E184" s="5">
        <v>3</v>
      </c>
      <c r="F184" s="5">
        <v>4</v>
      </c>
    </row>
    <row r="185" spans="1:6" x14ac:dyDescent="0.35">
      <c r="A185" s="5">
        <v>1</v>
      </c>
      <c r="C185">
        <f>VLOOKUP($A185+13*C$4-13,$J$5:$AQ$52,2+$B184)</f>
        <v>1008</v>
      </c>
      <c r="D185">
        <f>VLOOKUP($A185+13*D$4-13,$J$5:$AQ$52,2+$B184)</f>
        <v>6705</v>
      </c>
      <c r="E185">
        <f>VLOOKUP($A185+13*E$4-13,$J$5:$AQ$52,2+$B184)</f>
        <v>504</v>
      </c>
      <c r="F185">
        <f>VLOOKUP($A185+13*F$4-13,$J$5:$AQ$52,2+$B184)</f>
        <v>9555</v>
      </c>
    </row>
    <row r="186" spans="1:6" x14ac:dyDescent="0.35">
      <c r="A186" s="5">
        <v>2</v>
      </c>
      <c r="C186">
        <f>VLOOKUP($A186+13*C$4-13,$J$5:$AQ$52,2+$B184)</f>
        <v>1149</v>
      </c>
      <c r="D186">
        <f>VLOOKUP($A186+13*D$4-13,$J$5:$AQ$52,2+$B184)</f>
        <v>7467</v>
      </c>
      <c r="E186">
        <f>VLOOKUP($A186+13*E$4-13,$J$5:$AQ$52,2+$B184)</f>
        <v>438</v>
      </c>
      <c r="F186">
        <f>VLOOKUP($A186+13*F$4-13,$J$5:$AQ$52,2+$B184)</f>
        <v>10562</v>
      </c>
    </row>
    <row r="187" spans="1:6" x14ac:dyDescent="0.35">
      <c r="A187" s="5">
        <v>3</v>
      </c>
      <c r="C187">
        <f>VLOOKUP($A187+13*C$4-13,$J$5:$AQ$52,2+$B184)</f>
        <v>1295</v>
      </c>
      <c r="D187">
        <f>VLOOKUP($A187+13*D$4-13,$J$5:$AQ$52,2+$B184)</f>
        <v>6750</v>
      </c>
      <c r="E187">
        <f>VLOOKUP($A187+13*E$4-13,$J$5:$AQ$52,2+$B184)</f>
        <v>400</v>
      </c>
      <c r="F187">
        <f>VLOOKUP($A187+13*F$4-13,$J$5:$AQ$52,2+$B184)</f>
        <v>9878</v>
      </c>
    </row>
    <row r="188" spans="1:6" x14ac:dyDescent="0.35">
      <c r="A188" s="5">
        <v>4</v>
      </c>
      <c r="C188">
        <f>VLOOKUP($A188+13*C$4-13,$J$5:$AQ$52,2+$B184)</f>
        <v>1272</v>
      </c>
      <c r="D188">
        <f>VLOOKUP($A188+13*D$4-13,$J$5:$AQ$52,2+$B184)</f>
        <v>6476</v>
      </c>
      <c r="E188">
        <f>VLOOKUP($A188+13*E$4-13,$J$5:$AQ$52,2+$B184)</f>
        <v>411</v>
      </c>
      <c r="F188">
        <f>VLOOKUP($A188+13*F$4-13,$J$5:$AQ$52,2+$B184)</f>
        <v>9438</v>
      </c>
    </row>
    <row r="189" spans="1:6" x14ac:dyDescent="0.35">
      <c r="A189" s="5">
        <v>5</v>
      </c>
      <c r="C189">
        <f>VLOOKUP($A189+13*C$4-13,$J$5:$AQ$52,2+$B184)</f>
        <v>1340</v>
      </c>
      <c r="D189">
        <f>VLOOKUP($A189+13*D$4-13,$J$5:$AQ$52,2+$B184)</f>
        <v>6445</v>
      </c>
      <c r="E189">
        <f>VLOOKUP($A189+13*E$4-13,$J$5:$AQ$52,2+$B184)</f>
        <v>460</v>
      </c>
      <c r="F189">
        <f>VLOOKUP($A189+13*F$4-13,$J$5:$AQ$52,2+$B184)</f>
        <v>9707</v>
      </c>
    </row>
    <row r="190" spans="1:6" x14ac:dyDescent="0.35">
      <c r="A190" s="5">
        <v>6</v>
      </c>
      <c r="C190">
        <f>VLOOKUP($A190+13*C$4-13,$J$5:$AQ$52,2+$B184)</f>
        <v>1370</v>
      </c>
      <c r="D190">
        <f>VLOOKUP($A190+13*D$4-13,$J$5:$AQ$52,2+$B184)</f>
        <v>6245</v>
      </c>
      <c r="E190">
        <f>VLOOKUP($A190+13*E$4-13,$J$5:$AQ$52,2+$B184)</f>
        <v>461</v>
      </c>
      <c r="F190">
        <f>VLOOKUP($A190+13*F$4-13,$J$5:$AQ$52,2+$B184)</f>
        <v>9762</v>
      </c>
    </row>
    <row r="191" spans="1:6" x14ac:dyDescent="0.35">
      <c r="A191" s="5">
        <v>7</v>
      </c>
      <c r="C191">
        <f>VLOOKUP($A191+13*C$4-13,$J$5:$AQ$52,2+$B184)</f>
        <v>1603</v>
      </c>
      <c r="D191">
        <f>VLOOKUP($A191+13*D$4-13,$J$5:$AQ$52,2+$B184)</f>
        <v>5616</v>
      </c>
      <c r="E191">
        <f>VLOOKUP($A191+13*E$4-13,$J$5:$AQ$52,2+$B184)</f>
        <v>607</v>
      </c>
      <c r="F191">
        <f>VLOOKUP($A191+13*F$4-13,$J$5:$AQ$52,2+$B184)</f>
        <v>9290</v>
      </c>
    </row>
    <row r="192" spans="1:6" x14ac:dyDescent="0.35">
      <c r="A192" s="5">
        <v>8</v>
      </c>
      <c r="C192">
        <f>VLOOKUP($A192+13*C$4-13,$J$5:$AQ$52,2+$B184)</f>
        <v>1560</v>
      </c>
      <c r="D192">
        <f>VLOOKUP($A192+13*D$4-13,$J$5:$AQ$52,2+$B184)</f>
        <v>5758</v>
      </c>
      <c r="E192">
        <f>VLOOKUP($A192+13*E$4-13,$J$5:$AQ$52,2+$B184)</f>
        <v>704</v>
      </c>
      <c r="F192">
        <f>VLOOKUP($A192+13*F$4-13,$J$5:$AQ$52,2+$B184)</f>
        <v>9747</v>
      </c>
    </row>
    <row r="193" spans="1:6" x14ac:dyDescent="0.35">
      <c r="A193" s="5">
        <v>9</v>
      </c>
      <c r="C193">
        <f>VLOOKUP($A193+13*C$4-13,$J$5:$AQ$52,2+$B184)</f>
        <v>1625</v>
      </c>
      <c r="D193">
        <f>VLOOKUP($A193+13*D$4-13,$J$5:$AQ$52,2+$B184)</f>
        <v>5957</v>
      </c>
      <c r="E193">
        <f>VLOOKUP($A193+13*E$4-13,$J$5:$AQ$52,2+$B184)</f>
        <v>685</v>
      </c>
      <c r="F193">
        <f>VLOOKUP($A193+13*F$4-13,$J$5:$AQ$52,2+$B184)</f>
        <v>10191</v>
      </c>
    </row>
    <row r="204" spans="1:6" x14ac:dyDescent="0.35">
      <c r="B204" s="157">
        <v>11</v>
      </c>
      <c r="C204" s="5">
        <v>1</v>
      </c>
      <c r="D204">
        <v>2</v>
      </c>
      <c r="E204" s="5">
        <v>3</v>
      </c>
      <c r="F204" s="5">
        <v>4</v>
      </c>
    </row>
    <row r="205" spans="1:6" x14ac:dyDescent="0.35">
      <c r="A205" s="5">
        <v>1</v>
      </c>
      <c r="C205">
        <f>VLOOKUP($A205+13*C$4-13,$J$5:$AQ$52,2+$B204)</f>
        <v>697</v>
      </c>
      <c r="D205">
        <f>VLOOKUP($A205+13*D$4-13,$J$5:$AQ$52,2+$B204)</f>
        <v>5106</v>
      </c>
      <c r="E205">
        <f>VLOOKUP($A205+13*E$4-13,$J$5:$AQ$52,2+$B204)</f>
        <v>292</v>
      </c>
      <c r="F205">
        <f>VLOOKUP($A205+13*F$4-13,$J$5:$AQ$52,2+$B204)</f>
        <v>6646</v>
      </c>
    </row>
    <row r="206" spans="1:6" x14ac:dyDescent="0.35">
      <c r="A206" s="5">
        <v>2</v>
      </c>
      <c r="C206">
        <f>VLOOKUP($A206+13*C$4-13,$J$5:$AQ$52,2+$B204)</f>
        <v>676</v>
      </c>
      <c r="D206">
        <f>VLOOKUP($A206+13*D$4-13,$J$5:$AQ$52,2+$B204)</f>
        <v>5376</v>
      </c>
      <c r="E206">
        <f>VLOOKUP($A206+13*E$4-13,$J$5:$AQ$52,2+$B204)</f>
        <v>329</v>
      </c>
      <c r="F206">
        <f>VLOOKUP($A206+13*F$4-13,$J$5:$AQ$52,2+$B204)</f>
        <v>6984</v>
      </c>
    </row>
    <row r="207" spans="1:6" x14ac:dyDescent="0.35">
      <c r="A207" s="5">
        <v>3</v>
      </c>
      <c r="C207">
        <f>VLOOKUP($A207+13*C$4-13,$J$5:$AQ$52,2+$B204)</f>
        <v>873</v>
      </c>
      <c r="D207">
        <f>VLOOKUP($A207+13*D$4-13,$J$5:$AQ$52,2+$B204)</f>
        <v>5391</v>
      </c>
      <c r="E207">
        <f>VLOOKUP($A207+13*E$4-13,$J$5:$AQ$52,2+$B204)</f>
        <v>199</v>
      </c>
      <c r="F207">
        <f>VLOOKUP($A207+13*F$4-13,$J$5:$AQ$52,2+$B204)</f>
        <v>7004</v>
      </c>
    </row>
    <row r="208" spans="1:6" x14ac:dyDescent="0.35">
      <c r="A208" s="5">
        <v>4</v>
      </c>
      <c r="C208">
        <f>VLOOKUP($A208+13*C$4-13,$J$5:$AQ$52,2+$B204)</f>
        <v>791</v>
      </c>
      <c r="D208">
        <f>VLOOKUP($A208+13*D$4-13,$J$5:$AQ$52,2+$B204)</f>
        <v>6407</v>
      </c>
      <c r="E208">
        <f>VLOOKUP($A208+13*E$4-13,$J$5:$AQ$52,2+$B204)</f>
        <v>224</v>
      </c>
      <c r="F208">
        <f>VLOOKUP($A208+13*F$4-13,$J$5:$AQ$52,2+$B204)</f>
        <v>7878</v>
      </c>
    </row>
    <row r="209" spans="1:6" x14ac:dyDescent="0.35">
      <c r="A209" s="5">
        <v>5</v>
      </c>
      <c r="C209">
        <f>VLOOKUP($A209+13*C$4-13,$J$5:$AQ$52,2+$B204)</f>
        <v>739</v>
      </c>
      <c r="D209">
        <f>VLOOKUP($A209+13*D$4-13,$J$5:$AQ$52,2+$B204)</f>
        <v>5281</v>
      </c>
      <c r="E209">
        <f>VLOOKUP($A209+13*E$4-13,$J$5:$AQ$52,2+$B204)</f>
        <v>255</v>
      </c>
      <c r="F209">
        <f>VLOOKUP($A209+13*F$4-13,$J$5:$AQ$52,2+$B204)</f>
        <v>6864</v>
      </c>
    </row>
    <row r="210" spans="1:6" x14ac:dyDescent="0.35">
      <c r="A210" s="5">
        <v>6</v>
      </c>
      <c r="C210">
        <f>VLOOKUP($A210+13*C$4-13,$J$5:$AQ$52,2+$B204)</f>
        <v>762</v>
      </c>
      <c r="D210">
        <f>VLOOKUP($A210+13*D$4-13,$J$5:$AQ$52,2+$B204)</f>
        <v>4919</v>
      </c>
      <c r="E210">
        <f>VLOOKUP($A210+13*E$4-13,$J$5:$AQ$52,2+$B204)</f>
        <v>235</v>
      </c>
      <c r="F210">
        <f>VLOOKUP($A210+13*F$4-13,$J$5:$AQ$52,2+$B204)</f>
        <v>6570</v>
      </c>
    </row>
    <row r="211" spans="1:6" x14ac:dyDescent="0.35">
      <c r="A211" s="5">
        <v>7</v>
      </c>
      <c r="C211">
        <f>VLOOKUP($A211+13*C$4-13,$J$5:$AQ$52,2+$B204)</f>
        <v>819</v>
      </c>
      <c r="D211">
        <f>VLOOKUP($A211+13*D$4-13,$J$5:$AQ$52,2+$B204)</f>
        <v>4271</v>
      </c>
      <c r="E211">
        <f>VLOOKUP($A211+13*E$4-13,$J$5:$AQ$52,2+$B204)</f>
        <v>248</v>
      </c>
      <c r="F211">
        <f>VLOOKUP($A211+13*F$4-13,$J$5:$AQ$52,2+$B204)</f>
        <v>6023</v>
      </c>
    </row>
    <row r="212" spans="1:6" x14ac:dyDescent="0.35">
      <c r="A212" s="5">
        <v>8</v>
      </c>
      <c r="C212">
        <f>VLOOKUP($A212+13*C$4-13,$J$5:$AQ$52,2+$B204)</f>
        <v>853</v>
      </c>
      <c r="D212">
        <f>VLOOKUP($A212+13*D$4-13,$J$5:$AQ$52,2+$B204)</f>
        <v>5412</v>
      </c>
      <c r="E212">
        <f>VLOOKUP($A212+13*E$4-13,$J$5:$AQ$52,2+$B204)</f>
        <v>287</v>
      </c>
      <c r="F212">
        <f>VLOOKUP($A212+13*F$4-13,$J$5:$AQ$52,2+$B204)</f>
        <v>7322</v>
      </c>
    </row>
    <row r="213" spans="1:6" x14ac:dyDescent="0.35">
      <c r="A213" s="5">
        <v>9</v>
      </c>
      <c r="C213">
        <f>VLOOKUP($A213+13*C$4-13,$J$5:$AQ$52,2+$B204)</f>
        <v>906</v>
      </c>
      <c r="D213">
        <f>VLOOKUP($A213+13*D$4-13,$J$5:$AQ$52,2+$B204)</f>
        <v>5609</v>
      </c>
      <c r="E213">
        <f>VLOOKUP($A213+13*E$4-13,$J$5:$AQ$52,2+$B204)</f>
        <v>356</v>
      </c>
      <c r="F213">
        <f>VLOOKUP($A213+13*F$4-13,$J$5:$AQ$52,2+$B204)</f>
        <v>7688</v>
      </c>
    </row>
    <row r="224" spans="1:6" x14ac:dyDescent="0.35">
      <c r="B224" s="157">
        <v>12</v>
      </c>
      <c r="C224" s="5">
        <v>1</v>
      </c>
      <c r="D224">
        <v>2</v>
      </c>
      <c r="E224" s="5">
        <v>3</v>
      </c>
      <c r="F224" s="5">
        <v>4</v>
      </c>
    </row>
    <row r="225" spans="1:6" x14ac:dyDescent="0.35">
      <c r="A225" s="5">
        <v>1</v>
      </c>
      <c r="C225">
        <f>VLOOKUP($A225+13*C$4-13,$J$5:$AQ$52,2+$B224)</f>
        <v>821</v>
      </c>
      <c r="D225">
        <f>VLOOKUP($A225+13*D$4-13,$J$5:$AQ$52,2+$B224)</f>
        <v>5580</v>
      </c>
      <c r="E225">
        <f>VLOOKUP($A225+13*E$4-13,$J$5:$AQ$52,2+$B224)</f>
        <v>213</v>
      </c>
      <c r="F225">
        <f>VLOOKUP($A225+13*F$4-13,$J$5:$AQ$52,2+$B224)</f>
        <v>7322</v>
      </c>
    </row>
    <row r="226" spans="1:6" x14ac:dyDescent="0.35">
      <c r="A226" s="5">
        <v>2</v>
      </c>
      <c r="C226">
        <f>VLOOKUP($A226+13*C$4-13,$J$5:$AQ$52,2+$B224)</f>
        <v>745</v>
      </c>
      <c r="D226">
        <f>VLOOKUP($A226+13*D$4-13,$J$5:$AQ$52,2+$B224)</f>
        <v>5735</v>
      </c>
      <c r="E226">
        <f>VLOOKUP($A226+13*E$4-13,$J$5:$AQ$52,2+$B224)</f>
        <v>218</v>
      </c>
      <c r="F226">
        <f>VLOOKUP($A226+13*F$4-13,$J$5:$AQ$52,2+$B224)</f>
        <v>7511</v>
      </c>
    </row>
    <row r="227" spans="1:6" x14ac:dyDescent="0.35">
      <c r="A227" s="5">
        <v>3</v>
      </c>
      <c r="C227">
        <f>VLOOKUP($A227+13*C$4-13,$J$5:$AQ$52,2+$B224)</f>
        <v>797</v>
      </c>
      <c r="D227">
        <f>VLOOKUP($A227+13*D$4-13,$J$5:$AQ$52,2+$B224)</f>
        <v>5809</v>
      </c>
      <c r="E227">
        <f>VLOOKUP($A227+13*E$4-13,$J$5:$AQ$52,2+$B224)</f>
        <v>322</v>
      </c>
      <c r="F227">
        <f>VLOOKUP($A227+13*F$4-13,$J$5:$AQ$52,2+$B224)</f>
        <v>7831</v>
      </c>
    </row>
    <row r="228" spans="1:6" x14ac:dyDescent="0.35">
      <c r="A228" s="5">
        <v>4</v>
      </c>
      <c r="C228">
        <f>VLOOKUP($A228+13*C$4-13,$J$5:$AQ$52,2+$B224)</f>
        <v>872</v>
      </c>
      <c r="D228">
        <f>VLOOKUP($A228+13*D$4-13,$J$5:$AQ$52,2+$B224)</f>
        <v>6084</v>
      </c>
      <c r="E228">
        <f>VLOOKUP($A228+13*E$4-13,$J$5:$AQ$52,2+$B224)</f>
        <v>254</v>
      </c>
      <c r="F228">
        <f>VLOOKUP($A228+13*F$4-13,$J$5:$AQ$52,2+$B224)</f>
        <v>7978</v>
      </c>
    </row>
    <row r="229" spans="1:6" x14ac:dyDescent="0.35">
      <c r="A229" s="5">
        <v>5</v>
      </c>
      <c r="C229">
        <f>VLOOKUP($A229+13*C$4-13,$J$5:$AQ$52,2+$B224)</f>
        <v>924</v>
      </c>
      <c r="D229">
        <f>VLOOKUP($A229+13*D$4-13,$J$5:$AQ$52,2+$B224)</f>
        <v>5353</v>
      </c>
      <c r="E229">
        <f>VLOOKUP($A229+13*E$4-13,$J$5:$AQ$52,2+$B224)</f>
        <v>265</v>
      </c>
      <c r="F229">
        <f>VLOOKUP($A229+13*F$4-13,$J$5:$AQ$52,2+$B224)</f>
        <v>7420</v>
      </c>
    </row>
    <row r="230" spans="1:6" x14ac:dyDescent="0.35">
      <c r="A230" s="5">
        <v>6</v>
      </c>
      <c r="C230">
        <f>VLOOKUP($A230+13*C$4-13,$J$5:$AQ$52,2+$B224)</f>
        <v>1076</v>
      </c>
      <c r="D230">
        <f>VLOOKUP($A230+13*D$4-13,$J$5:$AQ$52,2+$B224)</f>
        <v>5202</v>
      </c>
      <c r="E230">
        <f>VLOOKUP($A230+13*E$4-13,$J$5:$AQ$52,2+$B224)</f>
        <v>319</v>
      </c>
      <c r="F230">
        <f>VLOOKUP($A230+13*F$4-13,$J$5:$AQ$52,2+$B224)</f>
        <v>7568</v>
      </c>
    </row>
    <row r="231" spans="1:6" x14ac:dyDescent="0.35">
      <c r="A231" s="5">
        <v>7</v>
      </c>
      <c r="C231">
        <f>VLOOKUP($A231+13*C$4-13,$J$5:$AQ$52,2+$B224)</f>
        <v>1130</v>
      </c>
      <c r="D231">
        <f>VLOOKUP($A231+13*D$4-13,$J$5:$AQ$52,2+$B224)</f>
        <v>5187</v>
      </c>
      <c r="E231">
        <f>VLOOKUP($A231+13*E$4-13,$J$5:$AQ$52,2+$B224)</f>
        <v>283</v>
      </c>
      <c r="F231">
        <f>VLOOKUP($A231+13*F$4-13,$J$5:$AQ$52,2+$B224)</f>
        <v>7438</v>
      </c>
    </row>
    <row r="232" spans="1:6" x14ac:dyDescent="0.35">
      <c r="A232" s="5">
        <v>8</v>
      </c>
      <c r="C232">
        <f>VLOOKUP($A232+13*C$4-13,$J$5:$AQ$52,2+$B224)</f>
        <v>1358</v>
      </c>
      <c r="D232">
        <f>VLOOKUP($A232+13*D$4-13,$J$5:$AQ$52,2+$B224)</f>
        <v>5611</v>
      </c>
      <c r="E232">
        <f>VLOOKUP($A232+13*E$4-13,$J$5:$AQ$52,2+$B224)</f>
        <v>424</v>
      </c>
      <c r="F232">
        <f>VLOOKUP($A232+13*F$4-13,$J$5:$AQ$52,2+$B224)</f>
        <v>8467</v>
      </c>
    </row>
    <row r="233" spans="1:6" x14ac:dyDescent="0.35">
      <c r="A233" s="5">
        <v>9</v>
      </c>
      <c r="C233">
        <f>VLOOKUP($A233+13*C$4-13,$J$5:$AQ$52,2+$B224)</f>
        <v>1331</v>
      </c>
      <c r="D233">
        <f>VLOOKUP($A233+13*D$4-13,$J$5:$AQ$52,2+$B224)</f>
        <v>5324</v>
      </c>
      <c r="E233">
        <f>VLOOKUP($A233+13*E$4-13,$J$5:$AQ$52,2+$B224)</f>
        <v>400</v>
      </c>
      <c r="F233">
        <f>VLOOKUP($A233+13*F$4-13,$J$5:$AQ$52,2+$B224)</f>
        <v>8397</v>
      </c>
    </row>
    <row r="244" spans="1:6" x14ac:dyDescent="0.35">
      <c r="B244" s="157">
        <v>13</v>
      </c>
      <c r="C244" s="5">
        <v>1</v>
      </c>
      <c r="D244">
        <v>2</v>
      </c>
      <c r="E244" s="5">
        <v>3</v>
      </c>
      <c r="F244" s="5">
        <v>4</v>
      </c>
    </row>
    <row r="245" spans="1:6" x14ac:dyDescent="0.35">
      <c r="A245" s="5">
        <v>1</v>
      </c>
      <c r="C245">
        <f>VLOOKUP($A245+13*C$4-13,$J$5:$AQ$52,2+$B244)</f>
        <v>721</v>
      </c>
      <c r="D245">
        <f>VLOOKUP($A245+13*D$4-13,$J$5:$AQ$52,2+$B244)</f>
        <v>5306</v>
      </c>
      <c r="E245">
        <f>VLOOKUP($A245+13*E$4-13,$J$5:$AQ$52,2+$B244)</f>
        <v>173</v>
      </c>
      <c r="F245">
        <f>VLOOKUP($A245+13*F$4-13,$J$5:$AQ$52,2+$B244)</f>
        <v>6894</v>
      </c>
    </row>
    <row r="246" spans="1:6" x14ac:dyDescent="0.35">
      <c r="A246" s="5">
        <v>2</v>
      </c>
      <c r="C246">
        <f>VLOOKUP($A246+13*C$4-13,$J$5:$AQ$52,2+$B244)</f>
        <v>648</v>
      </c>
      <c r="D246">
        <f>VLOOKUP($A246+13*D$4-13,$J$5:$AQ$52,2+$B244)</f>
        <v>5188</v>
      </c>
      <c r="E246">
        <f>VLOOKUP($A246+13*E$4-13,$J$5:$AQ$52,2+$B244)</f>
        <v>166</v>
      </c>
      <c r="F246">
        <f>VLOOKUP($A246+13*F$4-13,$J$5:$AQ$52,2+$B244)</f>
        <v>6586</v>
      </c>
    </row>
    <row r="247" spans="1:6" x14ac:dyDescent="0.35">
      <c r="A247" s="5">
        <v>3</v>
      </c>
      <c r="C247">
        <f>VLOOKUP($A247+13*C$4-13,$J$5:$AQ$52,2+$B244)</f>
        <v>782</v>
      </c>
      <c r="D247">
        <f>VLOOKUP($A247+13*D$4-13,$J$5:$AQ$52,2+$B244)</f>
        <v>4909</v>
      </c>
      <c r="E247">
        <f>VLOOKUP($A247+13*E$4-13,$J$5:$AQ$52,2+$B244)</f>
        <v>177</v>
      </c>
      <c r="F247">
        <f>VLOOKUP($A247+13*F$4-13,$J$5:$AQ$52,2+$B244)</f>
        <v>6383</v>
      </c>
    </row>
    <row r="248" spans="1:6" x14ac:dyDescent="0.35">
      <c r="A248" s="5">
        <v>4</v>
      </c>
      <c r="C248">
        <f>VLOOKUP($A248+13*C$4-13,$J$5:$AQ$52,2+$B244)</f>
        <v>621</v>
      </c>
      <c r="D248">
        <f>VLOOKUP($A248+13*D$4-13,$J$5:$AQ$52,2+$B244)</f>
        <v>4385</v>
      </c>
      <c r="E248">
        <f>VLOOKUP($A248+13*E$4-13,$J$5:$AQ$52,2+$B244)</f>
        <v>174</v>
      </c>
      <c r="F248">
        <f>VLOOKUP($A248+13*F$4-13,$J$5:$AQ$52,2+$B244)</f>
        <v>5811</v>
      </c>
    </row>
    <row r="249" spans="1:6" x14ac:dyDescent="0.35">
      <c r="A249" s="5">
        <v>5</v>
      </c>
      <c r="C249">
        <f>VLOOKUP($A249+13*C$4-13,$J$5:$AQ$52,2+$B244)</f>
        <v>661</v>
      </c>
      <c r="D249">
        <f>VLOOKUP($A249+13*D$4-13,$J$5:$AQ$52,2+$B244)</f>
        <v>5271</v>
      </c>
      <c r="E249">
        <f>VLOOKUP($A249+13*E$4-13,$J$5:$AQ$52,2+$B244)</f>
        <v>237</v>
      </c>
      <c r="F249">
        <f>VLOOKUP($A249+13*F$4-13,$J$5:$AQ$52,2+$B244)</f>
        <v>6923</v>
      </c>
    </row>
    <row r="250" spans="1:6" x14ac:dyDescent="0.35">
      <c r="A250" s="5">
        <v>6</v>
      </c>
      <c r="C250">
        <f>VLOOKUP($A250+13*C$4-13,$J$5:$AQ$52,2+$B244)</f>
        <v>588</v>
      </c>
      <c r="D250">
        <f>VLOOKUP($A250+13*D$4-13,$J$5:$AQ$52,2+$B244)</f>
        <v>4732</v>
      </c>
      <c r="E250">
        <f>VLOOKUP($A250+13*E$4-13,$J$5:$AQ$52,2+$B244)</f>
        <v>181</v>
      </c>
      <c r="F250">
        <f>VLOOKUP($A250+13*F$4-13,$J$5:$AQ$52,2+$B244)</f>
        <v>6151</v>
      </c>
    </row>
    <row r="251" spans="1:6" x14ac:dyDescent="0.35">
      <c r="A251" s="5">
        <v>7</v>
      </c>
      <c r="C251">
        <f>VLOOKUP($A251+13*C$4-13,$J$5:$AQ$52,2+$B244)</f>
        <v>725</v>
      </c>
      <c r="D251">
        <f>VLOOKUP($A251+13*D$4-13,$J$5:$AQ$52,2+$B244)</f>
        <v>4283</v>
      </c>
      <c r="E251">
        <f>VLOOKUP($A251+13*E$4-13,$J$5:$AQ$52,2+$B244)</f>
        <v>214</v>
      </c>
      <c r="F251">
        <f>VLOOKUP($A251+13*F$4-13,$J$5:$AQ$52,2+$B244)</f>
        <v>5899</v>
      </c>
    </row>
    <row r="252" spans="1:6" x14ac:dyDescent="0.35">
      <c r="A252" s="5">
        <v>8</v>
      </c>
      <c r="C252">
        <f>VLOOKUP($A252+13*C$4-13,$J$5:$AQ$52,2+$B244)</f>
        <v>798</v>
      </c>
      <c r="D252">
        <f>VLOOKUP($A252+13*D$4-13,$J$5:$AQ$52,2+$B244)</f>
        <v>3891</v>
      </c>
      <c r="E252">
        <f>VLOOKUP($A252+13*E$4-13,$J$5:$AQ$52,2+$B244)</f>
        <v>248</v>
      </c>
      <c r="F252">
        <f>VLOOKUP($A252+13*F$4-13,$J$5:$AQ$52,2+$B244)</f>
        <v>5880</v>
      </c>
    </row>
    <row r="253" spans="1:6" x14ac:dyDescent="0.35">
      <c r="A253" s="5">
        <v>9</v>
      </c>
      <c r="C253">
        <f>VLOOKUP($A253+13*C$4-13,$J$5:$AQ$52,2+$B244)</f>
        <v>812</v>
      </c>
      <c r="D253">
        <f>VLOOKUP($A253+13*D$4-13,$J$5:$AQ$52,2+$B244)</f>
        <v>4268</v>
      </c>
      <c r="E253">
        <f>VLOOKUP($A253+13*E$4-13,$J$5:$AQ$52,2+$B244)</f>
        <v>333</v>
      </c>
      <c r="F253">
        <f>VLOOKUP($A253+13*F$4-13,$J$5:$AQ$52,2+$B244)</f>
        <v>6317</v>
      </c>
    </row>
    <row r="264" spans="1:6" x14ac:dyDescent="0.35">
      <c r="B264" s="157">
        <v>14</v>
      </c>
      <c r="C264" s="5">
        <v>1</v>
      </c>
      <c r="D264">
        <v>2</v>
      </c>
      <c r="E264" s="5">
        <v>3</v>
      </c>
      <c r="F264" s="5">
        <v>4</v>
      </c>
    </row>
    <row r="265" spans="1:6" x14ac:dyDescent="0.35">
      <c r="A265" s="5">
        <v>1</v>
      </c>
      <c r="C265">
        <f>VLOOKUP($A265+13*C$4-13,$J$5:$AQ$52,2+$B264)</f>
        <v>702</v>
      </c>
      <c r="D265">
        <f>VLOOKUP($A265+13*D$4-13,$J$5:$AQ$52,2+$B264)</f>
        <v>4426</v>
      </c>
      <c r="E265">
        <f>VLOOKUP($A265+13*E$4-13,$J$5:$AQ$52,2+$B264)</f>
        <v>157</v>
      </c>
      <c r="F265">
        <f>VLOOKUP($A265+13*F$4-13,$J$5:$AQ$52,2+$B264)</f>
        <v>5960</v>
      </c>
    </row>
    <row r="266" spans="1:6" x14ac:dyDescent="0.35">
      <c r="A266" s="5">
        <v>2</v>
      </c>
      <c r="C266">
        <f>VLOOKUP($A266+13*C$4-13,$J$5:$AQ$52,2+$B264)</f>
        <v>643</v>
      </c>
      <c r="D266">
        <f>VLOOKUP($A266+13*D$4-13,$J$5:$AQ$52,2+$B264)</f>
        <v>4801</v>
      </c>
      <c r="E266">
        <f>VLOOKUP($A266+13*E$4-13,$J$5:$AQ$52,2+$B264)</f>
        <v>184</v>
      </c>
      <c r="F266">
        <f>VLOOKUP($A266+13*F$4-13,$J$5:$AQ$52,2+$B264)</f>
        <v>6204</v>
      </c>
    </row>
    <row r="267" spans="1:6" x14ac:dyDescent="0.35">
      <c r="A267" s="5">
        <v>3</v>
      </c>
      <c r="C267">
        <f>VLOOKUP($A267+13*C$4-13,$J$5:$AQ$52,2+$B264)</f>
        <v>709</v>
      </c>
      <c r="D267">
        <f>VLOOKUP($A267+13*D$4-13,$J$5:$AQ$52,2+$B264)</f>
        <v>4735</v>
      </c>
      <c r="E267">
        <f>VLOOKUP($A267+13*E$4-13,$J$5:$AQ$52,2+$B264)</f>
        <v>215</v>
      </c>
      <c r="F267">
        <f>VLOOKUP($A267+13*F$4-13,$J$5:$AQ$52,2+$B264)</f>
        <v>6236</v>
      </c>
    </row>
    <row r="268" spans="1:6" x14ac:dyDescent="0.35">
      <c r="A268" s="5">
        <v>4</v>
      </c>
      <c r="C268">
        <f>VLOOKUP($A268+13*C$4-13,$J$5:$AQ$52,2+$B264)</f>
        <v>706</v>
      </c>
      <c r="D268">
        <f>VLOOKUP($A268+13*D$4-13,$J$5:$AQ$52,2+$B264)</f>
        <v>4220</v>
      </c>
      <c r="E268">
        <f>VLOOKUP($A268+13*E$4-13,$J$5:$AQ$52,2+$B264)</f>
        <v>236</v>
      </c>
      <c r="F268">
        <f>VLOOKUP($A268+13*F$4-13,$J$5:$AQ$52,2+$B264)</f>
        <v>5851</v>
      </c>
    </row>
    <row r="269" spans="1:6" x14ac:dyDescent="0.35">
      <c r="A269" s="5">
        <v>5</v>
      </c>
      <c r="C269">
        <f>VLOOKUP($A269+13*C$4-13,$J$5:$AQ$52,2+$B264)</f>
        <v>584</v>
      </c>
      <c r="D269">
        <f>VLOOKUP($A269+13*D$4-13,$J$5:$AQ$52,2+$B264)</f>
        <v>4086</v>
      </c>
      <c r="E269">
        <f>VLOOKUP($A269+13*E$4-13,$J$5:$AQ$52,2+$B264)</f>
        <v>226</v>
      </c>
      <c r="F269">
        <f>VLOOKUP($A269+13*F$4-13,$J$5:$AQ$52,2+$B264)</f>
        <v>5443</v>
      </c>
    </row>
    <row r="270" spans="1:6" x14ac:dyDescent="0.35">
      <c r="A270" s="5">
        <v>6</v>
      </c>
      <c r="C270">
        <f>VLOOKUP($A270+13*C$4-13,$J$5:$AQ$52,2+$B264)</f>
        <v>549</v>
      </c>
      <c r="D270">
        <f>VLOOKUP($A270+13*D$4-13,$J$5:$AQ$52,2+$B264)</f>
        <v>4160</v>
      </c>
      <c r="E270">
        <f>VLOOKUP($A270+13*E$4-13,$J$5:$AQ$52,2+$B264)</f>
        <v>211</v>
      </c>
      <c r="F270">
        <f>VLOOKUP($A270+13*F$4-13,$J$5:$AQ$52,2+$B264)</f>
        <v>5340</v>
      </c>
    </row>
    <row r="271" spans="1:6" x14ac:dyDescent="0.35">
      <c r="A271" s="5">
        <v>7</v>
      </c>
      <c r="C271">
        <f>VLOOKUP($A271+13*C$4-13,$J$5:$AQ$52,2+$B264)</f>
        <v>612</v>
      </c>
      <c r="D271">
        <f>VLOOKUP($A271+13*D$4-13,$J$5:$AQ$52,2+$B264)</f>
        <v>3412</v>
      </c>
      <c r="E271">
        <f>VLOOKUP($A271+13*E$4-13,$J$5:$AQ$52,2+$B264)</f>
        <v>186</v>
      </c>
      <c r="F271">
        <f>VLOOKUP($A271+13*F$4-13,$J$5:$AQ$52,2+$B264)</f>
        <v>4737</v>
      </c>
    </row>
    <row r="272" spans="1:6" x14ac:dyDescent="0.35">
      <c r="A272" s="5">
        <v>8</v>
      </c>
      <c r="C272">
        <f>VLOOKUP($A272+13*C$4-13,$J$5:$AQ$52,2+$B264)</f>
        <v>678</v>
      </c>
      <c r="D272">
        <f>VLOOKUP($A272+13*D$4-13,$J$5:$AQ$52,2+$B264)</f>
        <v>3874</v>
      </c>
      <c r="E272">
        <f>VLOOKUP($A272+13*E$4-13,$J$5:$AQ$52,2+$B264)</f>
        <v>222</v>
      </c>
      <c r="F272">
        <f>VLOOKUP($A272+13*F$4-13,$J$5:$AQ$52,2+$B264)</f>
        <v>5434</v>
      </c>
    </row>
    <row r="273" spans="1:6" x14ac:dyDescent="0.35">
      <c r="A273" s="5">
        <v>9</v>
      </c>
      <c r="C273">
        <f>VLOOKUP($A273+13*C$4-13,$J$5:$AQ$52,2+$B264)</f>
        <v>779</v>
      </c>
      <c r="D273">
        <f>VLOOKUP($A273+13*D$4-13,$J$5:$AQ$52,2+$B264)</f>
        <v>3969</v>
      </c>
      <c r="E273">
        <f>VLOOKUP($A273+13*E$4-13,$J$5:$AQ$52,2+$B264)</f>
        <v>319</v>
      </c>
      <c r="F273">
        <f>VLOOKUP($A273+13*F$4-13,$J$5:$AQ$52,2+$B264)</f>
        <v>5719</v>
      </c>
    </row>
    <row r="284" spans="1:6" x14ac:dyDescent="0.35">
      <c r="B284" s="157">
        <v>15</v>
      </c>
      <c r="C284" s="5">
        <v>1</v>
      </c>
      <c r="D284">
        <v>2</v>
      </c>
      <c r="E284" s="5">
        <v>3</v>
      </c>
      <c r="F284" s="5">
        <v>4</v>
      </c>
    </row>
    <row r="285" spans="1:6" x14ac:dyDescent="0.35">
      <c r="A285" s="5">
        <v>1</v>
      </c>
      <c r="C285">
        <f>VLOOKUP($A285+13*C$4-13,$J$5:$AQ$52,2+$B284)</f>
        <v>311</v>
      </c>
      <c r="D285">
        <f>VLOOKUP($A285+13*D$4-13,$J$5:$AQ$52,2+$B284)</f>
        <v>2675</v>
      </c>
      <c r="E285">
        <f>VLOOKUP($A285+13*E$4-13,$J$5:$AQ$52,2+$B284)</f>
        <v>91</v>
      </c>
      <c r="F285">
        <f>VLOOKUP($A285+13*F$4-13,$J$5:$AQ$52,2+$B284)</f>
        <v>3321</v>
      </c>
    </row>
    <row r="286" spans="1:6" x14ac:dyDescent="0.35">
      <c r="A286" s="5">
        <v>2</v>
      </c>
      <c r="C286">
        <f>VLOOKUP($A286+13*C$4-13,$J$5:$AQ$52,2+$B284)</f>
        <v>282</v>
      </c>
      <c r="D286">
        <f>VLOOKUP($A286+13*D$4-13,$J$5:$AQ$52,2+$B284)</f>
        <v>2449</v>
      </c>
      <c r="E286">
        <f>VLOOKUP($A286+13*E$4-13,$J$5:$AQ$52,2+$B284)</f>
        <v>123</v>
      </c>
      <c r="F286">
        <f>VLOOKUP($A286+13*F$4-13,$J$5:$AQ$52,2+$B284)</f>
        <v>3086</v>
      </c>
    </row>
    <row r="287" spans="1:6" x14ac:dyDescent="0.35">
      <c r="A287" s="5">
        <v>3</v>
      </c>
      <c r="C287">
        <f>VLOOKUP($A287+13*C$4-13,$J$5:$AQ$52,2+$B284)</f>
        <v>293</v>
      </c>
      <c r="D287">
        <f>VLOOKUP($A287+13*D$4-13,$J$5:$AQ$52,2+$B284)</f>
        <v>2326</v>
      </c>
      <c r="E287">
        <f>VLOOKUP($A287+13*E$4-13,$J$5:$AQ$52,2+$B284)</f>
        <v>129</v>
      </c>
      <c r="F287">
        <f>VLOOKUP($A287+13*F$4-13,$J$5:$AQ$52,2+$B284)</f>
        <v>3133</v>
      </c>
    </row>
    <row r="288" spans="1:6" x14ac:dyDescent="0.35">
      <c r="A288" s="5">
        <v>4</v>
      </c>
      <c r="C288">
        <f>VLOOKUP($A288+13*C$4-13,$J$5:$AQ$52,2+$B284)</f>
        <v>333</v>
      </c>
      <c r="D288">
        <f>VLOOKUP($A288+13*D$4-13,$J$5:$AQ$52,2+$B284)</f>
        <v>2259</v>
      </c>
      <c r="E288">
        <f>VLOOKUP($A288+13*E$4-13,$J$5:$AQ$52,2+$B284)</f>
        <v>112</v>
      </c>
      <c r="F288">
        <f>VLOOKUP($A288+13*F$4-13,$J$5:$AQ$52,2+$B284)</f>
        <v>2942</v>
      </c>
    </row>
    <row r="289" spans="1:6" x14ac:dyDescent="0.35">
      <c r="A289" s="5">
        <v>5</v>
      </c>
      <c r="C289">
        <f>VLOOKUP($A289+13*C$4-13,$J$5:$AQ$52,2+$B284)</f>
        <v>303</v>
      </c>
      <c r="D289">
        <f>VLOOKUP($A289+13*D$4-13,$J$5:$AQ$52,2+$B284)</f>
        <v>2544</v>
      </c>
      <c r="E289">
        <f>VLOOKUP($A289+13*E$4-13,$J$5:$AQ$52,2+$B284)</f>
        <v>115</v>
      </c>
      <c r="F289">
        <f>VLOOKUP($A289+13*F$4-13,$J$5:$AQ$52,2+$B284)</f>
        <v>3180</v>
      </c>
    </row>
    <row r="290" spans="1:6" x14ac:dyDescent="0.35">
      <c r="A290" s="5">
        <v>6</v>
      </c>
      <c r="C290">
        <f>VLOOKUP($A290+13*C$4-13,$J$5:$AQ$52,2+$B284)</f>
        <v>328</v>
      </c>
      <c r="D290">
        <f>VLOOKUP($A290+13*D$4-13,$J$5:$AQ$52,2+$B284)</f>
        <v>2396</v>
      </c>
      <c r="E290">
        <f>VLOOKUP($A290+13*E$4-13,$J$5:$AQ$52,2+$B284)</f>
        <v>120</v>
      </c>
      <c r="F290">
        <f>VLOOKUP($A290+13*F$4-13,$J$5:$AQ$52,2+$B284)</f>
        <v>3058</v>
      </c>
    </row>
    <row r="291" spans="1:6" x14ac:dyDescent="0.35">
      <c r="A291" s="5">
        <v>7</v>
      </c>
      <c r="C291">
        <f>VLOOKUP($A291+13*C$4-13,$J$5:$AQ$52,2+$B284)</f>
        <v>313</v>
      </c>
      <c r="D291">
        <f>VLOOKUP($A291+13*D$4-13,$J$5:$AQ$52,2+$B284)</f>
        <v>2274</v>
      </c>
      <c r="E291">
        <f>VLOOKUP($A291+13*E$4-13,$J$5:$AQ$52,2+$B284)</f>
        <v>83</v>
      </c>
      <c r="F291">
        <f>VLOOKUP($A291+13*F$4-13,$J$5:$AQ$52,2+$B284)</f>
        <v>2877</v>
      </c>
    </row>
    <row r="292" spans="1:6" x14ac:dyDescent="0.35">
      <c r="A292" s="5">
        <v>8</v>
      </c>
      <c r="C292">
        <f>VLOOKUP($A292+13*C$4-13,$J$5:$AQ$52,2+$B284)</f>
        <v>363</v>
      </c>
      <c r="D292">
        <f>VLOOKUP($A292+13*D$4-13,$J$5:$AQ$52,2+$B284)</f>
        <v>2635</v>
      </c>
      <c r="E292">
        <f>VLOOKUP($A292+13*E$4-13,$J$5:$AQ$52,2+$B284)</f>
        <v>145</v>
      </c>
      <c r="F292">
        <f>VLOOKUP($A292+13*F$4-13,$J$5:$AQ$52,2+$B284)</f>
        <v>3435</v>
      </c>
    </row>
    <row r="293" spans="1:6" x14ac:dyDescent="0.35">
      <c r="A293" s="5">
        <v>9</v>
      </c>
      <c r="C293">
        <f>VLOOKUP($A293+13*C$4-13,$J$5:$AQ$52,2+$B284)</f>
        <v>393</v>
      </c>
      <c r="D293">
        <f>VLOOKUP($A293+13*D$4-13,$J$5:$AQ$52,2+$B284)</f>
        <v>2091</v>
      </c>
      <c r="E293">
        <f>VLOOKUP($A293+13*E$4-13,$J$5:$AQ$52,2+$B284)</f>
        <v>147</v>
      </c>
      <c r="F293">
        <f>VLOOKUP($A293+13*F$4-13,$J$5:$AQ$52,2+$B284)</f>
        <v>2957</v>
      </c>
    </row>
    <row r="304" spans="1:6" x14ac:dyDescent="0.35">
      <c r="B304" s="157">
        <v>16</v>
      </c>
      <c r="C304" s="5">
        <v>1</v>
      </c>
      <c r="D304">
        <v>2</v>
      </c>
      <c r="E304" s="5">
        <v>3</v>
      </c>
      <c r="F304" s="5">
        <v>4</v>
      </c>
    </row>
    <row r="305" spans="1:6" x14ac:dyDescent="0.35">
      <c r="A305" s="5">
        <v>1</v>
      </c>
      <c r="C305">
        <f>VLOOKUP($A305+13*C$4-13,$J$5:$AQ$52,2+$B304)</f>
        <v>1018</v>
      </c>
      <c r="D305">
        <f>VLOOKUP($A305+13*D$4-13,$J$5:$AQ$52,2+$B304)</f>
        <v>12997</v>
      </c>
      <c r="E305">
        <f>VLOOKUP($A305+13*E$4-13,$J$5:$AQ$52,2+$B304)</f>
        <v>866</v>
      </c>
      <c r="F305">
        <f>VLOOKUP($A305+13*F$4-13,$J$5:$AQ$52,2+$B304)</f>
        <v>15866</v>
      </c>
    </row>
    <row r="306" spans="1:6" x14ac:dyDescent="0.35">
      <c r="A306" s="5">
        <v>2</v>
      </c>
      <c r="C306">
        <f>VLOOKUP($A306+13*C$4-13,$J$5:$AQ$52,2+$B304)</f>
        <v>1118</v>
      </c>
      <c r="D306">
        <f>VLOOKUP($A306+13*D$4-13,$J$5:$AQ$52,2+$B304)</f>
        <v>9993</v>
      </c>
      <c r="E306">
        <f>VLOOKUP($A306+13*E$4-13,$J$5:$AQ$52,2+$B304)</f>
        <v>668</v>
      </c>
      <c r="F306">
        <f>VLOOKUP($A306+13*F$4-13,$J$5:$AQ$52,2+$B304)</f>
        <v>12599</v>
      </c>
    </row>
    <row r="307" spans="1:6" x14ac:dyDescent="0.35">
      <c r="A307" s="5">
        <v>3</v>
      </c>
      <c r="C307">
        <f>VLOOKUP($A307+13*C$4-13,$J$5:$AQ$52,2+$B304)</f>
        <v>1006</v>
      </c>
      <c r="D307">
        <f>VLOOKUP($A307+13*D$4-13,$J$5:$AQ$52,2+$B304)</f>
        <v>8994</v>
      </c>
      <c r="E307">
        <f>VLOOKUP($A307+13*E$4-13,$J$5:$AQ$52,2+$B304)</f>
        <v>799</v>
      </c>
      <c r="F307">
        <f>VLOOKUP($A307+13*F$4-13,$J$5:$AQ$52,2+$B304)</f>
        <v>11445</v>
      </c>
    </row>
    <row r="308" spans="1:6" x14ac:dyDescent="0.35">
      <c r="A308" s="5">
        <v>4</v>
      </c>
      <c r="C308">
        <f>VLOOKUP($A308+13*C$4-13,$J$5:$AQ$52,2+$B304)</f>
        <v>925</v>
      </c>
      <c r="D308">
        <f>VLOOKUP($A308+13*D$4-13,$J$5:$AQ$52,2+$B304)</f>
        <v>9777</v>
      </c>
      <c r="E308">
        <f>VLOOKUP($A308+13*E$4-13,$J$5:$AQ$52,2+$B304)</f>
        <v>679</v>
      </c>
      <c r="F308">
        <f>VLOOKUP($A308+13*F$4-13,$J$5:$AQ$52,2+$B304)</f>
        <v>12110</v>
      </c>
    </row>
    <row r="309" spans="1:6" x14ac:dyDescent="0.35">
      <c r="A309" s="5">
        <v>5</v>
      </c>
      <c r="C309">
        <f>VLOOKUP($A309+13*C$4-13,$J$5:$AQ$52,2+$B304)</f>
        <v>1067</v>
      </c>
      <c r="D309">
        <f>VLOOKUP($A309+13*D$4-13,$J$5:$AQ$52,2+$B304)</f>
        <v>8853</v>
      </c>
      <c r="E309">
        <f>VLOOKUP($A309+13*E$4-13,$J$5:$AQ$52,2+$B304)</f>
        <v>1023</v>
      </c>
      <c r="F309">
        <f>VLOOKUP($A309+13*F$4-13,$J$5:$AQ$52,2+$B304)</f>
        <v>11940</v>
      </c>
    </row>
    <row r="310" spans="1:6" x14ac:dyDescent="0.35">
      <c r="A310" s="5">
        <v>6</v>
      </c>
      <c r="C310">
        <f>VLOOKUP($A310+13*C$4-13,$J$5:$AQ$52,2+$B304)</f>
        <v>1040</v>
      </c>
      <c r="D310">
        <f>VLOOKUP($A310+13*D$4-13,$J$5:$AQ$52,2+$B304)</f>
        <v>7801</v>
      </c>
      <c r="E310">
        <f>VLOOKUP($A310+13*E$4-13,$J$5:$AQ$52,2+$B304)</f>
        <v>693</v>
      </c>
      <c r="F310">
        <f>VLOOKUP($A310+13*F$4-13,$J$5:$AQ$52,2+$B304)</f>
        <v>10507</v>
      </c>
    </row>
    <row r="311" spans="1:6" x14ac:dyDescent="0.35">
      <c r="A311" s="5">
        <v>7</v>
      </c>
      <c r="C311">
        <f>VLOOKUP($A311+13*C$4-13,$J$5:$AQ$52,2+$B304)</f>
        <v>1138</v>
      </c>
      <c r="D311">
        <f>VLOOKUP($A311+13*D$4-13,$J$5:$AQ$52,2+$B304)</f>
        <v>8353</v>
      </c>
      <c r="E311">
        <f>VLOOKUP($A311+13*E$4-13,$J$5:$AQ$52,2+$B304)</f>
        <v>822</v>
      </c>
      <c r="F311">
        <f>VLOOKUP($A311+13*F$4-13,$J$5:$AQ$52,2+$B304)</f>
        <v>11085</v>
      </c>
    </row>
    <row r="312" spans="1:6" x14ac:dyDescent="0.35">
      <c r="A312" s="5">
        <v>8</v>
      </c>
      <c r="C312">
        <f>VLOOKUP($A312+13*C$4-13,$J$5:$AQ$52,2+$B304)</f>
        <v>1165</v>
      </c>
      <c r="D312">
        <f>VLOOKUP($A312+13*D$4-13,$J$5:$AQ$52,2+$B304)</f>
        <v>8515</v>
      </c>
      <c r="E312">
        <f>VLOOKUP($A312+13*E$4-13,$J$5:$AQ$52,2+$B304)</f>
        <v>1282</v>
      </c>
      <c r="F312">
        <f>VLOOKUP($A312+13*F$4-13,$J$5:$AQ$52,2+$B304)</f>
        <v>11834</v>
      </c>
    </row>
    <row r="313" spans="1:6" x14ac:dyDescent="0.35">
      <c r="A313" s="5">
        <v>9</v>
      </c>
      <c r="C313">
        <f>VLOOKUP($A313+13*C$4-13,$J$5:$AQ$52,2+$B304)</f>
        <v>1277</v>
      </c>
      <c r="D313">
        <f>VLOOKUP($A313+13*D$4-13,$J$5:$AQ$52,2+$B304)</f>
        <v>7359</v>
      </c>
      <c r="E313">
        <f>VLOOKUP($A313+13*E$4-13,$J$5:$AQ$52,2+$B304)</f>
        <v>684</v>
      </c>
      <c r="F313">
        <f>VLOOKUP($A313+13*F$4-13,$J$5:$AQ$52,2+$B304)</f>
        <v>10230</v>
      </c>
    </row>
    <row r="324" spans="1:6" x14ac:dyDescent="0.35">
      <c r="B324" s="157">
        <v>17</v>
      </c>
      <c r="C324" s="5">
        <v>1</v>
      </c>
      <c r="D324">
        <v>2</v>
      </c>
      <c r="E324" s="5">
        <v>3</v>
      </c>
      <c r="F324" s="5">
        <v>4</v>
      </c>
    </row>
    <row r="325" spans="1:6" x14ac:dyDescent="0.35">
      <c r="A325" s="5">
        <v>1</v>
      </c>
      <c r="C325">
        <f>VLOOKUP($A325+13*C$4-13,$J$5:$AQ$52,2+$B324)</f>
        <v>663</v>
      </c>
      <c r="D325">
        <f>VLOOKUP($A325+13*D$4-13,$J$5:$AQ$52,2+$B324)</f>
        <v>5508</v>
      </c>
      <c r="E325">
        <f>VLOOKUP($A325+13*E$4-13,$J$5:$AQ$52,2+$B324)</f>
        <v>158</v>
      </c>
      <c r="F325">
        <f>VLOOKUP($A325+13*F$4-13,$J$5:$AQ$52,2+$B324)</f>
        <v>7496</v>
      </c>
    </row>
    <row r="326" spans="1:6" x14ac:dyDescent="0.35">
      <c r="A326" s="5">
        <v>2</v>
      </c>
      <c r="C326">
        <f>VLOOKUP($A326+13*C$4-13,$J$5:$AQ$52,2+$B324)</f>
        <v>812</v>
      </c>
      <c r="D326">
        <f>VLOOKUP($A326+13*D$4-13,$J$5:$AQ$52,2+$B324)</f>
        <v>5066</v>
      </c>
      <c r="E326">
        <f>VLOOKUP($A326+13*E$4-13,$J$5:$AQ$52,2+$B324)</f>
        <v>158</v>
      </c>
      <c r="F326">
        <f>VLOOKUP($A326+13*F$4-13,$J$5:$AQ$52,2+$B324)</f>
        <v>7141</v>
      </c>
    </row>
    <row r="327" spans="1:6" x14ac:dyDescent="0.35">
      <c r="A327" s="5">
        <v>3</v>
      </c>
      <c r="C327">
        <f>VLOOKUP($A327+13*C$4-13,$J$5:$AQ$52,2+$B324)</f>
        <v>769</v>
      </c>
      <c r="D327">
        <f>VLOOKUP($A327+13*D$4-13,$J$5:$AQ$52,2+$B324)</f>
        <v>5052</v>
      </c>
      <c r="E327">
        <f>VLOOKUP($A327+13*E$4-13,$J$5:$AQ$52,2+$B324)</f>
        <v>192</v>
      </c>
      <c r="F327">
        <f>VLOOKUP($A327+13*F$4-13,$J$5:$AQ$52,2+$B324)</f>
        <v>7007</v>
      </c>
    </row>
    <row r="328" spans="1:6" x14ac:dyDescent="0.35">
      <c r="A328" s="5">
        <v>4</v>
      </c>
      <c r="C328">
        <f>VLOOKUP($A328+13*C$4-13,$J$5:$AQ$52,2+$B324)</f>
        <v>596</v>
      </c>
      <c r="D328">
        <f>VLOOKUP($A328+13*D$4-13,$J$5:$AQ$52,2+$B324)</f>
        <v>5009</v>
      </c>
      <c r="E328">
        <f>VLOOKUP($A328+13*E$4-13,$J$5:$AQ$52,2+$B324)</f>
        <v>181</v>
      </c>
      <c r="F328">
        <f>VLOOKUP($A328+13*F$4-13,$J$5:$AQ$52,2+$B324)</f>
        <v>6551</v>
      </c>
    </row>
    <row r="329" spans="1:6" x14ac:dyDescent="0.35">
      <c r="A329" s="5">
        <v>5</v>
      </c>
      <c r="C329">
        <f>VLOOKUP($A329+13*C$4-13,$J$5:$AQ$52,2+$B324)</f>
        <v>595</v>
      </c>
      <c r="D329">
        <f>VLOOKUP($A329+13*D$4-13,$J$5:$AQ$52,2+$B324)</f>
        <v>4455</v>
      </c>
      <c r="E329">
        <f>VLOOKUP($A329+13*E$4-13,$J$5:$AQ$52,2+$B324)</f>
        <v>167</v>
      </c>
      <c r="F329">
        <f>VLOOKUP($A329+13*F$4-13,$J$5:$AQ$52,2+$B324)</f>
        <v>5992</v>
      </c>
    </row>
    <row r="330" spans="1:6" x14ac:dyDescent="0.35">
      <c r="A330" s="5">
        <v>6</v>
      </c>
      <c r="C330">
        <f>VLOOKUP($A330+13*C$4-13,$J$5:$AQ$52,2+$B324)</f>
        <v>628</v>
      </c>
      <c r="D330">
        <f>VLOOKUP($A330+13*D$4-13,$J$5:$AQ$52,2+$B324)</f>
        <v>4609</v>
      </c>
      <c r="E330">
        <f>VLOOKUP($A330+13*E$4-13,$J$5:$AQ$52,2+$B324)</f>
        <v>162</v>
      </c>
      <c r="F330">
        <f>VLOOKUP($A330+13*F$4-13,$J$5:$AQ$52,2+$B324)</f>
        <v>6281</v>
      </c>
    </row>
    <row r="331" spans="1:6" x14ac:dyDescent="0.35">
      <c r="A331" s="5">
        <v>7</v>
      </c>
      <c r="C331">
        <f>VLOOKUP($A331+13*C$4-13,$J$5:$AQ$52,2+$B324)</f>
        <v>720</v>
      </c>
      <c r="D331">
        <f>VLOOKUP($A331+13*D$4-13,$J$5:$AQ$52,2+$B324)</f>
        <v>3618</v>
      </c>
      <c r="E331">
        <f>VLOOKUP($A331+13*E$4-13,$J$5:$AQ$52,2+$B324)</f>
        <v>184</v>
      </c>
      <c r="F331">
        <f>VLOOKUP($A331+13*F$4-13,$J$5:$AQ$52,2+$B324)</f>
        <v>5345</v>
      </c>
    </row>
    <row r="332" spans="1:6" x14ac:dyDescent="0.35">
      <c r="A332" s="5">
        <v>8</v>
      </c>
      <c r="C332">
        <f>VLOOKUP($A332+13*C$4-13,$J$5:$AQ$52,2+$B324)</f>
        <v>616</v>
      </c>
      <c r="D332">
        <f>VLOOKUP($A332+13*D$4-13,$J$5:$AQ$52,2+$B324)</f>
        <v>3717</v>
      </c>
      <c r="E332">
        <f>VLOOKUP($A332+13*E$4-13,$J$5:$AQ$52,2+$B324)</f>
        <v>222</v>
      </c>
      <c r="F332">
        <f>VLOOKUP($A332+13*F$4-13,$J$5:$AQ$52,2+$B324)</f>
        <v>5783</v>
      </c>
    </row>
    <row r="333" spans="1:6" x14ac:dyDescent="0.35">
      <c r="A333" s="5">
        <v>9</v>
      </c>
      <c r="C333">
        <f>VLOOKUP($A333+13*C$4-13,$J$5:$AQ$52,2+$B324)</f>
        <v>744</v>
      </c>
      <c r="D333">
        <f>VLOOKUP($A333+13*D$4-13,$J$5:$AQ$52,2+$B324)</f>
        <v>3345</v>
      </c>
      <c r="E333">
        <f>VLOOKUP($A333+13*E$4-13,$J$5:$AQ$52,2+$B324)</f>
        <v>333</v>
      </c>
      <c r="F333">
        <f>VLOOKUP($A333+13*F$4-13,$J$5:$AQ$52,2+$B324)</f>
        <v>5634</v>
      </c>
    </row>
    <row r="344" spans="1:6" x14ac:dyDescent="0.35">
      <c r="B344" s="157">
        <v>18</v>
      </c>
      <c r="C344" s="5">
        <v>1</v>
      </c>
      <c r="D344">
        <v>2</v>
      </c>
      <c r="E344" s="5">
        <v>3</v>
      </c>
      <c r="F344" s="5">
        <v>4</v>
      </c>
    </row>
    <row r="345" spans="1:6" x14ac:dyDescent="0.35">
      <c r="A345" s="5">
        <v>1</v>
      </c>
      <c r="C345">
        <f>VLOOKUP($A345+13*C$4-13,$J$5:$AQ$52,2+$B344)</f>
        <v>3849</v>
      </c>
      <c r="D345">
        <f>VLOOKUP($A345+13*D$4-13,$J$5:$AQ$52,2+$B344)</f>
        <v>38291</v>
      </c>
      <c r="E345">
        <f>VLOOKUP($A345+13*E$4-13,$J$5:$AQ$52,2+$B344)</f>
        <v>2277</v>
      </c>
      <c r="F345">
        <f>VLOOKUP($A345+13*F$4-13,$J$5:$AQ$52,2+$B344)</f>
        <v>49859</v>
      </c>
    </row>
    <row r="346" spans="1:6" x14ac:dyDescent="0.35">
      <c r="A346" s="5">
        <v>2</v>
      </c>
      <c r="C346">
        <f>VLOOKUP($A346+13*C$4-13,$J$5:$AQ$52,2+$B344)</f>
        <v>3619</v>
      </c>
      <c r="D346">
        <f>VLOOKUP($A346+13*D$4-13,$J$5:$AQ$52,2+$B344)</f>
        <v>31495</v>
      </c>
      <c r="E346">
        <f>VLOOKUP($A346+13*E$4-13,$J$5:$AQ$52,2+$B344)</f>
        <v>1827</v>
      </c>
      <c r="F346">
        <f>VLOOKUP($A346+13*F$4-13,$J$5:$AQ$52,2+$B344)</f>
        <v>42824</v>
      </c>
    </row>
    <row r="347" spans="1:6" x14ac:dyDescent="0.35">
      <c r="A347" s="5">
        <v>3</v>
      </c>
      <c r="C347">
        <f>VLOOKUP($A347+13*C$4-13,$J$5:$AQ$52,2+$B344)</f>
        <v>3651</v>
      </c>
      <c r="D347">
        <f>VLOOKUP($A347+13*D$4-13,$J$5:$AQ$52,2+$B344)</f>
        <v>29980</v>
      </c>
      <c r="E347">
        <f>VLOOKUP($A347+13*E$4-13,$J$5:$AQ$52,2+$B344)</f>
        <v>1709</v>
      </c>
      <c r="F347">
        <f>VLOOKUP($A347+13*F$4-13,$J$5:$AQ$52,2+$B344)</f>
        <v>40309</v>
      </c>
    </row>
    <row r="348" spans="1:6" x14ac:dyDescent="0.35">
      <c r="A348" s="5">
        <v>4</v>
      </c>
      <c r="C348">
        <f>VLOOKUP($A348+13*C$4-13,$J$5:$AQ$52,2+$B344)</f>
        <v>3328</v>
      </c>
      <c r="D348">
        <f>VLOOKUP($A348+13*D$4-13,$J$5:$AQ$52,2+$B344)</f>
        <v>26066</v>
      </c>
      <c r="E348">
        <f>VLOOKUP($A348+13*E$4-13,$J$5:$AQ$52,2+$B344)</f>
        <v>1433</v>
      </c>
      <c r="F348">
        <f>VLOOKUP($A348+13*F$4-13,$J$5:$AQ$52,2+$B344)</f>
        <v>34592</v>
      </c>
    </row>
    <row r="349" spans="1:6" x14ac:dyDescent="0.35">
      <c r="A349" s="5">
        <v>5</v>
      </c>
      <c r="C349">
        <f>VLOOKUP($A349+13*C$4-13,$J$5:$AQ$52,2+$B344)</f>
        <v>3468</v>
      </c>
      <c r="D349">
        <f>VLOOKUP($A349+13*D$4-13,$J$5:$AQ$52,2+$B344)</f>
        <v>25505</v>
      </c>
      <c r="E349">
        <f>VLOOKUP($A349+13*E$4-13,$J$5:$AQ$52,2+$B344)</f>
        <v>1571</v>
      </c>
      <c r="F349">
        <f>VLOOKUP($A349+13*F$4-13,$J$5:$AQ$52,2+$B344)</f>
        <v>36298</v>
      </c>
    </row>
    <row r="350" spans="1:6" x14ac:dyDescent="0.35">
      <c r="A350" s="5">
        <v>6</v>
      </c>
      <c r="C350">
        <f>VLOOKUP($A350+13*C$4-13,$J$5:$AQ$52,2+$B344)</f>
        <v>3496</v>
      </c>
      <c r="D350">
        <f>VLOOKUP($A350+13*D$4-13,$J$5:$AQ$52,2+$B344)</f>
        <v>19720</v>
      </c>
      <c r="E350">
        <f>VLOOKUP($A350+13*E$4-13,$J$5:$AQ$52,2+$B344)</f>
        <v>1553</v>
      </c>
      <c r="F350">
        <f>VLOOKUP($A350+13*F$4-13,$J$5:$AQ$52,2+$B344)</f>
        <v>31015</v>
      </c>
    </row>
    <row r="351" spans="1:6" x14ac:dyDescent="0.35">
      <c r="A351" s="5">
        <v>7</v>
      </c>
      <c r="C351">
        <f>VLOOKUP($A351+13*C$4-13,$J$5:$AQ$52,2+$B344)</f>
        <v>3489</v>
      </c>
      <c r="D351">
        <f>VLOOKUP($A351+13*D$4-13,$J$5:$AQ$52,2+$B344)</f>
        <v>17389</v>
      </c>
      <c r="E351">
        <f>VLOOKUP($A351+13*E$4-13,$J$5:$AQ$52,2+$B344)</f>
        <v>1469</v>
      </c>
      <c r="F351">
        <f>VLOOKUP($A351+13*F$4-13,$J$5:$AQ$52,2+$B344)</f>
        <v>26870</v>
      </c>
    </row>
    <row r="352" spans="1:6" x14ac:dyDescent="0.35">
      <c r="A352" s="5">
        <v>8</v>
      </c>
      <c r="C352">
        <f>VLOOKUP($A352+13*C$4-13,$J$5:$AQ$52,2+$B344)</f>
        <v>3396</v>
      </c>
      <c r="D352">
        <f>VLOOKUP($A352+13*D$4-13,$J$5:$AQ$52,2+$B344)</f>
        <v>17858</v>
      </c>
      <c r="E352">
        <f>VLOOKUP($A352+13*E$4-13,$J$5:$AQ$52,2+$B344)</f>
        <v>1556</v>
      </c>
      <c r="F352">
        <f>VLOOKUP($A352+13*F$4-13,$J$5:$AQ$52,2+$B344)</f>
        <v>28015</v>
      </c>
    </row>
    <row r="353" spans="1:6" x14ac:dyDescent="0.35">
      <c r="A353" s="5">
        <v>9</v>
      </c>
      <c r="C353">
        <f>VLOOKUP($A353+13*C$4-13,$J$5:$AQ$52,2+$B344)</f>
        <v>3212</v>
      </c>
      <c r="D353">
        <f>VLOOKUP($A353+13*D$4-13,$J$5:$AQ$52,2+$B344)</f>
        <v>18382</v>
      </c>
      <c r="E353">
        <f>VLOOKUP($A353+13*E$4-13,$J$5:$AQ$52,2+$B344)</f>
        <v>1778</v>
      </c>
      <c r="F353">
        <f>VLOOKUP($A353+13*F$4-13,$J$5:$AQ$52,2+$B344)</f>
        <v>28889</v>
      </c>
    </row>
    <row r="364" spans="1:6" x14ac:dyDescent="0.35">
      <c r="B364" s="157">
        <v>19</v>
      </c>
      <c r="C364" s="5">
        <v>1</v>
      </c>
      <c r="D364">
        <v>2</v>
      </c>
      <c r="E364" s="5">
        <v>3</v>
      </c>
      <c r="F364" s="5">
        <v>4</v>
      </c>
    </row>
    <row r="365" spans="1:6" x14ac:dyDescent="0.35">
      <c r="A365" s="5">
        <v>1</v>
      </c>
      <c r="C365">
        <f>VLOOKUP($A365+13*C$4-13,$J$5:$AQ$52,2+$B364)</f>
        <v>694</v>
      </c>
      <c r="D365">
        <f>VLOOKUP($A365+13*D$4-13,$J$5:$AQ$52,2+$B364)</f>
        <v>4983</v>
      </c>
      <c r="E365">
        <f>VLOOKUP($A365+13*E$4-13,$J$5:$AQ$52,2+$B364)</f>
        <v>249</v>
      </c>
      <c r="F365">
        <f>VLOOKUP($A365+13*F$4-13,$J$5:$AQ$52,2+$B364)</f>
        <v>6474</v>
      </c>
    </row>
    <row r="366" spans="1:6" x14ac:dyDescent="0.35">
      <c r="A366" s="5">
        <v>2</v>
      </c>
      <c r="C366">
        <f>VLOOKUP($A366+13*C$4-13,$J$5:$AQ$52,2+$B364)</f>
        <v>662</v>
      </c>
      <c r="D366">
        <f>VLOOKUP($A366+13*D$4-13,$J$5:$AQ$52,2+$B364)</f>
        <v>4568</v>
      </c>
      <c r="E366">
        <f>VLOOKUP($A366+13*E$4-13,$J$5:$AQ$52,2+$B364)</f>
        <v>310</v>
      </c>
      <c r="F366">
        <f>VLOOKUP($A366+13*F$4-13,$J$5:$AQ$52,2+$B364)</f>
        <v>6111</v>
      </c>
    </row>
    <row r="367" spans="1:6" x14ac:dyDescent="0.35">
      <c r="A367" s="5">
        <v>3</v>
      </c>
      <c r="C367">
        <f>VLOOKUP($A367+13*C$4-13,$J$5:$AQ$52,2+$B364)</f>
        <v>893</v>
      </c>
      <c r="D367">
        <f>VLOOKUP($A367+13*D$4-13,$J$5:$AQ$52,2+$B364)</f>
        <v>4435</v>
      </c>
      <c r="E367">
        <f>VLOOKUP($A367+13*E$4-13,$J$5:$AQ$52,2+$B364)</f>
        <v>349</v>
      </c>
      <c r="F367">
        <f>VLOOKUP($A367+13*F$4-13,$J$5:$AQ$52,2+$B364)</f>
        <v>6283</v>
      </c>
    </row>
    <row r="368" spans="1:6" x14ac:dyDescent="0.35">
      <c r="A368" s="5">
        <v>4</v>
      </c>
      <c r="C368">
        <f>VLOOKUP($A368+13*C$4-13,$J$5:$AQ$52,2+$B364)</f>
        <v>802</v>
      </c>
      <c r="D368">
        <f>VLOOKUP($A368+13*D$4-13,$J$5:$AQ$52,2+$B364)</f>
        <v>4697</v>
      </c>
      <c r="E368">
        <f>VLOOKUP($A368+13*E$4-13,$J$5:$AQ$52,2+$B364)</f>
        <v>288</v>
      </c>
      <c r="F368">
        <f>VLOOKUP($A368+13*F$4-13,$J$5:$AQ$52,2+$B364)</f>
        <v>6233</v>
      </c>
    </row>
    <row r="369" spans="1:6" x14ac:dyDescent="0.35">
      <c r="A369" s="5">
        <v>5</v>
      </c>
      <c r="C369">
        <f>VLOOKUP($A369+13*C$4-13,$J$5:$AQ$52,2+$B364)</f>
        <v>790</v>
      </c>
      <c r="D369">
        <f>VLOOKUP($A369+13*D$4-13,$J$5:$AQ$52,2+$B364)</f>
        <v>4404</v>
      </c>
      <c r="E369">
        <f>VLOOKUP($A369+13*E$4-13,$J$5:$AQ$52,2+$B364)</f>
        <v>249</v>
      </c>
      <c r="F369">
        <f>VLOOKUP($A369+13*F$4-13,$J$5:$AQ$52,2+$B364)</f>
        <v>5858</v>
      </c>
    </row>
    <row r="370" spans="1:6" x14ac:dyDescent="0.35">
      <c r="A370" s="5">
        <v>6</v>
      </c>
      <c r="C370">
        <f>VLOOKUP($A370+13*C$4-13,$J$5:$AQ$52,2+$B364)</f>
        <v>826</v>
      </c>
      <c r="D370">
        <f>VLOOKUP($A370+13*D$4-13,$J$5:$AQ$52,2+$B364)</f>
        <v>4611</v>
      </c>
      <c r="E370">
        <f>VLOOKUP($A370+13*E$4-13,$J$5:$AQ$52,2+$B364)</f>
        <v>227</v>
      </c>
      <c r="F370">
        <f>VLOOKUP($A370+13*F$4-13,$J$5:$AQ$52,2+$B364)</f>
        <v>6162</v>
      </c>
    </row>
    <row r="371" spans="1:6" x14ac:dyDescent="0.35">
      <c r="A371" s="5">
        <v>7</v>
      </c>
      <c r="C371">
        <f>VLOOKUP($A371+13*C$4-13,$J$5:$AQ$52,2+$B364)</f>
        <v>1065</v>
      </c>
      <c r="D371">
        <f>VLOOKUP($A371+13*D$4-13,$J$5:$AQ$52,2+$B364)</f>
        <v>4518</v>
      </c>
      <c r="E371">
        <f>VLOOKUP($A371+13*E$4-13,$J$5:$AQ$52,2+$B364)</f>
        <v>276</v>
      </c>
      <c r="F371">
        <f>VLOOKUP($A371+13*F$4-13,$J$5:$AQ$52,2+$B364)</f>
        <v>6351</v>
      </c>
    </row>
    <row r="372" spans="1:6" x14ac:dyDescent="0.35">
      <c r="A372" s="5">
        <v>8</v>
      </c>
      <c r="C372">
        <f>VLOOKUP($A372+13*C$4-13,$J$5:$AQ$52,2+$B364)</f>
        <v>1131</v>
      </c>
      <c r="D372">
        <f>VLOOKUP($A372+13*D$4-13,$J$5:$AQ$52,2+$B364)</f>
        <v>5293</v>
      </c>
      <c r="E372">
        <f>VLOOKUP($A372+13*E$4-13,$J$5:$AQ$52,2+$B364)</f>
        <v>312</v>
      </c>
      <c r="F372">
        <f>VLOOKUP($A372+13*F$4-13,$J$5:$AQ$52,2+$B364)</f>
        <v>7396</v>
      </c>
    </row>
    <row r="373" spans="1:6" x14ac:dyDescent="0.35">
      <c r="A373" s="5">
        <v>9</v>
      </c>
      <c r="C373">
        <f>VLOOKUP($A373+13*C$4-13,$J$5:$AQ$52,2+$B364)</f>
        <v>1214</v>
      </c>
      <c r="D373">
        <f>VLOOKUP($A373+13*D$4-13,$J$5:$AQ$52,2+$B364)</f>
        <v>4561</v>
      </c>
      <c r="E373">
        <f>VLOOKUP($A373+13*E$4-13,$J$5:$AQ$52,2+$B364)</f>
        <v>327</v>
      </c>
      <c r="F373">
        <f>VLOOKUP($A373+13*F$4-13,$J$5:$AQ$52,2+$B364)</f>
        <v>7073</v>
      </c>
    </row>
    <row r="384" spans="1:6" x14ac:dyDescent="0.35">
      <c r="B384" s="157">
        <v>20</v>
      </c>
      <c r="C384" s="5">
        <v>1</v>
      </c>
      <c r="D384">
        <v>2</v>
      </c>
      <c r="E384" s="5">
        <v>3</v>
      </c>
      <c r="F384" s="5">
        <v>4</v>
      </c>
    </row>
    <row r="385" spans="1:6" x14ac:dyDescent="0.35">
      <c r="A385" s="5">
        <v>1</v>
      </c>
      <c r="C385">
        <f>VLOOKUP($A385+13*C$4-13,$J$5:$AQ$52,2+$B384)</f>
        <v>454</v>
      </c>
      <c r="D385">
        <f>VLOOKUP($A385+13*D$4-13,$J$5:$AQ$52,2+$B384)</f>
        <v>4455</v>
      </c>
      <c r="E385">
        <f>VLOOKUP($A385+13*E$4-13,$J$5:$AQ$52,2+$B384)</f>
        <v>129</v>
      </c>
      <c r="F385">
        <f>VLOOKUP($A385+13*F$4-13,$J$5:$AQ$52,2+$B384)</f>
        <v>5428</v>
      </c>
    </row>
    <row r="386" spans="1:6" x14ac:dyDescent="0.35">
      <c r="A386" s="5">
        <v>2</v>
      </c>
      <c r="C386">
        <f>VLOOKUP($A386+13*C$4-13,$J$5:$AQ$52,2+$B384)</f>
        <v>533</v>
      </c>
      <c r="D386">
        <f>VLOOKUP($A386+13*D$4-13,$J$5:$AQ$52,2+$B384)</f>
        <v>4648</v>
      </c>
      <c r="E386">
        <f>VLOOKUP($A386+13*E$4-13,$J$5:$AQ$52,2+$B384)</f>
        <v>122</v>
      </c>
      <c r="F386">
        <f>VLOOKUP($A386+13*F$4-13,$J$5:$AQ$52,2+$B384)</f>
        <v>5621</v>
      </c>
    </row>
    <row r="387" spans="1:6" x14ac:dyDescent="0.35">
      <c r="A387" s="5">
        <v>3</v>
      </c>
      <c r="C387">
        <f>VLOOKUP($A387+13*C$4-13,$J$5:$AQ$52,2+$B384)</f>
        <v>490</v>
      </c>
      <c r="D387">
        <f>VLOOKUP($A387+13*D$4-13,$J$5:$AQ$52,2+$B384)</f>
        <v>3896</v>
      </c>
      <c r="E387">
        <f>VLOOKUP($A387+13*E$4-13,$J$5:$AQ$52,2+$B384)</f>
        <v>132</v>
      </c>
      <c r="F387">
        <f>VLOOKUP($A387+13*F$4-13,$J$5:$AQ$52,2+$B384)</f>
        <v>4796</v>
      </c>
    </row>
    <row r="388" spans="1:6" x14ac:dyDescent="0.35">
      <c r="A388" s="5">
        <v>4</v>
      </c>
      <c r="C388">
        <f>VLOOKUP($A388+13*C$4-13,$J$5:$AQ$52,2+$B384)</f>
        <v>479</v>
      </c>
      <c r="D388">
        <f>VLOOKUP($A388+13*D$4-13,$J$5:$AQ$52,2+$B384)</f>
        <v>4025</v>
      </c>
      <c r="E388">
        <f>VLOOKUP($A388+13*E$4-13,$J$5:$AQ$52,2+$B384)</f>
        <v>100</v>
      </c>
      <c r="F388">
        <f>VLOOKUP($A388+13*F$4-13,$J$5:$AQ$52,2+$B384)</f>
        <v>4863</v>
      </c>
    </row>
    <row r="389" spans="1:6" x14ac:dyDescent="0.35">
      <c r="A389" s="5">
        <v>5</v>
      </c>
      <c r="C389">
        <f>VLOOKUP($A389+13*C$4-13,$J$5:$AQ$52,2+$B384)</f>
        <v>475</v>
      </c>
      <c r="D389">
        <f>VLOOKUP($A389+13*D$4-13,$J$5:$AQ$52,2+$B384)</f>
        <v>4360</v>
      </c>
      <c r="E389">
        <f>VLOOKUP($A389+13*E$4-13,$J$5:$AQ$52,2+$B384)</f>
        <v>128</v>
      </c>
      <c r="F389">
        <f>VLOOKUP($A389+13*F$4-13,$J$5:$AQ$52,2+$B384)</f>
        <v>5216</v>
      </c>
    </row>
    <row r="390" spans="1:6" x14ac:dyDescent="0.35">
      <c r="A390" s="5">
        <v>6</v>
      </c>
      <c r="C390">
        <f>VLOOKUP($A390+13*C$4-13,$J$5:$AQ$52,2+$B384)</f>
        <v>434</v>
      </c>
      <c r="D390">
        <f>VLOOKUP($A390+13*D$4-13,$J$5:$AQ$52,2+$B384)</f>
        <v>3678</v>
      </c>
      <c r="E390">
        <f>VLOOKUP($A390+13*E$4-13,$J$5:$AQ$52,2+$B384)</f>
        <v>104</v>
      </c>
      <c r="F390">
        <f>VLOOKUP($A390+13*F$4-13,$J$5:$AQ$52,2+$B384)</f>
        <v>4485</v>
      </c>
    </row>
    <row r="391" spans="1:6" x14ac:dyDescent="0.35">
      <c r="A391" s="5">
        <v>7</v>
      </c>
      <c r="C391">
        <f>VLOOKUP($A391+13*C$4-13,$J$5:$AQ$52,2+$B384)</f>
        <v>410</v>
      </c>
      <c r="D391">
        <f>VLOOKUP($A391+13*D$4-13,$J$5:$AQ$52,2+$B384)</f>
        <v>3638</v>
      </c>
      <c r="E391">
        <f>VLOOKUP($A391+13*E$4-13,$J$5:$AQ$52,2+$B384)</f>
        <v>95</v>
      </c>
      <c r="F391">
        <f>VLOOKUP($A391+13*F$4-13,$J$5:$AQ$52,2+$B384)</f>
        <v>4348</v>
      </c>
    </row>
    <row r="392" spans="1:6" x14ac:dyDescent="0.35">
      <c r="A392" s="5">
        <v>8</v>
      </c>
      <c r="C392">
        <f>VLOOKUP($A392+13*C$4-13,$J$5:$AQ$52,2+$B384)</f>
        <v>525</v>
      </c>
      <c r="D392">
        <f>VLOOKUP($A392+13*D$4-13,$J$5:$AQ$52,2+$B384)</f>
        <v>3654</v>
      </c>
      <c r="E392">
        <f>VLOOKUP($A392+13*E$4-13,$J$5:$AQ$52,2+$B384)</f>
        <v>115</v>
      </c>
      <c r="F392">
        <f>VLOOKUP($A392+13*F$4-13,$J$5:$AQ$52,2+$B384)</f>
        <v>4582</v>
      </c>
    </row>
    <row r="393" spans="1:6" x14ac:dyDescent="0.35">
      <c r="A393" s="5">
        <v>9</v>
      </c>
      <c r="C393">
        <f>VLOOKUP($A393+13*C$4-13,$J$5:$AQ$52,2+$B384)</f>
        <v>511</v>
      </c>
      <c r="D393">
        <f>VLOOKUP($A393+13*D$4-13,$J$5:$AQ$52,2+$B384)</f>
        <v>3644</v>
      </c>
      <c r="E393">
        <f>VLOOKUP($A393+13*E$4-13,$J$5:$AQ$52,2+$B384)</f>
        <v>122</v>
      </c>
      <c r="F393">
        <f>VLOOKUP($A393+13*F$4-13,$J$5:$AQ$52,2+$B384)</f>
        <v>4627</v>
      </c>
    </row>
    <row r="404" spans="1:6" x14ac:dyDescent="0.35">
      <c r="B404" s="157">
        <v>21</v>
      </c>
      <c r="C404" s="5">
        <v>1</v>
      </c>
      <c r="D404">
        <v>2</v>
      </c>
      <c r="E404" s="5">
        <v>3</v>
      </c>
      <c r="F404" s="5">
        <v>4</v>
      </c>
    </row>
    <row r="405" spans="1:6" x14ac:dyDescent="0.35">
      <c r="A405" s="5">
        <v>1</v>
      </c>
      <c r="C405">
        <f>VLOOKUP($A405+13*C$4-13,$J$5:$AQ$52,2+$B404)</f>
        <v>784</v>
      </c>
      <c r="D405">
        <f>VLOOKUP($A405+13*D$4-13,$J$5:$AQ$52,2+$B404)</f>
        <v>6458</v>
      </c>
      <c r="E405">
        <f>VLOOKUP($A405+13*E$4-13,$J$5:$AQ$52,2+$B404)</f>
        <v>309</v>
      </c>
      <c r="F405">
        <f>VLOOKUP($A405+13*F$4-13,$J$5:$AQ$52,2+$B404)</f>
        <v>8173</v>
      </c>
    </row>
    <row r="406" spans="1:6" x14ac:dyDescent="0.35">
      <c r="A406" s="5">
        <v>2</v>
      </c>
      <c r="C406">
        <f>VLOOKUP($A406+13*C$4-13,$J$5:$AQ$52,2+$B404)</f>
        <v>752</v>
      </c>
      <c r="D406">
        <f>VLOOKUP($A406+13*D$4-13,$J$5:$AQ$52,2+$B404)</f>
        <v>5993</v>
      </c>
      <c r="E406">
        <f>VLOOKUP($A406+13*E$4-13,$J$5:$AQ$52,2+$B404)</f>
        <v>253</v>
      </c>
      <c r="F406">
        <f>VLOOKUP($A406+13*F$4-13,$J$5:$AQ$52,2+$B404)</f>
        <v>7785</v>
      </c>
    </row>
    <row r="407" spans="1:6" x14ac:dyDescent="0.35">
      <c r="A407" s="5">
        <v>3</v>
      </c>
      <c r="C407">
        <f>VLOOKUP($A407+13*C$4-13,$J$5:$AQ$52,2+$B404)</f>
        <v>767</v>
      </c>
      <c r="D407">
        <f>VLOOKUP($A407+13*D$4-13,$J$5:$AQ$52,2+$B404)</f>
        <v>6007</v>
      </c>
      <c r="E407">
        <f>VLOOKUP($A407+13*E$4-13,$J$5:$AQ$52,2+$B404)</f>
        <v>321</v>
      </c>
      <c r="F407">
        <f>VLOOKUP($A407+13*F$4-13,$J$5:$AQ$52,2+$B404)</f>
        <v>7699</v>
      </c>
    </row>
    <row r="408" spans="1:6" x14ac:dyDescent="0.35">
      <c r="A408" s="5">
        <v>4</v>
      </c>
      <c r="C408">
        <f>VLOOKUP($A408+13*C$4-13,$J$5:$AQ$52,2+$B404)</f>
        <v>751</v>
      </c>
      <c r="D408">
        <f>VLOOKUP($A408+13*D$4-13,$J$5:$AQ$52,2+$B404)</f>
        <v>5900</v>
      </c>
      <c r="E408">
        <f>VLOOKUP($A408+13*E$4-13,$J$5:$AQ$52,2+$B404)</f>
        <v>257</v>
      </c>
      <c r="F408">
        <f>VLOOKUP($A408+13*F$4-13,$J$5:$AQ$52,2+$B404)</f>
        <v>7478</v>
      </c>
    </row>
    <row r="409" spans="1:6" x14ac:dyDescent="0.35">
      <c r="A409" s="5">
        <v>5</v>
      </c>
      <c r="C409">
        <f>VLOOKUP($A409+13*C$4-13,$J$5:$AQ$52,2+$B404)</f>
        <v>797</v>
      </c>
      <c r="D409">
        <f>VLOOKUP($A409+13*D$4-13,$J$5:$AQ$52,2+$B404)</f>
        <v>4995</v>
      </c>
      <c r="E409">
        <f>VLOOKUP($A409+13*E$4-13,$J$5:$AQ$52,2+$B404)</f>
        <v>269</v>
      </c>
      <c r="F409">
        <f>VLOOKUP($A409+13*F$4-13,$J$5:$AQ$52,2+$B404)</f>
        <v>6653</v>
      </c>
    </row>
    <row r="410" spans="1:6" x14ac:dyDescent="0.35">
      <c r="A410" s="5">
        <v>6</v>
      </c>
      <c r="C410">
        <f>VLOOKUP($A410+13*C$4-13,$J$5:$AQ$52,2+$B404)</f>
        <v>784</v>
      </c>
      <c r="D410">
        <f>VLOOKUP($A410+13*D$4-13,$J$5:$AQ$52,2+$B404)</f>
        <v>4662</v>
      </c>
      <c r="E410">
        <f>VLOOKUP($A410+13*E$4-13,$J$5:$AQ$52,2+$B404)</f>
        <v>234</v>
      </c>
      <c r="F410">
        <f>VLOOKUP($A410+13*F$4-13,$J$5:$AQ$52,2+$B404)</f>
        <v>6262</v>
      </c>
    </row>
    <row r="411" spans="1:6" x14ac:dyDescent="0.35">
      <c r="A411" s="5">
        <v>7</v>
      </c>
      <c r="C411">
        <f>VLOOKUP($A411+13*C$4-13,$J$5:$AQ$52,2+$B404)</f>
        <v>801</v>
      </c>
      <c r="D411">
        <f>VLOOKUP($A411+13*D$4-13,$J$5:$AQ$52,2+$B404)</f>
        <v>4496</v>
      </c>
      <c r="E411">
        <f>VLOOKUP($A411+13*E$4-13,$J$5:$AQ$52,2+$B404)</f>
        <v>254</v>
      </c>
      <c r="F411">
        <f>VLOOKUP($A411+13*F$4-13,$J$5:$AQ$52,2+$B404)</f>
        <v>6101</v>
      </c>
    </row>
    <row r="412" spans="1:6" x14ac:dyDescent="0.35">
      <c r="A412" s="5">
        <v>8</v>
      </c>
      <c r="C412">
        <f>VLOOKUP($A412+13*C$4-13,$J$5:$AQ$52,2+$B404)</f>
        <v>796</v>
      </c>
      <c r="D412">
        <f>VLOOKUP($A412+13*D$4-13,$J$5:$AQ$52,2+$B404)</f>
        <v>4798</v>
      </c>
      <c r="E412">
        <f>VLOOKUP($A412+13*E$4-13,$J$5:$AQ$52,2+$B404)</f>
        <v>315</v>
      </c>
      <c r="F412">
        <f>VLOOKUP($A412+13*F$4-13,$J$5:$AQ$52,2+$B404)</f>
        <v>6540</v>
      </c>
    </row>
    <row r="413" spans="1:6" x14ac:dyDescent="0.35">
      <c r="A413" s="5">
        <v>9</v>
      </c>
      <c r="C413">
        <f>VLOOKUP($A413+13*C$4-13,$J$5:$AQ$52,2+$B404)</f>
        <v>780</v>
      </c>
      <c r="D413">
        <f>VLOOKUP($A413+13*D$4-13,$J$5:$AQ$52,2+$B404)</f>
        <v>4873</v>
      </c>
      <c r="E413">
        <f>VLOOKUP($A413+13*E$4-13,$J$5:$AQ$52,2+$B404)</f>
        <v>314</v>
      </c>
      <c r="F413">
        <f>VLOOKUP($A413+13*F$4-13,$J$5:$AQ$52,2+$B404)</f>
        <v>6771</v>
      </c>
    </row>
    <row r="424" spans="1:6" x14ac:dyDescent="0.35">
      <c r="B424" s="157">
        <v>22</v>
      </c>
      <c r="C424" s="5">
        <v>1</v>
      </c>
      <c r="D424">
        <v>2</v>
      </c>
      <c r="E424" s="5">
        <v>3</v>
      </c>
      <c r="F424" s="5">
        <v>4</v>
      </c>
    </row>
    <row r="425" spans="1:6" x14ac:dyDescent="0.35">
      <c r="A425" s="5">
        <v>1</v>
      </c>
      <c r="C425">
        <f>VLOOKUP($A425+13*C$4-13,$J$5:$AQ$52,2+$B424)</f>
        <v>820</v>
      </c>
      <c r="D425">
        <f>VLOOKUP($A425+13*D$4-13,$J$5:$AQ$52,2+$B424)</f>
        <v>5825</v>
      </c>
      <c r="E425">
        <f>VLOOKUP($A425+13*E$4-13,$J$5:$AQ$52,2+$B424)</f>
        <v>236</v>
      </c>
      <c r="F425">
        <f>VLOOKUP($A425+13*F$4-13,$J$5:$AQ$52,2+$B424)</f>
        <v>7508</v>
      </c>
    </row>
    <row r="426" spans="1:6" x14ac:dyDescent="0.35">
      <c r="A426" s="5">
        <v>2</v>
      </c>
      <c r="C426">
        <f>VLOOKUP($A426+13*C$4-13,$J$5:$AQ$52,2+$B424)</f>
        <v>713</v>
      </c>
      <c r="D426">
        <f>VLOOKUP($A426+13*D$4-13,$J$5:$AQ$52,2+$B424)</f>
        <v>5873</v>
      </c>
      <c r="E426">
        <f>VLOOKUP($A426+13*E$4-13,$J$5:$AQ$52,2+$B424)</f>
        <v>291</v>
      </c>
      <c r="F426">
        <f>VLOOKUP($A426+13*F$4-13,$J$5:$AQ$52,2+$B424)</f>
        <v>7404</v>
      </c>
    </row>
    <row r="427" spans="1:6" x14ac:dyDescent="0.35">
      <c r="A427" s="5">
        <v>3</v>
      </c>
      <c r="C427">
        <f>VLOOKUP($A427+13*C$4-13,$J$5:$AQ$52,2+$B424)</f>
        <v>667</v>
      </c>
      <c r="D427">
        <f>VLOOKUP($A427+13*D$4-13,$J$5:$AQ$52,2+$B424)</f>
        <v>5997</v>
      </c>
      <c r="E427">
        <f>VLOOKUP($A427+13*E$4-13,$J$5:$AQ$52,2+$B424)</f>
        <v>331</v>
      </c>
      <c r="F427">
        <f>VLOOKUP($A427+13*F$4-13,$J$5:$AQ$52,2+$B424)</f>
        <v>7495</v>
      </c>
    </row>
    <row r="428" spans="1:6" x14ac:dyDescent="0.35">
      <c r="A428" s="5">
        <v>4</v>
      </c>
      <c r="C428">
        <f>VLOOKUP($A428+13*C$4-13,$J$5:$AQ$52,2+$B424)</f>
        <v>711</v>
      </c>
      <c r="D428">
        <f>VLOOKUP($A428+13*D$4-13,$J$5:$AQ$52,2+$B424)</f>
        <v>5878</v>
      </c>
      <c r="E428">
        <f>VLOOKUP($A428+13*E$4-13,$J$5:$AQ$52,2+$B424)</f>
        <v>334</v>
      </c>
      <c r="F428">
        <f>VLOOKUP($A428+13*F$4-13,$J$5:$AQ$52,2+$B424)</f>
        <v>7380</v>
      </c>
    </row>
    <row r="429" spans="1:6" x14ac:dyDescent="0.35">
      <c r="A429" s="5">
        <v>5</v>
      </c>
      <c r="C429">
        <f>VLOOKUP($A429+13*C$4-13,$J$5:$AQ$52,2+$B424)</f>
        <v>756</v>
      </c>
      <c r="D429">
        <f>VLOOKUP($A429+13*D$4-13,$J$5:$AQ$52,2+$B424)</f>
        <v>5414</v>
      </c>
      <c r="E429">
        <f>VLOOKUP($A429+13*E$4-13,$J$5:$AQ$52,2+$B424)</f>
        <v>307</v>
      </c>
      <c r="F429">
        <f>VLOOKUP($A429+13*F$4-13,$J$5:$AQ$52,2+$B424)</f>
        <v>6964</v>
      </c>
    </row>
    <row r="430" spans="1:6" x14ac:dyDescent="0.35">
      <c r="A430" s="5">
        <v>6</v>
      </c>
      <c r="C430">
        <f>VLOOKUP($A430+13*C$4-13,$J$5:$AQ$52,2+$B424)</f>
        <v>798</v>
      </c>
      <c r="D430">
        <f>VLOOKUP($A430+13*D$4-13,$J$5:$AQ$52,2+$B424)</f>
        <v>4690</v>
      </c>
      <c r="E430">
        <f>VLOOKUP($A430+13*E$4-13,$J$5:$AQ$52,2+$B424)</f>
        <v>218</v>
      </c>
      <c r="F430">
        <f>VLOOKUP($A430+13*F$4-13,$J$5:$AQ$52,2+$B424)</f>
        <v>6156</v>
      </c>
    </row>
    <row r="431" spans="1:6" x14ac:dyDescent="0.35">
      <c r="A431" s="5">
        <v>7</v>
      </c>
      <c r="C431">
        <f>VLOOKUP($A431+13*C$4-13,$J$5:$AQ$52,2+$B424)</f>
        <v>837</v>
      </c>
      <c r="D431">
        <f>VLOOKUP($A431+13*D$4-13,$J$5:$AQ$52,2+$B424)</f>
        <v>5158</v>
      </c>
      <c r="E431">
        <f>VLOOKUP($A431+13*E$4-13,$J$5:$AQ$52,2+$B424)</f>
        <v>258</v>
      </c>
      <c r="F431">
        <f>VLOOKUP($A431+13*F$4-13,$J$5:$AQ$52,2+$B424)</f>
        <v>6766</v>
      </c>
    </row>
    <row r="432" spans="1:6" x14ac:dyDescent="0.35">
      <c r="A432" s="5">
        <v>8</v>
      </c>
      <c r="C432">
        <f>VLOOKUP($A432+13*C$4-13,$J$5:$AQ$52,2+$B424)</f>
        <v>907</v>
      </c>
      <c r="D432">
        <f>VLOOKUP($A432+13*D$4-13,$J$5:$AQ$52,2+$B424)</f>
        <v>5564</v>
      </c>
      <c r="E432">
        <f>VLOOKUP($A432+13*E$4-13,$J$5:$AQ$52,2+$B424)</f>
        <v>307</v>
      </c>
      <c r="F432">
        <f>VLOOKUP($A432+13*F$4-13,$J$5:$AQ$52,2+$B424)</f>
        <v>7406</v>
      </c>
    </row>
    <row r="433" spans="1:6" x14ac:dyDescent="0.35">
      <c r="A433" s="5">
        <v>9</v>
      </c>
      <c r="C433">
        <f>VLOOKUP($A433+13*C$4-13,$J$5:$AQ$52,2+$B424)</f>
        <v>893</v>
      </c>
      <c r="D433">
        <f>VLOOKUP($A433+13*D$4-13,$J$5:$AQ$52,2+$B424)</f>
        <v>5141</v>
      </c>
      <c r="E433">
        <f>VLOOKUP($A433+13*E$4-13,$J$5:$AQ$52,2+$B424)</f>
        <v>276</v>
      </c>
      <c r="F433">
        <f>VLOOKUP($A433+13*F$4-13,$J$5:$AQ$52,2+$B424)</f>
        <v>7137</v>
      </c>
    </row>
    <row r="444" spans="1:6" x14ac:dyDescent="0.35">
      <c r="B444" s="157">
        <v>23</v>
      </c>
      <c r="C444" s="5">
        <v>1</v>
      </c>
      <c r="D444">
        <v>2</v>
      </c>
      <c r="E444" s="5">
        <v>3</v>
      </c>
      <c r="F444" s="5">
        <v>4</v>
      </c>
    </row>
    <row r="445" spans="1:6" x14ac:dyDescent="0.35">
      <c r="A445" s="5">
        <v>1</v>
      </c>
      <c r="C445">
        <f>VLOOKUP($A445+13*C$4-13,$J$5:$AQ$52,2+$B444)</f>
        <v>775</v>
      </c>
      <c r="D445">
        <f>VLOOKUP($A445+13*D$4-13,$J$5:$AQ$52,2+$B444)</f>
        <v>4467</v>
      </c>
      <c r="E445">
        <f>VLOOKUP($A445+13*E$4-13,$J$5:$AQ$52,2+$B444)</f>
        <v>142</v>
      </c>
      <c r="F445">
        <f>VLOOKUP($A445+13*F$4-13,$J$5:$AQ$52,2+$B444)</f>
        <v>6051</v>
      </c>
    </row>
    <row r="446" spans="1:6" x14ac:dyDescent="0.35">
      <c r="A446" s="5">
        <v>2</v>
      </c>
      <c r="C446">
        <f>VLOOKUP($A446+13*C$4-13,$J$5:$AQ$52,2+$B444)</f>
        <v>662</v>
      </c>
      <c r="D446">
        <f>VLOOKUP($A446+13*D$4-13,$J$5:$AQ$52,2+$B444)</f>
        <v>4682</v>
      </c>
      <c r="E446">
        <f>VLOOKUP($A446+13*E$4-13,$J$5:$AQ$52,2+$B444)</f>
        <v>134</v>
      </c>
      <c r="F446">
        <f>VLOOKUP($A446+13*F$4-13,$J$5:$AQ$52,2+$B444)</f>
        <v>6078</v>
      </c>
    </row>
    <row r="447" spans="1:6" x14ac:dyDescent="0.35">
      <c r="A447" s="5">
        <v>3</v>
      </c>
      <c r="C447">
        <f>VLOOKUP($A447+13*C$4-13,$J$5:$AQ$52,2+$B444)</f>
        <v>715</v>
      </c>
      <c r="D447">
        <f>VLOOKUP($A447+13*D$4-13,$J$5:$AQ$52,2+$B444)</f>
        <v>4274</v>
      </c>
      <c r="E447">
        <f>VLOOKUP($A447+13*E$4-13,$J$5:$AQ$52,2+$B444)</f>
        <v>127</v>
      </c>
      <c r="F447">
        <f>VLOOKUP($A447+13*F$4-13,$J$5:$AQ$52,2+$B444)</f>
        <v>5620</v>
      </c>
    </row>
    <row r="448" spans="1:6" x14ac:dyDescent="0.35">
      <c r="A448" s="5">
        <v>4</v>
      </c>
      <c r="C448">
        <f>VLOOKUP($A448+13*C$4-13,$J$5:$AQ$52,2+$B444)</f>
        <v>816</v>
      </c>
      <c r="D448">
        <f>VLOOKUP($A448+13*D$4-13,$J$5:$AQ$52,2+$B444)</f>
        <v>4492</v>
      </c>
      <c r="E448">
        <f>VLOOKUP($A448+13*E$4-13,$J$5:$AQ$52,2+$B444)</f>
        <v>135</v>
      </c>
      <c r="F448">
        <f>VLOOKUP($A448+13*F$4-13,$J$5:$AQ$52,2+$B444)</f>
        <v>5910</v>
      </c>
    </row>
    <row r="449" spans="1:6" x14ac:dyDescent="0.35">
      <c r="A449" s="5">
        <v>5</v>
      </c>
      <c r="C449">
        <f>VLOOKUP($A449+13*C$4-13,$J$5:$AQ$52,2+$B444)</f>
        <v>739</v>
      </c>
      <c r="D449">
        <f>VLOOKUP($A449+13*D$4-13,$J$5:$AQ$52,2+$B444)</f>
        <v>4297</v>
      </c>
      <c r="E449">
        <f>VLOOKUP($A449+13*E$4-13,$J$5:$AQ$52,2+$B444)</f>
        <v>157</v>
      </c>
      <c r="F449">
        <f>VLOOKUP($A449+13*F$4-13,$J$5:$AQ$52,2+$B444)</f>
        <v>5759</v>
      </c>
    </row>
    <row r="450" spans="1:6" x14ac:dyDescent="0.35">
      <c r="A450" s="5">
        <v>6</v>
      </c>
      <c r="C450">
        <f>VLOOKUP($A450+13*C$4-13,$J$5:$AQ$52,2+$B444)</f>
        <v>741</v>
      </c>
      <c r="D450">
        <f>VLOOKUP($A450+13*D$4-13,$J$5:$AQ$52,2+$B444)</f>
        <v>4132</v>
      </c>
      <c r="E450">
        <f>VLOOKUP($A450+13*E$4-13,$J$5:$AQ$52,2+$B444)</f>
        <v>202</v>
      </c>
      <c r="F450">
        <f>VLOOKUP($A450+13*F$4-13,$J$5:$AQ$52,2+$B444)</f>
        <v>5695</v>
      </c>
    </row>
    <row r="451" spans="1:6" x14ac:dyDescent="0.35">
      <c r="A451" s="5">
        <v>7</v>
      </c>
      <c r="C451">
        <f>VLOOKUP($A451+13*C$4-13,$J$5:$AQ$52,2+$B444)</f>
        <v>729</v>
      </c>
      <c r="D451">
        <f>VLOOKUP($A451+13*D$4-13,$J$5:$AQ$52,2+$B444)</f>
        <v>3656</v>
      </c>
      <c r="E451">
        <f>VLOOKUP($A451+13*E$4-13,$J$5:$AQ$52,2+$B444)</f>
        <v>205</v>
      </c>
      <c r="F451">
        <f>VLOOKUP($A451+13*F$4-13,$J$5:$AQ$52,2+$B444)</f>
        <v>5309</v>
      </c>
    </row>
    <row r="452" spans="1:6" x14ac:dyDescent="0.35">
      <c r="A452" s="5">
        <v>8</v>
      </c>
      <c r="C452">
        <f>VLOOKUP($A452+13*C$4-13,$J$5:$AQ$52,2+$B444)</f>
        <v>788</v>
      </c>
      <c r="D452">
        <f>VLOOKUP($A452+13*D$4-13,$J$5:$AQ$52,2+$B444)</f>
        <v>3842</v>
      </c>
      <c r="E452">
        <f>VLOOKUP($A452+13*E$4-13,$J$5:$AQ$52,2+$B444)</f>
        <v>218</v>
      </c>
      <c r="F452">
        <f>VLOOKUP($A452+13*F$4-13,$J$5:$AQ$52,2+$B444)</f>
        <v>5809</v>
      </c>
    </row>
    <row r="453" spans="1:6" x14ac:dyDescent="0.35">
      <c r="A453" s="5">
        <v>9</v>
      </c>
      <c r="C453">
        <f>VLOOKUP($A453+13*C$4-13,$J$5:$AQ$52,2+$B444)</f>
        <v>899</v>
      </c>
      <c r="D453">
        <f>VLOOKUP($A453+13*D$4-13,$J$5:$AQ$52,2+$B444)</f>
        <v>3652</v>
      </c>
      <c r="E453">
        <f>VLOOKUP($A453+13*E$4-13,$J$5:$AQ$52,2+$B444)</f>
        <v>251</v>
      </c>
      <c r="F453">
        <f>VLOOKUP($A453+13*F$4-13,$J$5:$AQ$52,2+$B444)</f>
        <v>5750</v>
      </c>
    </row>
    <row r="464" spans="1:6" x14ac:dyDescent="0.35">
      <c r="B464" s="157">
        <v>24</v>
      </c>
      <c r="C464" s="5">
        <v>1</v>
      </c>
      <c r="D464">
        <v>2</v>
      </c>
      <c r="E464" s="5">
        <v>3</v>
      </c>
      <c r="F464" s="5">
        <v>4</v>
      </c>
    </row>
    <row r="465" spans="1:6" x14ac:dyDescent="0.35">
      <c r="A465" s="5">
        <v>1</v>
      </c>
      <c r="C465">
        <f>VLOOKUP($A465+13*C$4-13,$J$5:$AQ$52,2+$B464)</f>
        <v>311</v>
      </c>
      <c r="D465">
        <f>VLOOKUP($A465+13*D$4-13,$J$5:$AQ$52,2+$B464)</f>
        <v>2156</v>
      </c>
      <c r="E465">
        <f>VLOOKUP($A465+13*E$4-13,$J$5:$AQ$52,2+$B464)</f>
        <v>50</v>
      </c>
      <c r="F465">
        <f>VLOOKUP($A465+13*F$4-13,$J$5:$AQ$52,2+$B464)</f>
        <v>2979</v>
      </c>
    </row>
    <row r="466" spans="1:6" x14ac:dyDescent="0.35">
      <c r="A466" s="5">
        <v>2</v>
      </c>
      <c r="C466">
        <f>VLOOKUP($A466+13*C$4-13,$J$5:$AQ$52,2+$B464)</f>
        <v>259</v>
      </c>
      <c r="D466">
        <f>VLOOKUP($A466+13*D$4-13,$J$5:$AQ$52,2+$B464)</f>
        <v>1958</v>
      </c>
      <c r="E466">
        <f>VLOOKUP($A466+13*E$4-13,$J$5:$AQ$52,2+$B464)</f>
        <v>76</v>
      </c>
      <c r="F466">
        <f>VLOOKUP($A466+13*F$4-13,$J$5:$AQ$52,2+$B464)</f>
        <v>2526</v>
      </c>
    </row>
    <row r="467" spans="1:6" x14ac:dyDescent="0.35">
      <c r="A467" s="5">
        <v>3</v>
      </c>
      <c r="C467">
        <f>VLOOKUP($A467+13*C$4-13,$J$5:$AQ$52,2+$B464)</f>
        <v>337</v>
      </c>
      <c r="D467">
        <f>VLOOKUP($A467+13*D$4-13,$J$5:$AQ$52,2+$B464)</f>
        <v>2069</v>
      </c>
      <c r="E467">
        <f>VLOOKUP($A467+13*E$4-13,$J$5:$AQ$52,2+$B464)</f>
        <v>81</v>
      </c>
      <c r="F467">
        <f>VLOOKUP($A467+13*F$4-13,$J$5:$AQ$52,2+$B464)</f>
        <v>2822</v>
      </c>
    </row>
    <row r="468" spans="1:6" x14ac:dyDescent="0.35">
      <c r="A468" s="5">
        <v>4</v>
      </c>
      <c r="C468">
        <f>VLOOKUP($A468+13*C$4-13,$J$5:$AQ$52,2+$B464)</f>
        <v>331</v>
      </c>
      <c r="D468">
        <f>VLOOKUP($A468+13*D$4-13,$J$5:$AQ$52,2+$B464)</f>
        <v>1759</v>
      </c>
      <c r="E468">
        <f>VLOOKUP($A468+13*E$4-13,$J$5:$AQ$52,2+$B464)</f>
        <v>114</v>
      </c>
      <c r="F468">
        <f>VLOOKUP($A468+13*F$4-13,$J$5:$AQ$52,2+$B464)</f>
        <v>2535</v>
      </c>
    </row>
    <row r="469" spans="1:6" x14ac:dyDescent="0.35">
      <c r="A469" s="5">
        <v>5</v>
      </c>
      <c r="C469">
        <f>VLOOKUP($A469+13*C$4-13,$J$5:$AQ$52,2+$B464)</f>
        <v>418</v>
      </c>
      <c r="D469">
        <f>VLOOKUP($A469+13*D$4-13,$J$5:$AQ$52,2+$B464)</f>
        <v>2159</v>
      </c>
      <c r="E469">
        <f>VLOOKUP($A469+13*E$4-13,$J$5:$AQ$52,2+$B464)</f>
        <v>92</v>
      </c>
      <c r="F469">
        <f>VLOOKUP($A469+13*F$4-13,$J$5:$AQ$52,2+$B464)</f>
        <v>2906</v>
      </c>
    </row>
    <row r="470" spans="1:6" x14ac:dyDescent="0.35">
      <c r="A470" s="5">
        <v>6</v>
      </c>
      <c r="C470">
        <f>VLOOKUP($A470+13*C$4-13,$J$5:$AQ$52,2+$B464)</f>
        <v>376</v>
      </c>
      <c r="D470">
        <f>VLOOKUP($A470+13*D$4-13,$J$5:$AQ$52,2+$B464)</f>
        <v>1762</v>
      </c>
      <c r="E470">
        <f>VLOOKUP($A470+13*E$4-13,$J$5:$AQ$52,2+$B464)</f>
        <v>72</v>
      </c>
      <c r="F470">
        <f>VLOOKUP($A470+13*F$4-13,$J$5:$AQ$52,2+$B464)</f>
        <v>2471</v>
      </c>
    </row>
    <row r="471" spans="1:6" x14ac:dyDescent="0.35">
      <c r="A471" s="5">
        <v>7</v>
      </c>
      <c r="C471">
        <f>VLOOKUP($A471+13*C$4-13,$J$5:$AQ$52,2+$B464)</f>
        <v>395</v>
      </c>
      <c r="D471">
        <f>VLOOKUP($A471+13*D$4-13,$J$5:$AQ$52,2+$B464)</f>
        <v>1861</v>
      </c>
      <c r="E471">
        <f>VLOOKUP($A471+13*E$4-13,$J$5:$AQ$52,2+$B464)</f>
        <v>77</v>
      </c>
      <c r="F471">
        <f>VLOOKUP($A471+13*F$4-13,$J$5:$AQ$52,2+$B464)</f>
        <v>2677</v>
      </c>
    </row>
    <row r="472" spans="1:6" x14ac:dyDescent="0.35">
      <c r="A472" s="5">
        <v>8</v>
      </c>
      <c r="C472">
        <f>VLOOKUP($A472+13*C$4-13,$J$5:$AQ$52,2+$B464)</f>
        <v>510</v>
      </c>
      <c r="D472">
        <f>VLOOKUP($A472+13*D$4-13,$J$5:$AQ$52,2+$B464)</f>
        <v>1858</v>
      </c>
      <c r="E472">
        <f>VLOOKUP($A472+13*E$4-13,$J$5:$AQ$52,2+$B464)</f>
        <v>138</v>
      </c>
      <c r="F472">
        <f>VLOOKUP($A472+13*F$4-13,$J$5:$AQ$52,2+$B464)</f>
        <v>2911</v>
      </c>
    </row>
    <row r="473" spans="1:6" x14ac:dyDescent="0.35">
      <c r="A473" s="5">
        <v>9</v>
      </c>
      <c r="C473">
        <f>VLOOKUP($A473+13*C$4-13,$J$5:$AQ$52,2+$B464)</f>
        <v>500</v>
      </c>
      <c r="D473">
        <f>VLOOKUP($A473+13*D$4-13,$J$5:$AQ$52,2+$B464)</f>
        <v>1896</v>
      </c>
      <c r="E473">
        <f>VLOOKUP($A473+13*E$4-13,$J$5:$AQ$52,2+$B464)</f>
        <v>154</v>
      </c>
      <c r="F473">
        <f>VLOOKUP($A473+13*F$4-13,$J$5:$AQ$52,2+$B464)</f>
        <v>3083</v>
      </c>
    </row>
    <row r="484" spans="1:6" x14ac:dyDescent="0.35">
      <c r="B484" s="157">
        <v>25</v>
      </c>
      <c r="C484" s="5">
        <v>1</v>
      </c>
      <c r="D484">
        <v>2</v>
      </c>
      <c r="E484" s="5">
        <v>3</v>
      </c>
      <c r="F484" s="5">
        <v>4</v>
      </c>
    </row>
    <row r="485" spans="1:6" x14ac:dyDescent="0.35">
      <c r="A485" s="5">
        <v>1</v>
      </c>
      <c r="C485">
        <f>VLOOKUP($A485+13*C$4-13,$J$5:$AQ$52,2+$B484)</f>
        <v>1112</v>
      </c>
      <c r="D485">
        <f>VLOOKUP($A485+13*D$4-13,$J$5:$AQ$52,2+$B484)</f>
        <v>10238</v>
      </c>
      <c r="E485">
        <f>VLOOKUP($A485+13*E$4-13,$J$5:$AQ$52,2+$B484)</f>
        <v>687</v>
      </c>
      <c r="F485">
        <f>VLOOKUP($A485+13*F$4-13,$J$5:$AQ$52,2+$B484)</f>
        <v>13684</v>
      </c>
    </row>
    <row r="486" spans="1:6" x14ac:dyDescent="0.35">
      <c r="A486" s="5">
        <v>2</v>
      </c>
      <c r="C486">
        <f>VLOOKUP($A486+13*C$4-13,$J$5:$AQ$52,2+$B484)</f>
        <v>1188</v>
      </c>
      <c r="D486">
        <f>VLOOKUP($A486+13*D$4-13,$J$5:$AQ$52,2+$B484)</f>
        <v>10241</v>
      </c>
      <c r="E486">
        <f>VLOOKUP($A486+13*E$4-13,$J$5:$AQ$52,2+$B484)</f>
        <v>735</v>
      </c>
      <c r="F486">
        <f>VLOOKUP($A486+13*F$4-13,$J$5:$AQ$52,2+$B484)</f>
        <v>13430</v>
      </c>
    </row>
    <row r="487" spans="1:6" x14ac:dyDescent="0.35">
      <c r="A487" s="5">
        <v>3</v>
      </c>
      <c r="C487">
        <f>VLOOKUP($A487+13*C$4-13,$J$5:$AQ$52,2+$B484)</f>
        <v>1079</v>
      </c>
      <c r="D487">
        <f>VLOOKUP($A487+13*D$4-13,$J$5:$AQ$52,2+$B484)</f>
        <v>9878</v>
      </c>
      <c r="E487">
        <f>VLOOKUP($A487+13*E$4-13,$J$5:$AQ$52,2+$B484)</f>
        <v>731</v>
      </c>
      <c r="F487">
        <f>VLOOKUP($A487+13*F$4-13,$J$5:$AQ$52,2+$B484)</f>
        <v>12576</v>
      </c>
    </row>
    <row r="488" spans="1:6" x14ac:dyDescent="0.35">
      <c r="A488" s="5">
        <v>4</v>
      </c>
      <c r="C488">
        <f>VLOOKUP($A488+13*C$4-13,$J$5:$AQ$52,2+$B484)</f>
        <v>1148</v>
      </c>
      <c r="D488">
        <f>VLOOKUP($A488+13*D$4-13,$J$5:$AQ$52,2+$B484)</f>
        <v>9118</v>
      </c>
      <c r="E488">
        <f>VLOOKUP($A488+13*E$4-13,$J$5:$AQ$52,2+$B484)</f>
        <v>574</v>
      </c>
      <c r="F488">
        <f>VLOOKUP($A488+13*F$4-13,$J$5:$AQ$52,2+$B484)</f>
        <v>11731</v>
      </c>
    </row>
    <row r="489" spans="1:6" x14ac:dyDescent="0.35">
      <c r="A489" s="5">
        <v>5</v>
      </c>
      <c r="C489">
        <f>VLOOKUP($A489+13*C$4-13,$J$5:$AQ$52,2+$B484)</f>
        <v>1270</v>
      </c>
      <c r="D489">
        <f>VLOOKUP($A489+13*D$4-13,$J$5:$AQ$52,2+$B484)</f>
        <v>8190</v>
      </c>
      <c r="E489">
        <f>VLOOKUP($A489+13*E$4-13,$J$5:$AQ$52,2+$B484)</f>
        <v>516</v>
      </c>
      <c r="F489">
        <f>VLOOKUP($A489+13*F$4-13,$J$5:$AQ$52,2+$B484)</f>
        <v>10940</v>
      </c>
    </row>
    <row r="490" spans="1:6" x14ac:dyDescent="0.35">
      <c r="A490" s="5">
        <v>6</v>
      </c>
      <c r="C490">
        <f>VLOOKUP($A490+13*C$4-13,$J$5:$AQ$52,2+$B484)</f>
        <v>1160</v>
      </c>
      <c r="D490">
        <f>VLOOKUP($A490+13*D$4-13,$J$5:$AQ$52,2+$B484)</f>
        <v>6851</v>
      </c>
      <c r="E490">
        <f>VLOOKUP($A490+13*E$4-13,$J$5:$AQ$52,2+$B484)</f>
        <v>511</v>
      </c>
      <c r="F490">
        <f>VLOOKUP($A490+13*F$4-13,$J$5:$AQ$52,2+$B484)</f>
        <v>9933</v>
      </c>
    </row>
    <row r="491" spans="1:6" x14ac:dyDescent="0.35">
      <c r="A491" s="5">
        <v>7</v>
      </c>
      <c r="C491">
        <f>VLOOKUP($A491+13*C$4-13,$J$5:$AQ$52,2+$B484)</f>
        <v>1158</v>
      </c>
      <c r="D491">
        <f>VLOOKUP($A491+13*D$4-13,$J$5:$AQ$52,2+$B484)</f>
        <v>6588</v>
      </c>
      <c r="E491">
        <f>VLOOKUP($A491+13*E$4-13,$J$5:$AQ$52,2+$B484)</f>
        <v>437</v>
      </c>
      <c r="F491">
        <f>VLOOKUP($A491+13*F$4-13,$J$5:$AQ$52,2+$B484)</f>
        <v>9199</v>
      </c>
    </row>
    <row r="492" spans="1:6" x14ac:dyDescent="0.35">
      <c r="A492" s="5">
        <v>8</v>
      </c>
      <c r="C492">
        <f>VLOOKUP($A492+13*C$4-13,$J$5:$AQ$52,2+$B484)</f>
        <v>1337</v>
      </c>
      <c r="D492">
        <f>VLOOKUP($A492+13*D$4-13,$J$5:$AQ$52,2+$B484)</f>
        <v>7541</v>
      </c>
      <c r="E492">
        <f>VLOOKUP($A492+13*E$4-13,$J$5:$AQ$52,2+$B484)</f>
        <v>507</v>
      </c>
      <c r="F492">
        <f>VLOOKUP($A492+13*F$4-13,$J$5:$AQ$52,2+$B484)</f>
        <v>10822</v>
      </c>
    </row>
    <row r="493" spans="1:6" x14ac:dyDescent="0.35">
      <c r="A493" s="5">
        <v>9</v>
      </c>
      <c r="C493">
        <f>VLOOKUP($A493+13*C$4-13,$J$5:$AQ$52,2+$B484)</f>
        <v>1268</v>
      </c>
      <c r="D493">
        <f>VLOOKUP($A493+13*D$4-13,$J$5:$AQ$52,2+$B484)</f>
        <v>7038</v>
      </c>
      <c r="E493">
        <f>VLOOKUP($A493+13*E$4-13,$J$5:$AQ$52,2+$B484)</f>
        <v>586</v>
      </c>
      <c r="F493">
        <f>VLOOKUP($A493+13*F$4-13,$J$5:$AQ$52,2+$B484)</f>
        <v>10291</v>
      </c>
    </row>
    <row r="504" spans="1:6" x14ac:dyDescent="0.35">
      <c r="B504" s="157">
        <v>26</v>
      </c>
      <c r="C504" s="5">
        <v>1</v>
      </c>
      <c r="D504">
        <v>2</v>
      </c>
      <c r="E504" s="5">
        <v>3</v>
      </c>
      <c r="F504" s="5">
        <v>4</v>
      </c>
    </row>
    <row r="505" spans="1:6" x14ac:dyDescent="0.35">
      <c r="A505" s="5">
        <v>1</v>
      </c>
      <c r="C505">
        <f>VLOOKUP($A505+13*C$4-13,$J$5:$AQ$52,2+$B504)</f>
        <v>779</v>
      </c>
      <c r="D505">
        <f>VLOOKUP($A505+13*D$4-13,$J$5:$AQ$52,2+$B504)</f>
        <v>10773</v>
      </c>
      <c r="E505">
        <f>VLOOKUP($A505+13*E$4-13,$J$5:$AQ$52,2+$B504)</f>
        <v>394</v>
      </c>
      <c r="F505">
        <f>VLOOKUP($A505+13*F$4-13,$J$5:$AQ$52,2+$B504)</f>
        <v>13883</v>
      </c>
    </row>
    <row r="506" spans="1:6" x14ac:dyDescent="0.35">
      <c r="A506" s="5">
        <v>2</v>
      </c>
      <c r="C506">
        <f>VLOOKUP($A506+13*C$4-13,$J$5:$AQ$52,2+$B504)</f>
        <v>889</v>
      </c>
      <c r="D506">
        <f>VLOOKUP($A506+13*D$4-13,$J$5:$AQ$52,2+$B504)</f>
        <v>9839</v>
      </c>
      <c r="E506">
        <f>VLOOKUP($A506+13*E$4-13,$J$5:$AQ$52,2+$B504)</f>
        <v>478</v>
      </c>
      <c r="F506">
        <f>VLOOKUP($A506+13*F$4-13,$J$5:$AQ$52,2+$B504)</f>
        <v>11813</v>
      </c>
    </row>
    <row r="507" spans="1:6" x14ac:dyDescent="0.35">
      <c r="A507" s="5">
        <v>3</v>
      </c>
      <c r="C507">
        <f>VLOOKUP($A507+13*C$4-13,$J$5:$AQ$52,2+$B504)</f>
        <v>1006</v>
      </c>
      <c r="D507">
        <f>VLOOKUP($A507+13*D$4-13,$J$5:$AQ$52,2+$B504)</f>
        <v>9674</v>
      </c>
      <c r="E507">
        <f>VLOOKUP($A507+13*E$4-13,$J$5:$AQ$52,2+$B504)</f>
        <v>525</v>
      </c>
      <c r="F507">
        <f>VLOOKUP($A507+13*F$4-13,$J$5:$AQ$52,2+$B504)</f>
        <v>11792</v>
      </c>
    </row>
    <row r="508" spans="1:6" x14ac:dyDescent="0.35">
      <c r="A508" s="5">
        <v>4</v>
      </c>
      <c r="C508">
        <f>VLOOKUP($A508+13*C$4-13,$J$5:$AQ$52,2+$B504)</f>
        <v>921</v>
      </c>
      <c r="D508">
        <f>VLOOKUP($A508+13*D$4-13,$J$5:$AQ$52,2+$B504)</f>
        <v>8129</v>
      </c>
      <c r="E508">
        <f>VLOOKUP($A508+13*E$4-13,$J$5:$AQ$52,2+$B504)</f>
        <v>410</v>
      </c>
      <c r="F508">
        <f>VLOOKUP($A508+13*F$4-13,$J$5:$AQ$52,2+$B504)</f>
        <v>9944</v>
      </c>
    </row>
    <row r="509" spans="1:6" x14ac:dyDescent="0.35">
      <c r="A509" s="5">
        <v>5</v>
      </c>
      <c r="C509">
        <f>VLOOKUP($A509+13*C$4-13,$J$5:$AQ$52,2+$B504)</f>
        <v>960</v>
      </c>
      <c r="D509">
        <f>VLOOKUP($A509+13*D$4-13,$J$5:$AQ$52,2+$B504)</f>
        <v>7734</v>
      </c>
      <c r="E509">
        <f>VLOOKUP($A509+13*E$4-13,$J$5:$AQ$52,2+$B504)</f>
        <v>334</v>
      </c>
      <c r="F509">
        <f>VLOOKUP($A509+13*F$4-13,$J$5:$AQ$52,2+$B504)</f>
        <v>9742</v>
      </c>
    </row>
    <row r="510" spans="1:6" x14ac:dyDescent="0.35">
      <c r="A510" s="5">
        <v>6</v>
      </c>
      <c r="C510">
        <f>VLOOKUP($A510+13*C$4-13,$J$5:$AQ$52,2+$B504)</f>
        <v>883</v>
      </c>
      <c r="D510">
        <f>VLOOKUP($A510+13*D$4-13,$J$5:$AQ$52,2+$B504)</f>
        <v>6994</v>
      </c>
      <c r="E510">
        <f>VLOOKUP($A510+13*E$4-13,$J$5:$AQ$52,2+$B504)</f>
        <v>473</v>
      </c>
      <c r="F510">
        <f>VLOOKUP($A510+13*F$4-13,$J$5:$AQ$52,2+$B504)</f>
        <v>9230</v>
      </c>
    </row>
    <row r="511" spans="1:6" x14ac:dyDescent="0.35">
      <c r="A511" s="5">
        <v>7</v>
      </c>
      <c r="C511">
        <f>VLOOKUP($A511+13*C$4-13,$J$5:$AQ$52,2+$B504)</f>
        <v>913</v>
      </c>
      <c r="D511">
        <f>VLOOKUP($A511+13*D$4-13,$J$5:$AQ$52,2+$B504)</f>
        <v>5989</v>
      </c>
      <c r="E511">
        <f>VLOOKUP($A511+13*E$4-13,$J$5:$AQ$52,2+$B504)</f>
        <v>375</v>
      </c>
      <c r="F511">
        <f>VLOOKUP($A511+13*F$4-13,$J$5:$AQ$52,2+$B504)</f>
        <v>7969</v>
      </c>
    </row>
    <row r="512" spans="1:6" x14ac:dyDescent="0.35">
      <c r="A512" s="5">
        <v>8</v>
      </c>
      <c r="C512">
        <f>VLOOKUP($A512+13*C$4-13,$J$5:$AQ$52,2+$B504)</f>
        <v>992</v>
      </c>
      <c r="D512">
        <f>VLOOKUP($A512+13*D$4-13,$J$5:$AQ$52,2+$B504)</f>
        <v>6226</v>
      </c>
      <c r="E512">
        <f>VLOOKUP($A512+13*E$4-13,$J$5:$AQ$52,2+$B504)</f>
        <v>443</v>
      </c>
      <c r="F512">
        <f>VLOOKUP($A512+13*F$4-13,$J$5:$AQ$52,2+$B504)</f>
        <v>8424</v>
      </c>
    </row>
    <row r="513" spans="1:6" x14ac:dyDescent="0.35">
      <c r="A513" s="5">
        <v>9</v>
      </c>
      <c r="C513">
        <f>VLOOKUP($A513+13*C$4-13,$J$5:$AQ$52,2+$B504)</f>
        <v>855</v>
      </c>
      <c r="D513">
        <f>VLOOKUP($A513+13*D$4-13,$J$5:$AQ$52,2+$B504)</f>
        <v>6360</v>
      </c>
      <c r="E513">
        <f>VLOOKUP($A513+13*E$4-13,$J$5:$AQ$52,2+$B504)</f>
        <v>454</v>
      </c>
      <c r="F513">
        <f>VLOOKUP($A513+13*F$4-13,$J$5:$AQ$52,2+$B504)</f>
        <v>8558</v>
      </c>
    </row>
    <row r="524" spans="1:6" x14ac:dyDescent="0.35">
      <c r="B524" s="157">
        <v>27</v>
      </c>
      <c r="C524" s="5">
        <v>1</v>
      </c>
      <c r="D524">
        <v>2</v>
      </c>
      <c r="E524" s="5">
        <v>3</v>
      </c>
      <c r="F524" s="5">
        <v>4</v>
      </c>
    </row>
    <row r="525" spans="1:6" x14ac:dyDescent="0.35">
      <c r="A525" s="5">
        <v>1</v>
      </c>
      <c r="C525">
        <f>VLOOKUP($A525+13*C$4-13,$J$5:$AQ$52,2+$B524)</f>
        <v>444</v>
      </c>
      <c r="D525">
        <f>VLOOKUP($A525+13*D$4-13,$J$5:$AQ$52,2+$B524)</f>
        <v>4495</v>
      </c>
      <c r="E525">
        <f>VLOOKUP($A525+13*E$4-13,$J$5:$AQ$52,2+$B524)</f>
        <v>85</v>
      </c>
      <c r="F525">
        <f>VLOOKUP($A525+13*F$4-13,$J$5:$AQ$52,2+$B524)</f>
        <v>5398</v>
      </c>
    </row>
    <row r="526" spans="1:6" x14ac:dyDescent="0.35">
      <c r="A526" s="5">
        <v>2</v>
      </c>
      <c r="C526">
        <f>VLOOKUP($A526+13*C$4-13,$J$5:$AQ$52,2+$B524)</f>
        <v>570</v>
      </c>
      <c r="D526">
        <f>VLOOKUP($A526+13*D$4-13,$J$5:$AQ$52,2+$B524)</f>
        <v>4106</v>
      </c>
      <c r="E526">
        <f>VLOOKUP($A526+13*E$4-13,$J$5:$AQ$52,2+$B524)</f>
        <v>102</v>
      </c>
      <c r="F526">
        <f>VLOOKUP($A526+13*F$4-13,$J$5:$AQ$52,2+$B524)</f>
        <v>5196</v>
      </c>
    </row>
    <row r="527" spans="1:6" x14ac:dyDescent="0.35">
      <c r="A527" s="5">
        <v>3</v>
      </c>
      <c r="C527">
        <f>VLOOKUP($A527+13*C$4-13,$J$5:$AQ$52,2+$B524)</f>
        <v>455</v>
      </c>
      <c r="D527">
        <f>VLOOKUP($A527+13*D$4-13,$J$5:$AQ$52,2+$B524)</f>
        <v>3726</v>
      </c>
      <c r="E527">
        <f>VLOOKUP($A527+13*E$4-13,$J$5:$AQ$52,2+$B524)</f>
        <v>96</v>
      </c>
      <c r="F527">
        <f>VLOOKUP($A527+13*F$4-13,$J$5:$AQ$52,2+$B524)</f>
        <v>4645</v>
      </c>
    </row>
    <row r="528" spans="1:6" x14ac:dyDescent="0.35">
      <c r="A528" s="5">
        <v>4</v>
      </c>
      <c r="C528">
        <f>VLOOKUP($A528+13*C$4-13,$J$5:$AQ$52,2+$B524)</f>
        <v>454</v>
      </c>
      <c r="D528">
        <f>VLOOKUP($A528+13*D$4-13,$J$5:$AQ$52,2+$B524)</f>
        <v>3815</v>
      </c>
      <c r="E528">
        <f>VLOOKUP($A528+13*E$4-13,$J$5:$AQ$52,2+$B524)</f>
        <v>98</v>
      </c>
      <c r="F528">
        <f>VLOOKUP($A528+13*F$4-13,$J$5:$AQ$52,2+$B524)</f>
        <v>4717</v>
      </c>
    </row>
    <row r="529" spans="1:6" x14ac:dyDescent="0.35">
      <c r="A529" s="5">
        <v>5</v>
      </c>
      <c r="C529">
        <f>VLOOKUP($A529+13*C$4-13,$J$5:$AQ$52,2+$B524)</f>
        <v>468</v>
      </c>
      <c r="D529">
        <f>VLOOKUP($A529+13*D$4-13,$J$5:$AQ$52,2+$B524)</f>
        <v>3546</v>
      </c>
      <c r="E529">
        <f>VLOOKUP($A529+13*E$4-13,$J$5:$AQ$52,2+$B524)</f>
        <v>100</v>
      </c>
      <c r="F529">
        <f>VLOOKUP($A529+13*F$4-13,$J$5:$AQ$52,2+$B524)</f>
        <v>4393</v>
      </c>
    </row>
    <row r="530" spans="1:6" x14ac:dyDescent="0.35">
      <c r="A530" s="5">
        <v>6</v>
      </c>
      <c r="C530">
        <f>VLOOKUP($A530+13*C$4-13,$J$5:$AQ$52,2+$B524)</f>
        <v>427</v>
      </c>
      <c r="D530">
        <f>VLOOKUP($A530+13*D$4-13,$J$5:$AQ$52,2+$B524)</f>
        <v>3077</v>
      </c>
      <c r="E530">
        <f>VLOOKUP($A530+13*E$4-13,$J$5:$AQ$52,2+$B524)</f>
        <v>99</v>
      </c>
      <c r="F530">
        <f>VLOOKUP($A530+13*F$4-13,$J$5:$AQ$52,2+$B524)</f>
        <v>3904</v>
      </c>
    </row>
    <row r="531" spans="1:6" x14ac:dyDescent="0.35">
      <c r="A531" s="5">
        <v>7</v>
      </c>
      <c r="C531">
        <f>VLOOKUP($A531+13*C$4-13,$J$5:$AQ$52,2+$B524)</f>
        <v>430</v>
      </c>
      <c r="D531">
        <f>VLOOKUP($A531+13*D$4-13,$J$5:$AQ$52,2+$B524)</f>
        <v>3080</v>
      </c>
      <c r="E531">
        <f>VLOOKUP($A531+13*E$4-13,$J$5:$AQ$52,2+$B524)</f>
        <v>81</v>
      </c>
      <c r="F531">
        <f>VLOOKUP($A531+13*F$4-13,$J$5:$AQ$52,2+$B524)</f>
        <v>3909</v>
      </c>
    </row>
    <row r="532" spans="1:6" x14ac:dyDescent="0.35">
      <c r="A532" s="5">
        <v>8</v>
      </c>
      <c r="C532">
        <f>VLOOKUP($A532+13*C$4-13,$J$5:$AQ$52,2+$B524)</f>
        <v>462</v>
      </c>
      <c r="D532">
        <f>VLOOKUP($A532+13*D$4-13,$J$5:$AQ$52,2+$B524)</f>
        <v>3061</v>
      </c>
      <c r="E532">
        <f>VLOOKUP($A532+13*E$4-13,$J$5:$AQ$52,2+$B524)</f>
        <v>138</v>
      </c>
      <c r="F532">
        <f>VLOOKUP($A532+13*F$4-13,$J$5:$AQ$52,2+$B524)</f>
        <v>4007</v>
      </c>
    </row>
    <row r="533" spans="1:6" x14ac:dyDescent="0.35">
      <c r="A533" s="5">
        <v>9</v>
      </c>
      <c r="C533">
        <f>VLOOKUP($A533+13*C$4-13,$J$5:$AQ$52,2+$B524)</f>
        <v>503</v>
      </c>
      <c r="D533">
        <f>VLOOKUP($A533+13*D$4-13,$J$5:$AQ$52,2+$B524)</f>
        <v>3154</v>
      </c>
      <c r="E533">
        <f>VLOOKUP($A533+13*E$4-13,$J$5:$AQ$52,2+$B524)</f>
        <v>162</v>
      </c>
      <c r="F533">
        <f>VLOOKUP($A533+13*F$4-13,$J$5:$AQ$52,2+$B524)</f>
        <v>4223</v>
      </c>
    </row>
    <row r="544" spans="1:6" x14ac:dyDescent="0.35">
      <c r="B544" s="157">
        <v>28</v>
      </c>
      <c r="C544" s="5">
        <v>1</v>
      </c>
      <c r="D544">
        <v>2</v>
      </c>
      <c r="E544" s="5">
        <v>3</v>
      </c>
      <c r="F544" s="5">
        <v>4</v>
      </c>
    </row>
    <row r="545" spans="1:6" x14ac:dyDescent="0.35">
      <c r="A545" s="5">
        <v>1</v>
      </c>
      <c r="C545">
        <f>VLOOKUP($A545+13*C$4-13,$J$5:$AQ$52,2+$B544)</f>
        <v>641</v>
      </c>
      <c r="D545">
        <f>VLOOKUP($A545+13*D$4-13,$J$5:$AQ$52,2+$B544)</f>
        <v>4735</v>
      </c>
      <c r="E545">
        <f>VLOOKUP($A545+13*E$4-13,$J$5:$AQ$52,2+$B544)</f>
        <v>271</v>
      </c>
      <c r="F545">
        <f>VLOOKUP($A545+13*F$4-13,$J$5:$AQ$52,2+$B544)</f>
        <v>6225</v>
      </c>
    </row>
    <row r="546" spans="1:6" x14ac:dyDescent="0.35">
      <c r="A546" s="5">
        <v>2</v>
      </c>
      <c r="C546">
        <f>VLOOKUP($A546+13*C$4-13,$J$5:$AQ$52,2+$B544)</f>
        <v>710</v>
      </c>
      <c r="D546">
        <f>VLOOKUP($A546+13*D$4-13,$J$5:$AQ$52,2+$B544)</f>
        <v>4631</v>
      </c>
      <c r="E546">
        <f>VLOOKUP($A546+13*E$4-13,$J$5:$AQ$52,2+$B544)</f>
        <v>247</v>
      </c>
      <c r="F546">
        <f>VLOOKUP($A546+13*F$4-13,$J$5:$AQ$52,2+$B544)</f>
        <v>6146</v>
      </c>
    </row>
    <row r="547" spans="1:6" x14ac:dyDescent="0.35">
      <c r="A547" s="5">
        <v>3</v>
      </c>
      <c r="C547">
        <f>VLOOKUP($A547+13*C$4-13,$J$5:$AQ$52,2+$B544)</f>
        <v>799</v>
      </c>
      <c r="D547">
        <f>VLOOKUP($A547+13*D$4-13,$J$5:$AQ$52,2+$B544)</f>
        <v>5252</v>
      </c>
      <c r="E547">
        <f>VLOOKUP($A547+13*E$4-13,$J$5:$AQ$52,2+$B544)</f>
        <v>332</v>
      </c>
      <c r="F547">
        <f>VLOOKUP($A547+13*F$4-13,$J$5:$AQ$52,2+$B544)</f>
        <v>6972</v>
      </c>
    </row>
    <row r="548" spans="1:6" x14ac:dyDescent="0.35">
      <c r="A548" s="5">
        <v>4</v>
      </c>
      <c r="C548">
        <f>VLOOKUP($A548+13*C$4-13,$J$5:$AQ$52,2+$B544)</f>
        <v>690</v>
      </c>
      <c r="D548">
        <f>VLOOKUP($A548+13*D$4-13,$J$5:$AQ$52,2+$B544)</f>
        <v>5193</v>
      </c>
      <c r="E548">
        <f>VLOOKUP($A548+13*E$4-13,$J$5:$AQ$52,2+$B544)</f>
        <v>302</v>
      </c>
      <c r="F548">
        <f>VLOOKUP($A548+13*F$4-13,$J$5:$AQ$52,2+$B544)</f>
        <v>6748</v>
      </c>
    </row>
    <row r="549" spans="1:6" x14ac:dyDescent="0.35">
      <c r="A549" s="5">
        <v>5</v>
      </c>
      <c r="C549">
        <f>VLOOKUP($A549+13*C$4-13,$J$5:$AQ$52,2+$B544)</f>
        <v>673</v>
      </c>
      <c r="D549">
        <f>VLOOKUP($A549+13*D$4-13,$J$5:$AQ$52,2+$B544)</f>
        <v>5312</v>
      </c>
      <c r="E549">
        <f>VLOOKUP($A549+13*E$4-13,$J$5:$AQ$52,2+$B544)</f>
        <v>232</v>
      </c>
      <c r="F549">
        <f>VLOOKUP($A549+13*F$4-13,$J$5:$AQ$52,2+$B544)</f>
        <v>6728</v>
      </c>
    </row>
    <row r="550" spans="1:6" x14ac:dyDescent="0.35">
      <c r="A550" s="5">
        <v>6</v>
      </c>
      <c r="C550">
        <f>VLOOKUP($A550+13*C$4-13,$J$5:$AQ$52,2+$B544)</f>
        <v>822</v>
      </c>
      <c r="D550">
        <f>VLOOKUP($A550+13*D$4-13,$J$5:$AQ$52,2+$B544)</f>
        <v>4809</v>
      </c>
      <c r="E550">
        <f>VLOOKUP($A550+13*E$4-13,$J$5:$AQ$52,2+$B544)</f>
        <v>216</v>
      </c>
      <c r="F550">
        <f>VLOOKUP($A550+13*F$4-13,$J$5:$AQ$52,2+$B544)</f>
        <v>6457</v>
      </c>
    </row>
    <row r="551" spans="1:6" x14ac:dyDescent="0.35">
      <c r="A551" s="5">
        <v>7</v>
      </c>
      <c r="C551">
        <f>VLOOKUP($A551+13*C$4-13,$J$5:$AQ$52,2+$B544)</f>
        <v>748</v>
      </c>
      <c r="D551">
        <f>VLOOKUP($A551+13*D$4-13,$J$5:$AQ$52,2+$B544)</f>
        <v>4613</v>
      </c>
      <c r="E551">
        <f>VLOOKUP($A551+13*E$4-13,$J$5:$AQ$52,2+$B544)</f>
        <v>283</v>
      </c>
      <c r="F551">
        <f>VLOOKUP($A551+13*F$4-13,$J$5:$AQ$52,2+$B544)</f>
        <v>6177</v>
      </c>
    </row>
    <row r="552" spans="1:6" x14ac:dyDescent="0.35">
      <c r="A552" s="5">
        <v>8</v>
      </c>
      <c r="C552">
        <f>VLOOKUP($A552+13*C$4-13,$J$5:$AQ$52,2+$B544)</f>
        <v>929</v>
      </c>
      <c r="D552">
        <f>VLOOKUP($A552+13*D$4-13,$J$5:$AQ$52,2+$B544)</f>
        <v>5312</v>
      </c>
      <c r="E552">
        <f>VLOOKUP($A552+13*E$4-13,$J$5:$AQ$52,2+$B544)</f>
        <v>357</v>
      </c>
      <c r="F552">
        <f>VLOOKUP($A552+13*F$4-13,$J$5:$AQ$52,2+$B544)</f>
        <v>7272</v>
      </c>
    </row>
    <row r="553" spans="1:6" x14ac:dyDescent="0.35">
      <c r="A553" s="5">
        <v>9</v>
      </c>
      <c r="C553">
        <f>VLOOKUP($A553+13*C$4-13,$J$5:$AQ$52,2+$B544)</f>
        <v>1009</v>
      </c>
      <c r="D553">
        <f>VLOOKUP($A553+13*D$4-13,$J$5:$AQ$52,2+$B544)</f>
        <v>4738</v>
      </c>
      <c r="E553">
        <f>VLOOKUP($A553+13*E$4-13,$J$5:$AQ$52,2+$B544)</f>
        <v>331</v>
      </c>
      <c r="F553">
        <f>VLOOKUP($A553+13*F$4-13,$J$5:$AQ$52,2+$B544)</f>
        <v>6876</v>
      </c>
    </row>
    <row r="564" spans="1:6" x14ac:dyDescent="0.35">
      <c r="B564" s="157">
        <v>29</v>
      </c>
      <c r="C564" s="5">
        <v>1</v>
      </c>
      <c r="D564">
        <v>2</v>
      </c>
      <c r="E564" s="5">
        <v>3</v>
      </c>
      <c r="F564" s="5">
        <v>4</v>
      </c>
    </row>
    <row r="565" spans="1:6" x14ac:dyDescent="0.35">
      <c r="A565" s="5">
        <v>1</v>
      </c>
      <c r="C565">
        <f>VLOOKUP($A565+13*C$4-13,$J$5:$AQ$52,2+$B564)</f>
        <v>682</v>
      </c>
      <c r="D565">
        <f>VLOOKUP($A565+13*D$4-13,$J$5:$AQ$52,2+$B564)</f>
        <v>4989</v>
      </c>
      <c r="E565">
        <f>VLOOKUP($A565+13*E$4-13,$J$5:$AQ$52,2+$B564)</f>
        <v>184</v>
      </c>
      <c r="F565">
        <f>VLOOKUP($A565+13*F$4-13,$J$5:$AQ$52,2+$B564)</f>
        <v>6375</v>
      </c>
    </row>
    <row r="566" spans="1:6" x14ac:dyDescent="0.35">
      <c r="A566" s="5">
        <v>2</v>
      </c>
      <c r="C566">
        <f>VLOOKUP($A566+13*C$4-13,$J$5:$AQ$52,2+$B564)</f>
        <v>599</v>
      </c>
      <c r="D566">
        <f>VLOOKUP($A566+13*D$4-13,$J$5:$AQ$52,2+$B564)</f>
        <v>4767</v>
      </c>
      <c r="E566">
        <f>VLOOKUP($A566+13*E$4-13,$J$5:$AQ$52,2+$B564)</f>
        <v>142</v>
      </c>
      <c r="F566">
        <f>VLOOKUP($A566+13*F$4-13,$J$5:$AQ$52,2+$B564)</f>
        <v>5973</v>
      </c>
    </row>
    <row r="567" spans="1:6" x14ac:dyDescent="0.35">
      <c r="A567" s="5">
        <v>3</v>
      </c>
      <c r="C567">
        <f>VLOOKUP($A567+13*C$4-13,$J$5:$AQ$52,2+$B564)</f>
        <v>798</v>
      </c>
      <c r="D567">
        <f>VLOOKUP($A567+13*D$4-13,$J$5:$AQ$52,2+$B564)</f>
        <v>7093</v>
      </c>
      <c r="E567">
        <f>VLOOKUP($A567+13*E$4-13,$J$5:$AQ$52,2+$B564)</f>
        <v>206</v>
      </c>
      <c r="F567">
        <f>VLOOKUP($A567+13*F$4-13,$J$5:$AQ$52,2+$B564)</f>
        <v>8625</v>
      </c>
    </row>
    <row r="568" spans="1:6" x14ac:dyDescent="0.35">
      <c r="A568" s="5">
        <v>4</v>
      </c>
      <c r="C568">
        <f>VLOOKUP($A568+13*C$4-13,$J$5:$AQ$52,2+$B564)</f>
        <v>561</v>
      </c>
      <c r="D568">
        <f>VLOOKUP($A568+13*D$4-13,$J$5:$AQ$52,2+$B564)</f>
        <v>5267</v>
      </c>
      <c r="E568">
        <f>VLOOKUP($A568+13*E$4-13,$J$5:$AQ$52,2+$B564)</f>
        <v>263</v>
      </c>
      <c r="F568">
        <f>VLOOKUP($A568+13*F$4-13,$J$5:$AQ$52,2+$B564)</f>
        <v>6509</v>
      </c>
    </row>
    <row r="569" spans="1:6" x14ac:dyDescent="0.35">
      <c r="A569" s="5">
        <v>5</v>
      </c>
      <c r="C569">
        <f>VLOOKUP($A569+13*C$4-13,$J$5:$AQ$52,2+$B564)</f>
        <v>662</v>
      </c>
      <c r="D569">
        <f>VLOOKUP($A569+13*D$4-13,$J$5:$AQ$52,2+$B564)</f>
        <v>5371</v>
      </c>
      <c r="E569">
        <f>VLOOKUP($A569+13*E$4-13,$J$5:$AQ$52,2+$B564)</f>
        <v>241</v>
      </c>
      <c r="F569">
        <f>VLOOKUP($A569+13*F$4-13,$J$5:$AQ$52,2+$B564)</f>
        <v>6744</v>
      </c>
    </row>
    <row r="570" spans="1:6" x14ac:dyDescent="0.35">
      <c r="A570" s="5">
        <v>6</v>
      </c>
      <c r="C570">
        <f>VLOOKUP($A570+13*C$4-13,$J$5:$AQ$52,2+$B564)</f>
        <v>759</v>
      </c>
      <c r="D570">
        <f>VLOOKUP($A570+13*D$4-13,$J$5:$AQ$52,2+$B564)</f>
        <v>5145</v>
      </c>
      <c r="E570">
        <f>VLOOKUP($A570+13*E$4-13,$J$5:$AQ$52,2+$B564)</f>
        <v>260</v>
      </c>
      <c r="F570">
        <f>VLOOKUP($A570+13*F$4-13,$J$5:$AQ$52,2+$B564)</f>
        <v>6704</v>
      </c>
    </row>
    <row r="571" spans="1:6" x14ac:dyDescent="0.35">
      <c r="A571" s="5">
        <v>7</v>
      </c>
      <c r="C571">
        <f>VLOOKUP($A571+13*C$4-13,$J$5:$AQ$52,2+$B564)</f>
        <v>859</v>
      </c>
      <c r="D571">
        <f>VLOOKUP($A571+13*D$4-13,$J$5:$AQ$52,2+$B564)</f>
        <v>5165</v>
      </c>
      <c r="E571">
        <f>VLOOKUP($A571+13*E$4-13,$J$5:$AQ$52,2+$B564)</f>
        <v>202</v>
      </c>
      <c r="F571">
        <f>VLOOKUP($A571+13*F$4-13,$J$5:$AQ$52,2+$B564)</f>
        <v>6733</v>
      </c>
    </row>
    <row r="572" spans="1:6" x14ac:dyDescent="0.35">
      <c r="A572" s="5">
        <v>8</v>
      </c>
      <c r="C572">
        <f>VLOOKUP($A572+13*C$4-13,$J$5:$AQ$52,2+$B564)</f>
        <v>791</v>
      </c>
      <c r="D572">
        <f>VLOOKUP($A572+13*D$4-13,$J$5:$AQ$52,2+$B564)</f>
        <v>5719</v>
      </c>
      <c r="E572">
        <f>VLOOKUP($A572+13*E$4-13,$J$5:$AQ$52,2+$B564)</f>
        <v>309</v>
      </c>
      <c r="F572">
        <f>VLOOKUP($A572+13*F$4-13,$J$5:$AQ$52,2+$B564)</f>
        <v>7471</v>
      </c>
    </row>
    <row r="573" spans="1:6" x14ac:dyDescent="0.35">
      <c r="A573" s="5">
        <v>9</v>
      </c>
      <c r="C573">
        <f>VLOOKUP($A573+13*C$4-13,$J$5:$AQ$52,2+$B564)</f>
        <v>824</v>
      </c>
      <c r="D573">
        <f>VLOOKUP($A573+13*D$4-13,$J$5:$AQ$52,2+$B564)</f>
        <v>4777</v>
      </c>
      <c r="E573">
        <f>VLOOKUP($A573+13*E$4-13,$J$5:$AQ$52,2+$B564)</f>
        <v>314</v>
      </c>
      <c r="F573">
        <f>VLOOKUP($A573+13*F$4-13,$J$5:$AQ$52,2+$B564)</f>
        <v>6742</v>
      </c>
    </row>
    <row r="584" spans="1:6" x14ac:dyDescent="0.35">
      <c r="B584" s="157">
        <v>30</v>
      </c>
      <c r="C584" s="5">
        <v>1</v>
      </c>
      <c r="D584">
        <v>2</v>
      </c>
      <c r="E584" s="5">
        <v>3</v>
      </c>
      <c r="F584" s="5">
        <v>4</v>
      </c>
    </row>
    <row r="585" spans="1:6" x14ac:dyDescent="0.35">
      <c r="A585" s="5">
        <v>1</v>
      </c>
      <c r="C585">
        <f>VLOOKUP($A585+13*C$4-13,$J$5:$AQ$52,2+$B584)</f>
        <v>1200</v>
      </c>
      <c r="D585">
        <f>VLOOKUP($A585+13*D$4-13,$J$5:$AQ$52,2+$B584)</f>
        <v>15413</v>
      </c>
      <c r="E585">
        <f>VLOOKUP($A585+13*E$4-13,$J$5:$AQ$52,2+$B584)</f>
        <v>1002</v>
      </c>
      <c r="F585">
        <f>VLOOKUP($A585+13*F$4-13,$J$5:$AQ$52,2+$B584)</f>
        <v>18806</v>
      </c>
    </row>
    <row r="586" spans="1:6" x14ac:dyDescent="0.35">
      <c r="A586" s="5">
        <v>2</v>
      </c>
      <c r="C586">
        <f>VLOOKUP($A586+13*C$4-13,$J$5:$AQ$52,2+$B584)</f>
        <v>1388</v>
      </c>
      <c r="D586">
        <f>VLOOKUP($A586+13*D$4-13,$J$5:$AQ$52,2+$B584)</f>
        <v>13487</v>
      </c>
      <c r="E586">
        <f>VLOOKUP($A586+13*E$4-13,$J$5:$AQ$52,2+$B584)</f>
        <v>921</v>
      </c>
      <c r="F586">
        <f>VLOOKUP($A586+13*F$4-13,$J$5:$AQ$52,2+$B584)</f>
        <v>16969</v>
      </c>
    </row>
    <row r="587" spans="1:6" x14ac:dyDescent="0.35">
      <c r="A587" s="5">
        <v>3</v>
      </c>
      <c r="C587">
        <f>VLOOKUP($A587+13*C$4-13,$J$5:$AQ$52,2+$B584)</f>
        <v>1308</v>
      </c>
      <c r="D587">
        <f>VLOOKUP($A587+13*D$4-13,$J$5:$AQ$52,2+$B584)</f>
        <v>14380</v>
      </c>
      <c r="E587">
        <f>VLOOKUP($A587+13*E$4-13,$J$5:$AQ$52,2+$B584)</f>
        <v>917</v>
      </c>
      <c r="F587">
        <f>VLOOKUP($A587+13*F$4-13,$J$5:$AQ$52,2+$B584)</f>
        <v>17536</v>
      </c>
    </row>
    <row r="588" spans="1:6" x14ac:dyDescent="0.35">
      <c r="A588" s="5">
        <v>4</v>
      </c>
      <c r="C588">
        <f>VLOOKUP($A588+13*C$4-13,$J$5:$AQ$52,2+$B584)</f>
        <v>1559</v>
      </c>
      <c r="D588">
        <f>VLOOKUP($A588+13*D$4-13,$J$5:$AQ$52,2+$B584)</f>
        <v>14096</v>
      </c>
      <c r="E588">
        <f>VLOOKUP($A588+13*E$4-13,$J$5:$AQ$52,2+$B584)</f>
        <v>981</v>
      </c>
      <c r="F588">
        <f>VLOOKUP($A588+13*F$4-13,$J$5:$AQ$52,2+$B584)</f>
        <v>18007</v>
      </c>
    </row>
    <row r="589" spans="1:6" x14ac:dyDescent="0.35">
      <c r="A589" s="5">
        <v>5</v>
      </c>
      <c r="C589">
        <f>VLOOKUP($A589+13*C$4-13,$J$5:$AQ$52,2+$B584)</f>
        <v>1554</v>
      </c>
      <c r="D589">
        <f>VLOOKUP($A589+13*D$4-13,$J$5:$AQ$52,2+$B584)</f>
        <v>12017</v>
      </c>
      <c r="E589">
        <f>VLOOKUP($A589+13*E$4-13,$J$5:$AQ$52,2+$B584)</f>
        <v>1185</v>
      </c>
      <c r="F589">
        <f>VLOOKUP($A589+13*F$4-13,$J$5:$AQ$52,2+$B584)</f>
        <v>15980</v>
      </c>
    </row>
    <row r="590" spans="1:6" x14ac:dyDescent="0.35">
      <c r="A590" s="5">
        <v>6</v>
      </c>
      <c r="C590">
        <f>VLOOKUP($A590+13*C$4-13,$J$5:$AQ$52,2+$B584)</f>
        <v>1296</v>
      </c>
      <c r="D590">
        <f>VLOOKUP($A590+13*D$4-13,$J$5:$AQ$52,2+$B584)</f>
        <v>9830</v>
      </c>
      <c r="E590">
        <f>VLOOKUP($A590+13*E$4-13,$J$5:$AQ$52,2+$B584)</f>
        <v>1094</v>
      </c>
      <c r="F590">
        <f>VLOOKUP($A590+13*F$4-13,$J$5:$AQ$52,2+$B584)</f>
        <v>13403</v>
      </c>
    </row>
    <row r="591" spans="1:6" x14ac:dyDescent="0.35">
      <c r="A591" s="5">
        <v>7</v>
      </c>
      <c r="C591">
        <f>VLOOKUP($A591+13*C$4-13,$J$5:$AQ$52,2+$B584)</f>
        <v>1196</v>
      </c>
      <c r="D591">
        <f>VLOOKUP($A591+13*D$4-13,$J$5:$AQ$52,2+$B584)</f>
        <v>9299</v>
      </c>
      <c r="E591">
        <f>VLOOKUP($A591+13*E$4-13,$J$5:$AQ$52,2+$B584)</f>
        <v>1178</v>
      </c>
      <c r="F591">
        <f>VLOOKUP($A591+13*F$4-13,$J$5:$AQ$52,2+$B584)</f>
        <v>12686</v>
      </c>
    </row>
    <row r="592" spans="1:6" x14ac:dyDescent="0.35">
      <c r="A592" s="5">
        <v>8</v>
      </c>
      <c r="C592">
        <f>VLOOKUP($A592+13*C$4-13,$J$5:$AQ$52,2+$B584)</f>
        <v>1443</v>
      </c>
      <c r="D592">
        <f>VLOOKUP($A592+13*D$4-13,$J$5:$AQ$52,2+$B584)</f>
        <v>9600</v>
      </c>
      <c r="E592">
        <f>VLOOKUP($A592+13*E$4-13,$J$5:$AQ$52,2+$B584)</f>
        <v>1075</v>
      </c>
      <c r="F592">
        <f>VLOOKUP($A592+13*F$4-13,$J$5:$AQ$52,2+$B584)</f>
        <v>13273</v>
      </c>
    </row>
    <row r="593" spans="1:6" x14ac:dyDescent="0.35">
      <c r="A593" s="5">
        <v>9</v>
      </c>
      <c r="C593">
        <f>VLOOKUP($A593+13*C$4-13,$J$5:$AQ$52,2+$B584)</f>
        <v>1468</v>
      </c>
      <c r="D593">
        <f>VLOOKUP($A593+13*D$4-13,$J$5:$AQ$52,2+$B584)</f>
        <v>8499</v>
      </c>
      <c r="E593">
        <f>VLOOKUP($A593+13*E$4-13,$J$5:$AQ$52,2+$B584)</f>
        <v>965</v>
      </c>
      <c r="F593">
        <f>VLOOKUP($A593+13*F$4-13,$J$5:$AQ$52,2+$B584)</f>
        <v>12373</v>
      </c>
    </row>
    <row r="604" spans="1:6" x14ac:dyDescent="0.35">
      <c r="B604" s="157">
        <v>31</v>
      </c>
      <c r="C604" s="5">
        <v>1</v>
      </c>
      <c r="D604">
        <v>2</v>
      </c>
      <c r="E604" s="5">
        <v>3</v>
      </c>
      <c r="F604" s="5">
        <v>4</v>
      </c>
    </row>
    <row r="605" spans="1:6" x14ac:dyDescent="0.35">
      <c r="A605" s="5">
        <v>1</v>
      </c>
      <c r="C605">
        <f>VLOOKUP($A605+13*C$4-13,$J$5:$AQ$52,2+$B604)</f>
        <v>492</v>
      </c>
      <c r="D605">
        <f>VLOOKUP($A605+13*D$4-13,$J$5:$AQ$52,2+$B604)</f>
        <v>3570</v>
      </c>
      <c r="E605">
        <f>VLOOKUP($A605+13*E$4-13,$J$5:$AQ$52,2+$B604)</f>
        <v>149</v>
      </c>
      <c r="F605">
        <f>VLOOKUP($A605+13*F$4-13,$J$5:$AQ$52,2+$B604)</f>
        <v>4786</v>
      </c>
    </row>
    <row r="606" spans="1:6" x14ac:dyDescent="0.35">
      <c r="A606" s="5">
        <v>2</v>
      </c>
      <c r="C606">
        <f>VLOOKUP($A606+13*C$4-13,$J$5:$AQ$52,2+$B604)</f>
        <v>561</v>
      </c>
      <c r="D606">
        <f>VLOOKUP($A606+13*D$4-13,$J$5:$AQ$52,2+$B604)</f>
        <v>3231</v>
      </c>
      <c r="E606">
        <f>VLOOKUP($A606+13*E$4-13,$J$5:$AQ$52,2+$B604)</f>
        <v>129</v>
      </c>
      <c r="F606">
        <f>VLOOKUP($A606+13*F$4-13,$J$5:$AQ$52,2+$B604)</f>
        <v>4362</v>
      </c>
    </row>
    <row r="607" spans="1:6" x14ac:dyDescent="0.35">
      <c r="A607" s="5">
        <v>3</v>
      </c>
      <c r="C607">
        <f>VLOOKUP($A607+13*C$4-13,$J$5:$AQ$52,2+$B604)</f>
        <v>502</v>
      </c>
      <c r="D607">
        <f>VLOOKUP($A607+13*D$4-13,$J$5:$AQ$52,2+$B604)</f>
        <v>3232</v>
      </c>
      <c r="E607">
        <f>VLOOKUP($A607+13*E$4-13,$J$5:$AQ$52,2+$B604)</f>
        <v>128</v>
      </c>
      <c r="F607">
        <f>VLOOKUP($A607+13*F$4-13,$J$5:$AQ$52,2+$B604)</f>
        <v>4286</v>
      </c>
    </row>
    <row r="608" spans="1:6" x14ac:dyDescent="0.35">
      <c r="A608" s="5">
        <v>4</v>
      </c>
      <c r="C608">
        <f>VLOOKUP($A608+13*C$4-13,$J$5:$AQ$52,2+$B604)</f>
        <v>452</v>
      </c>
      <c r="D608">
        <f>VLOOKUP($A608+13*D$4-13,$J$5:$AQ$52,2+$B604)</f>
        <v>2900</v>
      </c>
      <c r="E608">
        <f>VLOOKUP($A608+13*E$4-13,$J$5:$AQ$52,2+$B604)</f>
        <v>150</v>
      </c>
      <c r="F608">
        <f>VLOOKUP($A608+13*F$4-13,$J$5:$AQ$52,2+$B604)</f>
        <v>3891</v>
      </c>
    </row>
    <row r="609" spans="1:6" x14ac:dyDescent="0.35">
      <c r="A609" s="5">
        <v>5</v>
      </c>
      <c r="C609">
        <f>VLOOKUP($A609+13*C$4-13,$J$5:$AQ$52,2+$B604)</f>
        <v>407</v>
      </c>
      <c r="D609">
        <f>VLOOKUP($A609+13*D$4-13,$J$5:$AQ$52,2+$B604)</f>
        <v>2984</v>
      </c>
      <c r="E609">
        <f>VLOOKUP($A609+13*E$4-13,$J$5:$AQ$52,2+$B604)</f>
        <v>111</v>
      </c>
      <c r="F609">
        <f>VLOOKUP($A609+13*F$4-13,$J$5:$AQ$52,2+$B604)</f>
        <v>3916</v>
      </c>
    </row>
    <row r="610" spans="1:6" x14ac:dyDescent="0.35">
      <c r="A610" s="5">
        <v>6</v>
      </c>
      <c r="C610">
        <f>VLOOKUP($A610+13*C$4-13,$J$5:$AQ$52,2+$B604)</f>
        <v>469</v>
      </c>
      <c r="D610">
        <f>VLOOKUP($A610+13*D$4-13,$J$5:$AQ$52,2+$B604)</f>
        <v>2802</v>
      </c>
      <c r="E610">
        <f>VLOOKUP($A610+13*E$4-13,$J$5:$AQ$52,2+$B604)</f>
        <v>121</v>
      </c>
      <c r="F610">
        <f>VLOOKUP($A610+13*F$4-13,$J$5:$AQ$52,2+$B604)</f>
        <v>3852</v>
      </c>
    </row>
    <row r="611" spans="1:6" x14ac:dyDescent="0.35">
      <c r="A611" s="5">
        <v>7</v>
      </c>
      <c r="C611">
        <f>VLOOKUP($A611+13*C$4-13,$J$5:$AQ$52,2+$B604)</f>
        <v>544</v>
      </c>
      <c r="D611">
        <f>VLOOKUP($A611+13*D$4-13,$J$5:$AQ$52,2+$B604)</f>
        <v>2783</v>
      </c>
      <c r="E611">
        <f>VLOOKUP($A611+13*E$4-13,$J$5:$AQ$52,2+$B604)</f>
        <v>162</v>
      </c>
      <c r="F611">
        <f>VLOOKUP($A611+13*F$4-13,$J$5:$AQ$52,2+$B604)</f>
        <v>3977</v>
      </c>
    </row>
    <row r="612" spans="1:6" x14ac:dyDescent="0.35">
      <c r="A612" s="5">
        <v>8</v>
      </c>
      <c r="C612">
        <f>VLOOKUP($A612+13*C$4-13,$J$5:$AQ$52,2+$B604)</f>
        <v>572</v>
      </c>
      <c r="D612">
        <f>VLOOKUP($A612+13*D$4-13,$J$5:$AQ$52,2+$B604)</f>
        <v>2852</v>
      </c>
      <c r="E612">
        <f>VLOOKUP($A612+13*E$4-13,$J$5:$AQ$52,2+$B604)</f>
        <v>227</v>
      </c>
      <c r="F612">
        <f>VLOOKUP($A612+13*F$4-13,$J$5:$AQ$52,2+$B604)</f>
        <v>4181</v>
      </c>
    </row>
    <row r="613" spans="1:6" x14ac:dyDescent="0.35">
      <c r="A613" s="5">
        <v>9</v>
      </c>
      <c r="C613">
        <f>VLOOKUP($A613+13*C$4-13,$J$5:$AQ$52,2+$B604)</f>
        <v>642</v>
      </c>
      <c r="D613">
        <f>VLOOKUP($A613+13*D$4-13,$J$5:$AQ$52,2+$B604)</f>
        <v>2605</v>
      </c>
      <c r="E613">
        <f>VLOOKUP($A613+13*E$4-13,$J$5:$AQ$52,2+$B604)</f>
        <v>237</v>
      </c>
      <c r="F613">
        <f>VLOOKUP($A613+13*F$4-13,$J$5:$AQ$52,2+$B604)</f>
        <v>4105</v>
      </c>
    </row>
    <row r="624" spans="1:6" x14ac:dyDescent="0.35">
      <c r="B624" s="157">
        <v>32</v>
      </c>
      <c r="C624" s="5">
        <v>1</v>
      </c>
      <c r="D624">
        <v>2</v>
      </c>
      <c r="E624" s="5">
        <v>3</v>
      </c>
      <c r="F624" s="5">
        <v>4</v>
      </c>
    </row>
    <row r="625" spans="1:6" x14ac:dyDescent="0.35">
      <c r="A625" s="5">
        <v>1</v>
      </c>
      <c r="C625">
        <f>VLOOKUP($A625+13*C$4-13,$J$5:$AQ$52,2+$B624)</f>
        <v>737</v>
      </c>
      <c r="D625">
        <f>VLOOKUP($A625+13*D$4-13,$J$5:$AQ$52,2+$B624)</f>
        <v>6069</v>
      </c>
      <c r="E625">
        <f>VLOOKUP($A625+13*E$4-13,$J$5:$AQ$52,2+$B624)</f>
        <v>275</v>
      </c>
      <c r="F625">
        <f>VLOOKUP($A625+13*F$4-13,$J$5:$AQ$52,2+$B624)</f>
        <v>7869</v>
      </c>
    </row>
    <row r="626" spans="1:6" x14ac:dyDescent="0.35">
      <c r="A626" s="5">
        <v>2</v>
      </c>
      <c r="C626">
        <f>VLOOKUP($A626+13*C$4-13,$J$5:$AQ$52,2+$B624)</f>
        <v>755</v>
      </c>
      <c r="D626">
        <f>VLOOKUP($A626+13*D$4-13,$J$5:$AQ$52,2+$B624)</f>
        <v>5889</v>
      </c>
      <c r="E626">
        <f>VLOOKUP($A626+13*E$4-13,$J$5:$AQ$52,2+$B624)</f>
        <v>265</v>
      </c>
      <c r="F626">
        <f>VLOOKUP($A626+13*F$4-13,$J$5:$AQ$52,2+$B624)</f>
        <v>7653</v>
      </c>
    </row>
    <row r="627" spans="1:6" x14ac:dyDescent="0.35">
      <c r="A627" s="5">
        <v>3</v>
      </c>
      <c r="C627">
        <f>VLOOKUP($A627+13*C$4-13,$J$5:$AQ$52,2+$B624)</f>
        <v>799</v>
      </c>
      <c r="D627">
        <f>VLOOKUP($A627+13*D$4-13,$J$5:$AQ$52,2+$B624)</f>
        <v>5911</v>
      </c>
      <c r="E627">
        <f>VLOOKUP($A627+13*E$4-13,$J$5:$AQ$52,2+$B624)</f>
        <v>286</v>
      </c>
      <c r="F627">
        <f>VLOOKUP($A627+13*F$4-13,$J$5:$AQ$52,2+$B624)</f>
        <v>7690</v>
      </c>
    </row>
    <row r="628" spans="1:6" x14ac:dyDescent="0.35">
      <c r="A628" s="5">
        <v>4</v>
      </c>
      <c r="C628">
        <f>VLOOKUP($A628+13*C$4-13,$J$5:$AQ$52,2+$B624)</f>
        <v>777</v>
      </c>
      <c r="D628">
        <f>VLOOKUP($A628+13*D$4-13,$J$5:$AQ$52,2+$B624)</f>
        <v>5717</v>
      </c>
      <c r="E628">
        <f>VLOOKUP($A628+13*E$4-13,$J$5:$AQ$52,2+$B624)</f>
        <v>276</v>
      </c>
      <c r="F628">
        <f>VLOOKUP($A628+13*F$4-13,$J$5:$AQ$52,2+$B624)</f>
        <v>7427</v>
      </c>
    </row>
    <row r="629" spans="1:6" x14ac:dyDescent="0.35">
      <c r="A629" s="5">
        <v>5</v>
      </c>
      <c r="C629">
        <f>VLOOKUP($A629+13*C$4-13,$J$5:$AQ$52,2+$B624)</f>
        <v>790</v>
      </c>
      <c r="D629">
        <f>VLOOKUP($A629+13*D$4-13,$J$5:$AQ$52,2+$B624)</f>
        <v>5489</v>
      </c>
      <c r="E629">
        <f>VLOOKUP($A629+13*E$4-13,$J$5:$AQ$52,2+$B624)</f>
        <v>284</v>
      </c>
      <c r="F629">
        <f>VLOOKUP($A629+13*F$4-13,$J$5:$AQ$52,2+$B624)</f>
        <v>7291</v>
      </c>
    </row>
    <row r="630" spans="1:6" x14ac:dyDescent="0.35">
      <c r="A630" s="5">
        <v>6</v>
      </c>
      <c r="C630">
        <f>VLOOKUP($A630+13*C$4-13,$J$5:$AQ$52,2+$B624)</f>
        <v>808</v>
      </c>
      <c r="D630">
        <f>VLOOKUP($A630+13*D$4-13,$J$5:$AQ$52,2+$B624)</f>
        <v>4943</v>
      </c>
      <c r="E630">
        <f>VLOOKUP($A630+13*E$4-13,$J$5:$AQ$52,2+$B624)</f>
        <v>273</v>
      </c>
      <c r="F630">
        <f>VLOOKUP($A630+13*F$4-13,$J$5:$AQ$52,2+$B624)</f>
        <v>6789</v>
      </c>
    </row>
    <row r="631" spans="1:6" x14ac:dyDescent="0.35">
      <c r="A631" s="5">
        <v>7</v>
      </c>
      <c r="C631">
        <f>VLOOKUP($A631+13*C$4-13,$J$5:$AQ$52,2+$B624)</f>
        <v>845</v>
      </c>
      <c r="D631">
        <f>VLOOKUP($A631+13*D$4-13,$J$5:$AQ$52,2+$B624)</f>
        <v>4672</v>
      </c>
      <c r="E631">
        <f>VLOOKUP($A631+13*E$4-13,$J$5:$AQ$52,2+$B624)</f>
        <v>277</v>
      </c>
      <c r="F631">
        <f>VLOOKUP($A631+13*F$4-13,$J$5:$AQ$52,2+$B624)</f>
        <v>6506</v>
      </c>
    </row>
    <row r="632" spans="1:6" x14ac:dyDescent="0.35">
      <c r="A632" s="5">
        <v>8</v>
      </c>
      <c r="C632">
        <f>VLOOKUP($A632+13*C$4-13,$J$5:$AQ$52,2+$B624)</f>
        <v>921</v>
      </c>
      <c r="D632">
        <f>VLOOKUP($A632+13*D$4-13,$J$5:$AQ$52,2+$B624)</f>
        <v>4968</v>
      </c>
      <c r="E632">
        <f>VLOOKUP($A632+13*E$4-13,$J$5:$AQ$52,2+$B624)</f>
        <v>355</v>
      </c>
      <c r="F632">
        <f>VLOOKUP($A632+13*F$4-13,$J$5:$AQ$52,2+$B624)</f>
        <v>7120</v>
      </c>
    </row>
    <row r="633" spans="1:6" x14ac:dyDescent="0.3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2" width="3.08984375" style="38" bestFit="1" customWidth="1"/>
    <col min="3" max="3" width="22.1796875" style="39" customWidth="1"/>
    <col min="4" max="4" width="8.81640625" style="39" customWidth="1"/>
    <col min="5" max="5" width="12" style="39" customWidth="1"/>
    <col min="6" max="6" width="7.1796875" style="39" customWidth="1"/>
    <col min="7" max="7" width="18.1796875" style="39" customWidth="1"/>
    <col min="8" max="16" width="7.1796875" style="39" customWidth="1"/>
    <col min="17" max="17" width="7.1796875" style="33" customWidth="1"/>
    <col min="18" max="37" width="7.1796875" style="39" customWidth="1"/>
    <col min="38" max="38" width="7.1796875" style="33" customWidth="1"/>
    <col min="39" max="58" width="7.1796875" style="39" customWidth="1"/>
    <col min="59" max="59" width="13.08984375" style="33" customWidth="1"/>
    <col min="60" max="60" width="13.81640625" style="33" customWidth="1"/>
    <col min="61" max="62" width="10.81640625" style="33" customWidth="1"/>
    <col min="63" max="63" width="13.81640625" style="33" customWidth="1"/>
    <col min="64" max="64" width="12.81640625" style="33" customWidth="1"/>
    <col min="65" max="65" width="14.08984375" style="33" customWidth="1"/>
    <col min="66" max="70" width="14.36328125" style="33" customWidth="1"/>
    <col min="71" max="71" width="16.36328125" style="33" customWidth="1"/>
    <col min="72" max="72" width="12.36328125" style="33" customWidth="1"/>
    <col min="73" max="74" width="9.08984375" style="33"/>
    <col min="75" max="252" width="9.08984375" style="39"/>
    <col min="253" max="253" width="3.08984375" style="39" bestFit="1" customWidth="1"/>
    <col min="254" max="254" width="38.36328125" style="39" customWidth="1"/>
    <col min="255" max="314" width="7.1796875" style="39" customWidth="1"/>
    <col min="315" max="315" width="13.08984375" style="39" customWidth="1"/>
    <col min="316" max="316" width="13.81640625" style="39" customWidth="1"/>
    <col min="317" max="318" width="10.81640625" style="39" customWidth="1"/>
    <col min="319" max="319" width="13.81640625" style="39" customWidth="1"/>
    <col min="320" max="320" width="12.81640625" style="39" customWidth="1"/>
    <col min="321" max="321" width="14.08984375" style="39" customWidth="1"/>
    <col min="322" max="326" width="14.36328125" style="39" customWidth="1"/>
    <col min="327" max="327" width="16.36328125" style="39" customWidth="1"/>
    <col min="328" max="328" width="12.36328125" style="39" customWidth="1"/>
    <col min="329" max="508" width="9.08984375" style="39"/>
    <col min="509" max="509" width="3.08984375" style="39" bestFit="1" customWidth="1"/>
    <col min="510" max="510" width="38.36328125" style="39" customWidth="1"/>
    <col min="511" max="570" width="7.1796875" style="39" customWidth="1"/>
    <col min="571" max="571" width="13.08984375" style="39" customWidth="1"/>
    <col min="572" max="572" width="13.81640625" style="39" customWidth="1"/>
    <col min="573" max="574" width="10.81640625" style="39" customWidth="1"/>
    <col min="575" max="575" width="13.81640625" style="39" customWidth="1"/>
    <col min="576" max="576" width="12.81640625" style="39" customWidth="1"/>
    <col min="577" max="577" width="14.08984375" style="39" customWidth="1"/>
    <col min="578" max="582" width="14.36328125" style="39" customWidth="1"/>
    <col min="583" max="583" width="16.36328125" style="39" customWidth="1"/>
    <col min="584" max="584" width="12.36328125" style="39" customWidth="1"/>
    <col min="585" max="764" width="9.08984375" style="39"/>
    <col min="765" max="765" width="3.08984375" style="39" bestFit="1" customWidth="1"/>
    <col min="766" max="766" width="38.36328125" style="39" customWidth="1"/>
    <col min="767" max="826" width="7.1796875" style="39" customWidth="1"/>
    <col min="827" max="827" width="13.08984375" style="39" customWidth="1"/>
    <col min="828" max="828" width="13.81640625" style="39" customWidth="1"/>
    <col min="829" max="830" width="10.81640625" style="39" customWidth="1"/>
    <col min="831" max="831" width="13.81640625" style="39" customWidth="1"/>
    <col min="832" max="832" width="12.81640625" style="39" customWidth="1"/>
    <col min="833" max="833" width="14.08984375" style="39" customWidth="1"/>
    <col min="834" max="838" width="14.36328125" style="39" customWidth="1"/>
    <col min="839" max="839" width="16.36328125" style="39" customWidth="1"/>
    <col min="840" max="840" width="12.36328125" style="39" customWidth="1"/>
    <col min="841" max="1020" width="9.08984375" style="39"/>
    <col min="1021" max="1021" width="3.08984375" style="39" bestFit="1" customWidth="1"/>
    <col min="1022" max="1022" width="38.36328125" style="39" customWidth="1"/>
    <col min="1023" max="1082" width="7.1796875" style="39" customWidth="1"/>
    <col min="1083" max="1083" width="13.08984375" style="39" customWidth="1"/>
    <col min="1084" max="1084" width="13.81640625" style="39" customWidth="1"/>
    <col min="1085" max="1086" width="10.81640625" style="39" customWidth="1"/>
    <col min="1087" max="1087" width="13.81640625" style="39" customWidth="1"/>
    <col min="1088" max="1088" width="12.81640625" style="39" customWidth="1"/>
    <col min="1089" max="1089" width="14.08984375" style="39" customWidth="1"/>
    <col min="1090" max="1094" width="14.36328125" style="39" customWidth="1"/>
    <col min="1095" max="1095" width="16.36328125" style="39" customWidth="1"/>
    <col min="1096" max="1096" width="12.36328125" style="39" customWidth="1"/>
    <col min="1097" max="1276" width="9.08984375" style="39"/>
    <col min="1277" max="1277" width="3.08984375" style="39" bestFit="1" customWidth="1"/>
    <col min="1278" max="1278" width="38.36328125" style="39" customWidth="1"/>
    <col min="1279" max="1338" width="7.1796875" style="39" customWidth="1"/>
    <col min="1339" max="1339" width="13.08984375" style="39" customWidth="1"/>
    <col min="1340" max="1340" width="13.81640625" style="39" customWidth="1"/>
    <col min="1341" max="1342" width="10.81640625" style="39" customWidth="1"/>
    <col min="1343" max="1343" width="13.81640625" style="39" customWidth="1"/>
    <col min="1344" max="1344" width="12.81640625" style="39" customWidth="1"/>
    <col min="1345" max="1345" width="14.08984375" style="39" customWidth="1"/>
    <col min="1346" max="1350" width="14.36328125" style="39" customWidth="1"/>
    <col min="1351" max="1351" width="16.36328125" style="39" customWidth="1"/>
    <col min="1352" max="1352" width="12.36328125" style="39" customWidth="1"/>
    <col min="1353" max="1532" width="9.08984375" style="39"/>
    <col min="1533" max="1533" width="3.08984375" style="39" bestFit="1" customWidth="1"/>
    <col min="1534" max="1534" width="38.36328125" style="39" customWidth="1"/>
    <col min="1535" max="1594" width="7.1796875" style="39" customWidth="1"/>
    <col min="1595" max="1595" width="13.08984375" style="39" customWidth="1"/>
    <col min="1596" max="1596" width="13.81640625" style="39" customWidth="1"/>
    <col min="1597" max="1598" width="10.81640625" style="39" customWidth="1"/>
    <col min="1599" max="1599" width="13.81640625" style="39" customWidth="1"/>
    <col min="1600" max="1600" width="12.81640625" style="39" customWidth="1"/>
    <col min="1601" max="1601" width="14.08984375" style="39" customWidth="1"/>
    <col min="1602" max="1606" width="14.36328125" style="39" customWidth="1"/>
    <col min="1607" max="1607" width="16.36328125" style="39" customWidth="1"/>
    <col min="1608" max="1608" width="12.36328125" style="39" customWidth="1"/>
    <col min="1609" max="1788" width="9.08984375" style="39"/>
    <col min="1789" max="1789" width="3.08984375" style="39" bestFit="1" customWidth="1"/>
    <col min="1790" max="1790" width="38.36328125" style="39" customWidth="1"/>
    <col min="1791" max="1850" width="7.1796875" style="39" customWidth="1"/>
    <col min="1851" max="1851" width="13.08984375" style="39" customWidth="1"/>
    <col min="1852" max="1852" width="13.81640625" style="39" customWidth="1"/>
    <col min="1853" max="1854" width="10.81640625" style="39" customWidth="1"/>
    <col min="1855" max="1855" width="13.81640625" style="39" customWidth="1"/>
    <col min="1856" max="1856" width="12.81640625" style="39" customWidth="1"/>
    <col min="1857" max="1857" width="14.08984375" style="39" customWidth="1"/>
    <col min="1858" max="1862" width="14.36328125" style="39" customWidth="1"/>
    <col min="1863" max="1863" width="16.36328125" style="39" customWidth="1"/>
    <col min="1864" max="1864" width="12.36328125" style="39" customWidth="1"/>
    <col min="1865" max="2044" width="9.08984375" style="39"/>
    <col min="2045" max="2045" width="3.08984375" style="39" bestFit="1" customWidth="1"/>
    <col min="2046" max="2046" width="38.36328125" style="39" customWidth="1"/>
    <col min="2047" max="2106" width="7.1796875" style="39" customWidth="1"/>
    <col min="2107" max="2107" width="13.08984375" style="39" customWidth="1"/>
    <col min="2108" max="2108" width="13.81640625" style="39" customWidth="1"/>
    <col min="2109" max="2110" width="10.81640625" style="39" customWidth="1"/>
    <col min="2111" max="2111" width="13.81640625" style="39" customWidth="1"/>
    <col min="2112" max="2112" width="12.81640625" style="39" customWidth="1"/>
    <col min="2113" max="2113" width="14.08984375" style="39" customWidth="1"/>
    <col min="2114" max="2118" width="14.36328125" style="39" customWidth="1"/>
    <col min="2119" max="2119" width="16.36328125" style="39" customWidth="1"/>
    <col min="2120" max="2120" width="12.36328125" style="39" customWidth="1"/>
    <col min="2121" max="2300" width="9.08984375" style="39"/>
    <col min="2301" max="2301" width="3.08984375" style="39" bestFit="1" customWidth="1"/>
    <col min="2302" max="2302" width="38.36328125" style="39" customWidth="1"/>
    <col min="2303" max="2362" width="7.1796875" style="39" customWidth="1"/>
    <col min="2363" max="2363" width="13.08984375" style="39" customWidth="1"/>
    <col min="2364" max="2364" width="13.81640625" style="39" customWidth="1"/>
    <col min="2365" max="2366" width="10.81640625" style="39" customWidth="1"/>
    <col min="2367" max="2367" width="13.81640625" style="39" customWidth="1"/>
    <col min="2368" max="2368" width="12.81640625" style="39" customWidth="1"/>
    <col min="2369" max="2369" width="14.08984375" style="39" customWidth="1"/>
    <col min="2370" max="2374" width="14.36328125" style="39" customWidth="1"/>
    <col min="2375" max="2375" width="16.36328125" style="39" customWidth="1"/>
    <col min="2376" max="2376" width="12.36328125" style="39" customWidth="1"/>
    <col min="2377" max="2556" width="9.08984375" style="39"/>
    <col min="2557" max="2557" width="3.08984375" style="39" bestFit="1" customWidth="1"/>
    <col min="2558" max="2558" width="38.36328125" style="39" customWidth="1"/>
    <col min="2559" max="2618" width="7.1796875" style="39" customWidth="1"/>
    <col min="2619" max="2619" width="13.08984375" style="39" customWidth="1"/>
    <col min="2620" max="2620" width="13.81640625" style="39" customWidth="1"/>
    <col min="2621" max="2622" width="10.81640625" style="39" customWidth="1"/>
    <col min="2623" max="2623" width="13.81640625" style="39" customWidth="1"/>
    <col min="2624" max="2624" width="12.81640625" style="39" customWidth="1"/>
    <col min="2625" max="2625" width="14.08984375" style="39" customWidth="1"/>
    <col min="2626" max="2630" width="14.36328125" style="39" customWidth="1"/>
    <col min="2631" max="2631" width="16.36328125" style="39" customWidth="1"/>
    <col min="2632" max="2632" width="12.36328125" style="39" customWidth="1"/>
    <col min="2633" max="2812" width="9.08984375" style="39"/>
    <col min="2813" max="2813" width="3.08984375" style="39" bestFit="1" customWidth="1"/>
    <col min="2814" max="2814" width="38.36328125" style="39" customWidth="1"/>
    <col min="2815" max="2874" width="7.1796875" style="39" customWidth="1"/>
    <col min="2875" max="2875" width="13.08984375" style="39" customWidth="1"/>
    <col min="2876" max="2876" width="13.81640625" style="39" customWidth="1"/>
    <col min="2877" max="2878" width="10.81640625" style="39" customWidth="1"/>
    <col min="2879" max="2879" width="13.81640625" style="39" customWidth="1"/>
    <col min="2880" max="2880" width="12.81640625" style="39" customWidth="1"/>
    <col min="2881" max="2881" width="14.08984375" style="39" customWidth="1"/>
    <col min="2882" max="2886" width="14.36328125" style="39" customWidth="1"/>
    <col min="2887" max="2887" width="16.36328125" style="39" customWidth="1"/>
    <col min="2888" max="2888" width="12.36328125" style="39" customWidth="1"/>
    <col min="2889" max="3068" width="9.08984375" style="39"/>
    <col min="3069" max="3069" width="3.08984375" style="39" bestFit="1" customWidth="1"/>
    <col min="3070" max="3070" width="38.36328125" style="39" customWidth="1"/>
    <col min="3071" max="3130" width="7.1796875" style="39" customWidth="1"/>
    <col min="3131" max="3131" width="13.08984375" style="39" customWidth="1"/>
    <col min="3132" max="3132" width="13.81640625" style="39" customWidth="1"/>
    <col min="3133" max="3134" width="10.81640625" style="39" customWidth="1"/>
    <col min="3135" max="3135" width="13.81640625" style="39" customWidth="1"/>
    <col min="3136" max="3136" width="12.81640625" style="39" customWidth="1"/>
    <col min="3137" max="3137" width="14.08984375" style="39" customWidth="1"/>
    <col min="3138" max="3142" width="14.36328125" style="39" customWidth="1"/>
    <col min="3143" max="3143" width="16.36328125" style="39" customWidth="1"/>
    <col min="3144" max="3144" width="12.36328125" style="39" customWidth="1"/>
    <col min="3145" max="3324" width="9.08984375" style="39"/>
    <col min="3325" max="3325" width="3.08984375" style="39" bestFit="1" customWidth="1"/>
    <col min="3326" max="3326" width="38.36328125" style="39" customWidth="1"/>
    <col min="3327" max="3386" width="7.1796875" style="39" customWidth="1"/>
    <col min="3387" max="3387" width="13.08984375" style="39" customWidth="1"/>
    <col min="3388" max="3388" width="13.81640625" style="39" customWidth="1"/>
    <col min="3389" max="3390" width="10.81640625" style="39" customWidth="1"/>
    <col min="3391" max="3391" width="13.81640625" style="39" customWidth="1"/>
    <col min="3392" max="3392" width="12.81640625" style="39" customWidth="1"/>
    <col min="3393" max="3393" width="14.08984375" style="39" customWidth="1"/>
    <col min="3394" max="3398" width="14.36328125" style="39" customWidth="1"/>
    <col min="3399" max="3399" width="16.36328125" style="39" customWidth="1"/>
    <col min="3400" max="3400" width="12.36328125" style="39" customWidth="1"/>
    <col min="3401" max="3580" width="9.08984375" style="39"/>
    <col min="3581" max="3581" width="3.08984375" style="39" bestFit="1" customWidth="1"/>
    <col min="3582" max="3582" width="38.36328125" style="39" customWidth="1"/>
    <col min="3583" max="3642" width="7.1796875" style="39" customWidth="1"/>
    <col min="3643" max="3643" width="13.08984375" style="39" customWidth="1"/>
    <col min="3644" max="3644" width="13.81640625" style="39" customWidth="1"/>
    <col min="3645" max="3646" width="10.81640625" style="39" customWidth="1"/>
    <col min="3647" max="3647" width="13.81640625" style="39" customWidth="1"/>
    <col min="3648" max="3648" width="12.81640625" style="39" customWidth="1"/>
    <col min="3649" max="3649" width="14.08984375" style="39" customWidth="1"/>
    <col min="3650" max="3654" width="14.36328125" style="39" customWidth="1"/>
    <col min="3655" max="3655" width="16.36328125" style="39" customWidth="1"/>
    <col min="3656" max="3656" width="12.36328125" style="39" customWidth="1"/>
    <col min="3657" max="3836" width="9.08984375" style="39"/>
    <col min="3837" max="3837" width="3.08984375" style="39" bestFit="1" customWidth="1"/>
    <col min="3838" max="3838" width="38.36328125" style="39" customWidth="1"/>
    <col min="3839" max="3898" width="7.1796875" style="39" customWidth="1"/>
    <col min="3899" max="3899" width="13.08984375" style="39" customWidth="1"/>
    <col min="3900" max="3900" width="13.81640625" style="39" customWidth="1"/>
    <col min="3901" max="3902" width="10.81640625" style="39" customWidth="1"/>
    <col min="3903" max="3903" width="13.81640625" style="39" customWidth="1"/>
    <col min="3904" max="3904" width="12.81640625" style="39" customWidth="1"/>
    <col min="3905" max="3905" width="14.08984375" style="39" customWidth="1"/>
    <col min="3906" max="3910" width="14.36328125" style="39" customWidth="1"/>
    <col min="3911" max="3911" width="16.36328125" style="39" customWidth="1"/>
    <col min="3912" max="3912" width="12.36328125" style="39" customWidth="1"/>
    <col min="3913" max="4092" width="9.08984375" style="39"/>
    <col min="4093" max="4093" width="3.08984375" style="39" bestFit="1" customWidth="1"/>
    <col min="4094" max="4094" width="38.36328125" style="39" customWidth="1"/>
    <col min="4095" max="4154" width="7.1796875" style="39" customWidth="1"/>
    <col min="4155" max="4155" width="13.08984375" style="39" customWidth="1"/>
    <col min="4156" max="4156" width="13.81640625" style="39" customWidth="1"/>
    <col min="4157" max="4158" width="10.81640625" style="39" customWidth="1"/>
    <col min="4159" max="4159" width="13.81640625" style="39" customWidth="1"/>
    <col min="4160" max="4160" width="12.81640625" style="39" customWidth="1"/>
    <col min="4161" max="4161" width="14.08984375" style="39" customWidth="1"/>
    <col min="4162" max="4166" width="14.36328125" style="39" customWidth="1"/>
    <col min="4167" max="4167" width="16.36328125" style="39" customWidth="1"/>
    <col min="4168" max="4168" width="12.36328125" style="39" customWidth="1"/>
    <col min="4169" max="4348" width="9.08984375" style="39"/>
    <col min="4349" max="4349" width="3.08984375" style="39" bestFit="1" customWidth="1"/>
    <col min="4350" max="4350" width="38.36328125" style="39" customWidth="1"/>
    <col min="4351" max="4410" width="7.1796875" style="39" customWidth="1"/>
    <col min="4411" max="4411" width="13.08984375" style="39" customWidth="1"/>
    <col min="4412" max="4412" width="13.81640625" style="39" customWidth="1"/>
    <col min="4413" max="4414" width="10.81640625" style="39" customWidth="1"/>
    <col min="4415" max="4415" width="13.81640625" style="39" customWidth="1"/>
    <col min="4416" max="4416" width="12.81640625" style="39" customWidth="1"/>
    <col min="4417" max="4417" width="14.08984375" style="39" customWidth="1"/>
    <col min="4418" max="4422" width="14.36328125" style="39" customWidth="1"/>
    <col min="4423" max="4423" width="16.36328125" style="39" customWidth="1"/>
    <col min="4424" max="4424" width="12.36328125" style="39" customWidth="1"/>
    <col min="4425" max="4604" width="9.08984375" style="39"/>
    <col min="4605" max="4605" width="3.08984375" style="39" bestFit="1" customWidth="1"/>
    <col min="4606" max="4606" width="38.36328125" style="39" customWidth="1"/>
    <col min="4607" max="4666" width="7.1796875" style="39" customWidth="1"/>
    <col min="4667" max="4667" width="13.08984375" style="39" customWidth="1"/>
    <col min="4668" max="4668" width="13.81640625" style="39" customWidth="1"/>
    <col min="4669" max="4670" width="10.81640625" style="39" customWidth="1"/>
    <col min="4671" max="4671" width="13.81640625" style="39" customWidth="1"/>
    <col min="4672" max="4672" width="12.81640625" style="39" customWidth="1"/>
    <col min="4673" max="4673" width="14.08984375" style="39" customWidth="1"/>
    <col min="4674" max="4678" width="14.36328125" style="39" customWidth="1"/>
    <col min="4679" max="4679" width="16.36328125" style="39" customWidth="1"/>
    <col min="4680" max="4680" width="12.36328125" style="39" customWidth="1"/>
    <col min="4681" max="4860" width="9.08984375" style="39"/>
    <col min="4861" max="4861" width="3.08984375" style="39" bestFit="1" customWidth="1"/>
    <col min="4862" max="4862" width="38.36328125" style="39" customWidth="1"/>
    <col min="4863" max="4922" width="7.1796875" style="39" customWidth="1"/>
    <col min="4923" max="4923" width="13.08984375" style="39" customWidth="1"/>
    <col min="4924" max="4924" width="13.81640625" style="39" customWidth="1"/>
    <col min="4925" max="4926" width="10.81640625" style="39" customWidth="1"/>
    <col min="4927" max="4927" width="13.81640625" style="39" customWidth="1"/>
    <col min="4928" max="4928" width="12.81640625" style="39" customWidth="1"/>
    <col min="4929" max="4929" width="14.08984375" style="39" customWidth="1"/>
    <col min="4930" max="4934" width="14.36328125" style="39" customWidth="1"/>
    <col min="4935" max="4935" width="16.36328125" style="39" customWidth="1"/>
    <col min="4936" max="4936" width="12.36328125" style="39" customWidth="1"/>
    <col min="4937" max="5116" width="9.08984375" style="39"/>
    <col min="5117" max="5117" width="3.08984375" style="39" bestFit="1" customWidth="1"/>
    <col min="5118" max="5118" width="38.36328125" style="39" customWidth="1"/>
    <col min="5119" max="5178" width="7.1796875" style="39" customWidth="1"/>
    <col min="5179" max="5179" width="13.08984375" style="39" customWidth="1"/>
    <col min="5180" max="5180" width="13.81640625" style="39" customWidth="1"/>
    <col min="5181" max="5182" width="10.81640625" style="39" customWidth="1"/>
    <col min="5183" max="5183" width="13.81640625" style="39" customWidth="1"/>
    <col min="5184" max="5184" width="12.81640625" style="39" customWidth="1"/>
    <col min="5185" max="5185" width="14.08984375" style="39" customWidth="1"/>
    <col min="5186" max="5190" width="14.36328125" style="39" customWidth="1"/>
    <col min="5191" max="5191" width="16.36328125" style="39" customWidth="1"/>
    <col min="5192" max="5192" width="12.36328125" style="39" customWidth="1"/>
    <col min="5193" max="5372" width="9.08984375" style="39"/>
    <col min="5373" max="5373" width="3.08984375" style="39" bestFit="1" customWidth="1"/>
    <col min="5374" max="5374" width="38.36328125" style="39" customWidth="1"/>
    <col min="5375" max="5434" width="7.1796875" style="39" customWidth="1"/>
    <col min="5435" max="5435" width="13.08984375" style="39" customWidth="1"/>
    <col min="5436" max="5436" width="13.81640625" style="39" customWidth="1"/>
    <col min="5437" max="5438" width="10.81640625" style="39" customWidth="1"/>
    <col min="5439" max="5439" width="13.81640625" style="39" customWidth="1"/>
    <col min="5440" max="5440" width="12.81640625" style="39" customWidth="1"/>
    <col min="5441" max="5441" width="14.08984375" style="39" customWidth="1"/>
    <col min="5442" max="5446" width="14.36328125" style="39" customWidth="1"/>
    <col min="5447" max="5447" width="16.36328125" style="39" customWidth="1"/>
    <col min="5448" max="5448" width="12.36328125" style="39" customWidth="1"/>
    <col min="5449" max="5628" width="9.08984375" style="39"/>
    <col min="5629" max="5629" width="3.08984375" style="39" bestFit="1" customWidth="1"/>
    <col min="5630" max="5630" width="38.36328125" style="39" customWidth="1"/>
    <col min="5631" max="5690" width="7.1796875" style="39" customWidth="1"/>
    <col min="5691" max="5691" width="13.08984375" style="39" customWidth="1"/>
    <col min="5692" max="5692" width="13.81640625" style="39" customWidth="1"/>
    <col min="5693" max="5694" width="10.81640625" style="39" customWidth="1"/>
    <col min="5695" max="5695" width="13.81640625" style="39" customWidth="1"/>
    <col min="5696" max="5696" width="12.81640625" style="39" customWidth="1"/>
    <col min="5697" max="5697" width="14.08984375" style="39" customWidth="1"/>
    <col min="5698" max="5702" width="14.36328125" style="39" customWidth="1"/>
    <col min="5703" max="5703" width="16.36328125" style="39" customWidth="1"/>
    <col min="5704" max="5704" width="12.36328125" style="39" customWidth="1"/>
    <col min="5705" max="5884" width="9.08984375" style="39"/>
    <col min="5885" max="5885" width="3.08984375" style="39" bestFit="1" customWidth="1"/>
    <col min="5886" max="5886" width="38.36328125" style="39" customWidth="1"/>
    <col min="5887" max="5946" width="7.1796875" style="39" customWidth="1"/>
    <col min="5947" max="5947" width="13.08984375" style="39" customWidth="1"/>
    <col min="5948" max="5948" width="13.81640625" style="39" customWidth="1"/>
    <col min="5949" max="5950" width="10.81640625" style="39" customWidth="1"/>
    <col min="5951" max="5951" width="13.81640625" style="39" customWidth="1"/>
    <col min="5952" max="5952" width="12.81640625" style="39" customWidth="1"/>
    <col min="5953" max="5953" width="14.08984375" style="39" customWidth="1"/>
    <col min="5954" max="5958" width="14.36328125" style="39" customWidth="1"/>
    <col min="5959" max="5959" width="16.36328125" style="39" customWidth="1"/>
    <col min="5960" max="5960" width="12.36328125" style="39" customWidth="1"/>
    <col min="5961" max="6140" width="9.08984375" style="39"/>
    <col min="6141" max="6141" width="3.08984375" style="39" bestFit="1" customWidth="1"/>
    <col min="6142" max="6142" width="38.36328125" style="39" customWidth="1"/>
    <col min="6143" max="6202" width="7.1796875" style="39" customWidth="1"/>
    <col min="6203" max="6203" width="13.08984375" style="39" customWidth="1"/>
    <col min="6204" max="6204" width="13.81640625" style="39" customWidth="1"/>
    <col min="6205" max="6206" width="10.81640625" style="39" customWidth="1"/>
    <col min="6207" max="6207" width="13.81640625" style="39" customWidth="1"/>
    <col min="6208" max="6208" width="12.81640625" style="39" customWidth="1"/>
    <col min="6209" max="6209" width="14.08984375" style="39" customWidth="1"/>
    <col min="6210" max="6214" width="14.36328125" style="39" customWidth="1"/>
    <col min="6215" max="6215" width="16.36328125" style="39" customWidth="1"/>
    <col min="6216" max="6216" width="12.36328125" style="39" customWidth="1"/>
    <col min="6217" max="6396" width="9.08984375" style="39"/>
    <col min="6397" max="6397" width="3.08984375" style="39" bestFit="1" customWidth="1"/>
    <col min="6398" max="6398" width="38.36328125" style="39" customWidth="1"/>
    <col min="6399" max="6458" width="7.1796875" style="39" customWidth="1"/>
    <col min="6459" max="6459" width="13.08984375" style="39" customWidth="1"/>
    <col min="6460" max="6460" width="13.81640625" style="39" customWidth="1"/>
    <col min="6461" max="6462" width="10.81640625" style="39" customWidth="1"/>
    <col min="6463" max="6463" width="13.81640625" style="39" customWidth="1"/>
    <col min="6464" max="6464" width="12.81640625" style="39" customWidth="1"/>
    <col min="6465" max="6465" width="14.08984375" style="39" customWidth="1"/>
    <col min="6466" max="6470" width="14.36328125" style="39" customWidth="1"/>
    <col min="6471" max="6471" width="16.36328125" style="39" customWidth="1"/>
    <col min="6472" max="6472" width="12.36328125" style="39" customWidth="1"/>
    <col min="6473" max="6652" width="9.08984375" style="39"/>
    <col min="6653" max="6653" width="3.08984375" style="39" bestFit="1" customWidth="1"/>
    <col min="6654" max="6654" width="38.36328125" style="39" customWidth="1"/>
    <col min="6655" max="6714" width="7.1796875" style="39" customWidth="1"/>
    <col min="6715" max="6715" width="13.08984375" style="39" customWidth="1"/>
    <col min="6716" max="6716" width="13.81640625" style="39" customWidth="1"/>
    <col min="6717" max="6718" width="10.81640625" style="39" customWidth="1"/>
    <col min="6719" max="6719" width="13.81640625" style="39" customWidth="1"/>
    <col min="6720" max="6720" width="12.81640625" style="39" customWidth="1"/>
    <col min="6721" max="6721" width="14.08984375" style="39" customWidth="1"/>
    <col min="6722" max="6726" width="14.36328125" style="39" customWidth="1"/>
    <col min="6727" max="6727" width="16.36328125" style="39" customWidth="1"/>
    <col min="6728" max="6728" width="12.36328125" style="39" customWidth="1"/>
    <col min="6729" max="6908" width="9.08984375" style="39"/>
    <col min="6909" max="6909" width="3.08984375" style="39" bestFit="1" customWidth="1"/>
    <col min="6910" max="6910" width="38.36328125" style="39" customWidth="1"/>
    <col min="6911" max="6970" width="7.1796875" style="39" customWidth="1"/>
    <col min="6971" max="6971" width="13.08984375" style="39" customWidth="1"/>
    <col min="6972" max="6972" width="13.81640625" style="39" customWidth="1"/>
    <col min="6973" max="6974" width="10.81640625" style="39" customWidth="1"/>
    <col min="6975" max="6975" width="13.81640625" style="39" customWidth="1"/>
    <col min="6976" max="6976" width="12.81640625" style="39" customWidth="1"/>
    <col min="6977" max="6977" width="14.08984375" style="39" customWidth="1"/>
    <col min="6978" max="6982" width="14.36328125" style="39" customWidth="1"/>
    <col min="6983" max="6983" width="16.36328125" style="39" customWidth="1"/>
    <col min="6984" max="6984" width="12.36328125" style="39" customWidth="1"/>
    <col min="6985" max="7164" width="9.08984375" style="39"/>
    <col min="7165" max="7165" width="3.08984375" style="39" bestFit="1" customWidth="1"/>
    <col min="7166" max="7166" width="38.36328125" style="39" customWidth="1"/>
    <col min="7167" max="7226" width="7.1796875" style="39" customWidth="1"/>
    <col min="7227" max="7227" width="13.08984375" style="39" customWidth="1"/>
    <col min="7228" max="7228" width="13.81640625" style="39" customWidth="1"/>
    <col min="7229" max="7230" width="10.81640625" style="39" customWidth="1"/>
    <col min="7231" max="7231" width="13.81640625" style="39" customWidth="1"/>
    <col min="7232" max="7232" width="12.81640625" style="39" customWidth="1"/>
    <col min="7233" max="7233" width="14.08984375" style="39" customWidth="1"/>
    <col min="7234" max="7238" width="14.36328125" style="39" customWidth="1"/>
    <col min="7239" max="7239" width="16.36328125" style="39" customWidth="1"/>
    <col min="7240" max="7240" width="12.36328125" style="39" customWidth="1"/>
    <col min="7241" max="7420" width="9.08984375" style="39"/>
    <col min="7421" max="7421" width="3.08984375" style="39" bestFit="1" customWidth="1"/>
    <col min="7422" max="7422" width="38.36328125" style="39" customWidth="1"/>
    <col min="7423" max="7482" width="7.1796875" style="39" customWidth="1"/>
    <col min="7483" max="7483" width="13.08984375" style="39" customWidth="1"/>
    <col min="7484" max="7484" width="13.81640625" style="39" customWidth="1"/>
    <col min="7485" max="7486" width="10.81640625" style="39" customWidth="1"/>
    <col min="7487" max="7487" width="13.81640625" style="39" customWidth="1"/>
    <col min="7488" max="7488" width="12.81640625" style="39" customWidth="1"/>
    <col min="7489" max="7489" width="14.08984375" style="39" customWidth="1"/>
    <col min="7490" max="7494" width="14.36328125" style="39" customWidth="1"/>
    <col min="7495" max="7495" width="16.36328125" style="39" customWidth="1"/>
    <col min="7496" max="7496" width="12.36328125" style="39" customWidth="1"/>
    <col min="7497" max="7676" width="9.08984375" style="39"/>
    <col min="7677" max="7677" width="3.08984375" style="39" bestFit="1" customWidth="1"/>
    <col min="7678" max="7678" width="38.36328125" style="39" customWidth="1"/>
    <col min="7679" max="7738" width="7.1796875" style="39" customWidth="1"/>
    <col min="7739" max="7739" width="13.08984375" style="39" customWidth="1"/>
    <col min="7740" max="7740" width="13.81640625" style="39" customWidth="1"/>
    <col min="7741" max="7742" width="10.81640625" style="39" customWidth="1"/>
    <col min="7743" max="7743" width="13.81640625" style="39" customWidth="1"/>
    <col min="7744" max="7744" width="12.81640625" style="39" customWidth="1"/>
    <col min="7745" max="7745" width="14.08984375" style="39" customWidth="1"/>
    <col min="7746" max="7750" width="14.36328125" style="39" customWidth="1"/>
    <col min="7751" max="7751" width="16.36328125" style="39" customWidth="1"/>
    <col min="7752" max="7752" width="12.36328125" style="39" customWidth="1"/>
    <col min="7753" max="7932" width="9.08984375" style="39"/>
    <col min="7933" max="7933" width="3.08984375" style="39" bestFit="1" customWidth="1"/>
    <col min="7934" max="7934" width="38.36328125" style="39" customWidth="1"/>
    <col min="7935" max="7994" width="7.1796875" style="39" customWidth="1"/>
    <col min="7995" max="7995" width="13.08984375" style="39" customWidth="1"/>
    <col min="7996" max="7996" width="13.81640625" style="39" customWidth="1"/>
    <col min="7997" max="7998" width="10.81640625" style="39" customWidth="1"/>
    <col min="7999" max="7999" width="13.81640625" style="39" customWidth="1"/>
    <col min="8000" max="8000" width="12.81640625" style="39" customWidth="1"/>
    <col min="8001" max="8001" width="14.08984375" style="39" customWidth="1"/>
    <col min="8002" max="8006" width="14.36328125" style="39" customWidth="1"/>
    <col min="8007" max="8007" width="16.36328125" style="39" customWidth="1"/>
    <col min="8008" max="8008" width="12.36328125" style="39" customWidth="1"/>
    <col min="8009" max="8188" width="9.08984375" style="39"/>
    <col min="8189" max="8189" width="3.08984375" style="39" bestFit="1" customWidth="1"/>
    <col min="8190" max="8190" width="38.36328125" style="39" customWidth="1"/>
    <col min="8191" max="8250" width="7.1796875" style="39" customWidth="1"/>
    <col min="8251" max="8251" width="13.08984375" style="39" customWidth="1"/>
    <col min="8252" max="8252" width="13.81640625" style="39" customWidth="1"/>
    <col min="8253" max="8254" width="10.81640625" style="39" customWidth="1"/>
    <col min="8255" max="8255" width="13.81640625" style="39" customWidth="1"/>
    <col min="8256" max="8256" width="12.81640625" style="39" customWidth="1"/>
    <col min="8257" max="8257" width="14.08984375" style="39" customWidth="1"/>
    <col min="8258" max="8262" width="14.36328125" style="39" customWidth="1"/>
    <col min="8263" max="8263" width="16.36328125" style="39" customWidth="1"/>
    <col min="8264" max="8264" width="12.36328125" style="39" customWidth="1"/>
    <col min="8265" max="8444" width="9.08984375" style="39"/>
    <col min="8445" max="8445" width="3.08984375" style="39" bestFit="1" customWidth="1"/>
    <col min="8446" max="8446" width="38.36328125" style="39" customWidth="1"/>
    <col min="8447" max="8506" width="7.1796875" style="39" customWidth="1"/>
    <col min="8507" max="8507" width="13.08984375" style="39" customWidth="1"/>
    <col min="8508" max="8508" width="13.81640625" style="39" customWidth="1"/>
    <col min="8509" max="8510" width="10.81640625" style="39" customWidth="1"/>
    <col min="8511" max="8511" width="13.81640625" style="39" customWidth="1"/>
    <col min="8512" max="8512" width="12.81640625" style="39" customWidth="1"/>
    <col min="8513" max="8513" width="14.08984375" style="39" customWidth="1"/>
    <col min="8514" max="8518" width="14.36328125" style="39" customWidth="1"/>
    <col min="8519" max="8519" width="16.36328125" style="39" customWidth="1"/>
    <col min="8520" max="8520" width="12.36328125" style="39" customWidth="1"/>
    <col min="8521" max="8700" width="9.08984375" style="39"/>
    <col min="8701" max="8701" width="3.08984375" style="39" bestFit="1" customWidth="1"/>
    <col min="8702" max="8702" width="38.36328125" style="39" customWidth="1"/>
    <col min="8703" max="8762" width="7.1796875" style="39" customWidth="1"/>
    <col min="8763" max="8763" width="13.08984375" style="39" customWidth="1"/>
    <col min="8764" max="8764" width="13.81640625" style="39" customWidth="1"/>
    <col min="8765" max="8766" width="10.81640625" style="39" customWidth="1"/>
    <col min="8767" max="8767" width="13.81640625" style="39" customWidth="1"/>
    <col min="8768" max="8768" width="12.81640625" style="39" customWidth="1"/>
    <col min="8769" max="8769" width="14.08984375" style="39" customWidth="1"/>
    <col min="8770" max="8774" width="14.36328125" style="39" customWidth="1"/>
    <col min="8775" max="8775" width="16.36328125" style="39" customWidth="1"/>
    <col min="8776" max="8776" width="12.36328125" style="39" customWidth="1"/>
    <col min="8777" max="8956" width="9.08984375" style="39"/>
    <col min="8957" max="8957" width="3.08984375" style="39" bestFit="1" customWidth="1"/>
    <col min="8958" max="8958" width="38.36328125" style="39" customWidth="1"/>
    <col min="8959" max="9018" width="7.1796875" style="39" customWidth="1"/>
    <col min="9019" max="9019" width="13.08984375" style="39" customWidth="1"/>
    <col min="9020" max="9020" width="13.81640625" style="39" customWidth="1"/>
    <col min="9021" max="9022" width="10.81640625" style="39" customWidth="1"/>
    <col min="9023" max="9023" width="13.81640625" style="39" customWidth="1"/>
    <col min="9024" max="9024" width="12.81640625" style="39" customWidth="1"/>
    <col min="9025" max="9025" width="14.08984375" style="39" customWidth="1"/>
    <col min="9026" max="9030" width="14.36328125" style="39" customWidth="1"/>
    <col min="9031" max="9031" width="16.36328125" style="39" customWidth="1"/>
    <col min="9032" max="9032" width="12.36328125" style="39" customWidth="1"/>
    <col min="9033" max="9212" width="9.08984375" style="39"/>
    <col min="9213" max="9213" width="3.08984375" style="39" bestFit="1" customWidth="1"/>
    <col min="9214" max="9214" width="38.36328125" style="39" customWidth="1"/>
    <col min="9215" max="9274" width="7.1796875" style="39" customWidth="1"/>
    <col min="9275" max="9275" width="13.08984375" style="39" customWidth="1"/>
    <col min="9276" max="9276" width="13.81640625" style="39" customWidth="1"/>
    <col min="9277" max="9278" width="10.81640625" style="39" customWidth="1"/>
    <col min="9279" max="9279" width="13.81640625" style="39" customWidth="1"/>
    <col min="9280" max="9280" width="12.81640625" style="39" customWidth="1"/>
    <col min="9281" max="9281" width="14.08984375" style="39" customWidth="1"/>
    <col min="9282" max="9286" width="14.36328125" style="39" customWidth="1"/>
    <col min="9287" max="9287" width="16.36328125" style="39" customWidth="1"/>
    <col min="9288" max="9288" width="12.36328125" style="39" customWidth="1"/>
    <col min="9289" max="9468" width="9.08984375" style="39"/>
    <col min="9469" max="9469" width="3.08984375" style="39" bestFit="1" customWidth="1"/>
    <col min="9470" max="9470" width="38.36328125" style="39" customWidth="1"/>
    <col min="9471" max="9530" width="7.1796875" style="39" customWidth="1"/>
    <col min="9531" max="9531" width="13.08984375" style="39" customWidth="1"/>
    <col min="9532" max="9532" width="13.81640625" style="39" customWidth="1"/>
    <col min="9533" max="9534" width="10.81640625" style="39" customWidth="1"/>
    <col min="9535" max="9535" width="13.81640625" style="39" customWidth="1"/>
    <col min="9536" max="9536" width="12.81640625" style="39" customWidth="1"/>
    <col min="9537" max="9537" width="14.08984375" style="39" customWidth="1"/>
    <col min="9538" max="9542" width="14.36328125" style="39" customWidth="1"/>
    <col min="9543" max="9543" width="16.36328125" style="39" customWidth="1"/>
    <col min="9544" max="9544" width="12.36328125" style="39" customWidth="1"/>
    <col min="9545" max="9724" width="9.08984375" style="39"/>
    <col min="9725" max="9725" width="3.08984375" style="39" bestFit="1" customWidth="1"/>
    <col min="9726" max="9726" width="38.36328125" style="39" customWidth="1"/>
    <col min="9727" max="9786" width="7.1796875" style="39" customWidth="1"/>
    <col min="9787" max="9787" width="13.08984375" style="39" customWidth="1"/>
    <col min="9788" max="9788" width="13.81640625" style="39" customWidth="1"/>
    <col min="9789" max="9790" width="10.81640625" style="39" customWidth="1"/>
    <col min="9791" max="9791" width="13.81640625" style="39" customWidth="1"/>
    <col min="9792" max="9792" width="12.81640625" style="39" customWidth="1"/>
    <col min="9793" max="9793" width="14.08984375" style="39" customWidth="1"/>
    <col min="9794" max="9798" width="14.36328125" style="39" customWidth="1"/>
    <col min="9799" max="9799" width="16.36328125" style="39" customWidth="1"/>
    <col min="9800" max="9800" width="12.36328125" style="39" customWidth="1"/>
    <col min="9801" max="9980" width="9.08984375" style="39"/>
    <col min="9981" max="9981" width="3.08984375" style="39" bestFit="1" customWidth="1"/>
    <col min="9982" max="9982" width="38.36328125" style="39" customWidth="1"/>
    <col min="9983" max="10042" width="7.1796875" style="39" customWidth="1"/>
    <col min="10043" max="10043" width="13.08984375" style="39" customWidth="1"/>
    <col min="10044" max="10044" width="13.81640625" style="39" customWidth="1"/>
    <col min="10045" max="10046" width="10.81640625" style="39" customWidth="1"/>
    <col min="10047" max="10047" width="13.81640625" style="39" customWidth="1"/>
    <col min="10048" max="10048" width="12.81640625" style="39" customWidth="1"/>
    <col min="10049" max="10049" width="14.08984375" style="39" customWidth="1"/>
    <col min="10050" max="10054" width="14.36328125" style="39" customWidth="1"/>
    <col min="10055" max="10055" width="16.36328125" style="39" customWidth="1"/>
    <col min="10056" max="10056" width="12.36328125" style="39" customWidth="1"/>
    <col min="10057" max="10236" width="9.08984375" style="39"/>
    <col min="10237" max="10237" width="3.08984375" style="39" bestFit="1" customWidth="1"/>
    <col min="10238" max="10238" width="38.36328125" style="39" customWidth="1"/>
    <col min="10239" max="10298" width="7.1796875" style="39" customWidth="1"/>
    <col min="10299" max="10299" width="13.08984375" style="39" customWidth="1"/>
    <col min="10300" max="10300" width="13.81640625" style="39" customWidth="1"/>
    <col min="10301" max="10302" width="10.81640625" style="39" customWidth="1"/>
    <col min="10303" max="10303" width="13.81640625" style="39" customWidth="1"/>
    <col min="10304" max="10304" width="12.81640625" style="39" customWidth="1"/>
    <col min="10305" max="10305" width="14.08984375" style="39" customWidth="1"/>
    <col min="10306" max="10310" width="14.36328125" style="39" customWidth="1"/>
    <col min="10311" max="10311" width="16.36328125" style="39" customWidth="1"/>
    <col min="10312" max="10312" width="12.36328125" style="39" customWidth="1"/>
    <col min="10313" max="10492" width="9.08984375" style="39"/>
    <col min="10493" max="10493" width="3.08984375" style="39" bestFit="1" customWidth="1"/>
    <col min="10494" max="10494" width="38.36328125" style="39" customWidth="1"/>
    <col min="10495" max="10554" width="7.1796875" style="39" customWidth="1"/>
    <col min="10555" max="10555" width="13.08984375" style="39" customWidth="1"/>
    <col min="10556" max="10556" width="13.81640625" style="39" customWidth="1"/>
    <col min="10557" max="10558" width="10.81640625" style="39" customWidth="1"/>
    <col min="10559" max="10559" width="13.81640625" style="39" customWidth="1"/>
    <col min="10560" max="10560" width="12.81640625" style="39" customWidth="1"/>
    <col min="10561" max="10561" width="14.08984375" style="39" customWidth="1"/>
    <col min="10562" max="10566" width="14.36328125" style="39" customWidth="1"/>
    <col min="10567" max="10567" width="16.36328125" style="39" customWidth="1"/>
    <col min="10568" max="10568" width="12.36328125" style="39" customWidth="1"/>
    <col min="10569" max="10748" width="9.08984375" style="39"/>
    <col min="10749" max="10749" width="3.08984375" style="39" bestFit="1" customWidth="1"/>
    <col min="10750" max="10750" width="38.36328125" style="39" customWidth="1"/>
    <col min="10751" max="10810" width="7.1796875" style="39" customWidth="1"/>
    <col min="10811" max="10811" width="13.08984375" style="39" customWidth="1"/>
    <col min="10812" max="10812" width="13.81640625" style="39" customWidth="1"/>
    <col min="10813" max="10814" width="10.81640625" style="39" customWidth="1"/>
    <col min="10815" max="10815" width="13.81640625" style="39" customWidth="1"/>
    <col min="10816" max="10816" width="12.81640625" style="39" customWidth="1"/>
    <col min="10817" max="10817" width="14.08984375" style="39" customWidth="1"/>
    <col min="10818" max="10822" width="14.36328125" style="39" customWidth="1"/>
    <col min="10823" max="10823" width="16.36328125" style="39" customWidth="1"/>
    <col min="10824" max="10824" width="12.36328125" style="39" customWidth="1"/>
    <col min="10825" max="11004" width="9.08984375" style="39"/>
    <col min="11005" max="11005" width="3.08984375" style="39" bestFit="1" customWidth="1"/>
    <col min="11006" max="11006" width="38.36328125" style="39" customWidth="1"/>
    <col min="11007" max="11066" width="7.1796875" style="39" customWidth="1"/>
    <col min="11067" max="11067" width="13.08984375" style="39" customWidth="1"/>
    <col min="11068" max="11068" width="13.81640625" style="39" customWidth="1"/>
    <col min="11069" max="11070" width="10.81640625" style="39" customWidth="1"/>
    <col min="11071" max="11071" width="13.81640625" style="39" customWidth="1"/>
    <col min="11072" max="11072" width="12.81640625" style="39" customWidth="1"/>
    <col min="11073" max="11073" width="14.08984375" style="39" customWidth="1"/>
    <col min="11074" max="11078" width="14.36328125" style="39" customWidth="1"/>
    <col min="11079" max="11079" width="16.36328125" style="39" customWidth="1"/>
    <col min="11080" max="11080" width="12.36328125" style="39" customWidth="1"/>
    <col min="11081" max="11260" width="9.08984375" style="39"/>
    <col min="11261" max="11261" width="3.08984375" style="39" bestFit="1" customWidth="1"/>
    <col min="11262" max="11262" width="38.36328125" style="39" customWidth="1"/>
    <col min="11263" max="11322" width="7.1796875" style="39" customWidth="1"/>
    <col min="11323" max="11323" width="13.08984375" style="39" customWidth="1"/>
    <col min="11324" max="11324" width="13.81640625" style="39" customWidth="1"/>
    <col min="11325" max="11326" width="10.81640625" style="39" customWidth="1"/>
    <col min="11327" max="11327" width="13.81640625" style="39" customWidth="1"/>
    <col min="11328" max="11328" width="12.81640625" style="39" customWidth="1"/>
    <col min="11329" max="11329" width="14.08984375" style="39" customWidth="1"/>
    <col min="11330" max="11334" width="14.36328125" style="39" customWidth="1"/>
    <col min="11335" max="11335" width="16.36328125" style="39" customWidth="1"/>
    <col min="11336" max="11336" width="12.36328125" style="39" customWidth="1"/>
    <col min="11337" max="11516" width="9.08984375" style="39"/>
    <col min="11517" max="11517" width="3.08984375" style="39" bestFit="1" customWidth="1"/>
    <col min="11518" max="11518" width="38.36328125" style="39" customWidth="1"/>
    <col min="11519" max="11578" width="7.1796875" style="39" customWidth="1"/>
    <col min="11579" max="11579" width="13.08984375" style="39" customWidth="1"/>
    <col min="11580" max="11580" width="13.81640625" style="39" customWidth="1"/>
    <col min="11581" max="11582" width="10.81640625" style="39" customWidth="1"/>
    <col min="11583" max="11583" width="13.81640625" style="39" customWidth="1"/>
    <col min="11584" max="11584" width="12.81640625" style="39" customWidth="1"/>
    <col min="11585" max="11585" width="14.08984375" style="39" customWidth="1"/>
    <col min="11586" max="11590" width="14.36328125" style="39" customWidth="1"/>
    <col min="11591" max="11591" width="16.36328125" style="39" customWidth="1"/>
    <col min="11592" max="11592" width="12.36328125" style="39" customWidth="1"/>
    <col min="11593" max="11772" width="9.08984375" style="39"/>
    <col min="11773" max="11773" width="3.08984375" style="39" bestFit="1" customWidth="1"/>
    <col min="11774" max="11774" width="38.36328125" style="39" customWidth="1"/>
    <col min="11775" max="11834" width="7.1796875" style="39" customWidth="1"/>
    <col min="11835" max="11835" width="13.08984375" style="39" customWidth="1"/>
    <col min="11836" max="11836" width="13.81640625" style="39" customWidth="1"/>
    <col min="11837" max="11838" width="10.81640625" style="39" customWidth="1"/>
    <col min="11839" max="11839" width="13.81640625" style="39" customWidth="1"/>
    <col min="11840" max="11840" width="12.81640625" style="39" customWidth="1"/>
    <col min="11841" max="11841" width="14.08984375" style="39" customWidth="1"/>
    <col min="11842" max="11846" width="14.36328125" style="39" customWidth="1"/>
    <col min="11847" max="11847" width="16.36328125" style="39" customWidth="1"/>
    <col min="11848" max="11848" width="12.36328125" style="39" customWidth="1"/>
    <col min="11849" max="12028" width="9.08984375" style="39"/>
    <col min="12029" max="12029" width="3.08984375" style="39" bestFit="1" customWidth="1"/>
    <col min="12030" max="12030" width="38.36328125" style="39" customWidth="1"/>
    <col min="12031" max="12090" width="7.1796875" style="39" customWidth="1"/>
    <col min="12091" max="12091" width="13.08984375" style="39" customWidth="1"/>
    <col min="12092" max="12092" width="13.81640625" style="39" customWidth="1"/>
    <col min="12093" max="12094" width="10.81640625" style="39" customWidth="1"/>
    <col min="12095" max="12095" width="13.81640625" style="39" customWidth="1"/>
    <col min="12096" max="12096" width="12.81640625" style="39" customWidth="1"/>
    <col min="12097" max="12097" width="14.08984375" style="39" customWidth="1"/>
    <col min="12098" max="12102" width="14.36328125" style="39" customWidth="1"/>
    <col min="12103" max="12103" width="16.36328125" style="39" customWidth="1"/>
    <col min="12104" max="12104" width="12.36328125" style="39" customWidth="1"/>
    <col min="12105" max="12284" width="9.08984375" style="39"/>
    <col min="12285" max="12285" width="3.08984375" style="39" bestFit="1" customWidth="1"/>
    <col min="12286" max="12286" width="38.36328125" style="39" customWidth="1"/>
    <col min="12287" max="12346" width="7.1796875" style="39" customWidth="1"/>
    <col min="12347" max="12347" width="13.08984375" style="39" customWidth="1"/>
    <col min="12348" max="12348" width="13.81640625" style="39" customWidth="1"/>
    <col min="12349" max="12350" width="10.81640625" style="39" customWidth="1"/>
    <col min="12351" max="12351" width="13.81640625" style="39" customWidth="1"/>
    <col min="12352" max="12352" width="12.81640625" style="39" customWidth="1"/>
    <col min="12353" max="12353" width="14.08984375" style="39" customWidth="1"/>
    <col min="12354" max="12358" width="14.36328125" style="39" customWidth="1"/>
    <col min="12359" max="12359" width="16.36328125" style="39" customWidth="1"/>
    <col min="12360" max="12360" width="12.36328125" style="39" customWidth="1"/>
    <col min="12361" max="12540" width="9.08984375" style="39"/>
    <col min="12541" max="12541" width="3.08984375" style="39" bestFit="1" customWidth="1"/>
    <col min="12542" max="12542" width="38.36328125" style="39" customWidth="1"/>
    <col min="12543" max="12602" width="7.1796875" style="39" customWidth="1"/>
    <col min="12603" max="12603" width="13.08984375" style="39" customWidth="1"/>
    <col min="12604" max="12604" width="13.81640625" style="39" customWidth="1"/>
    <col min="12605" max="12606" width="10.81640625" style="39" customWidth="1"/>
    <col min="12607" max="12607" width="13.81640625" style="39" customWidth="1"/>
    <col min="12608" max="12608" width="12.81640625" style="39" customWidth="1"/>
    <col min="12609" max="12609" width="14.08984375" style="39" customWidth="1"/>
    <col min="12610" max="12614" width="14.36328125" style="39" customWidth="1"/>
    <col min="12615" max="12615" width="16.36328125" style="39" customWidth="1"/>
    <col min="12616" max="12616" width="12.36328125" style="39" customWidth="1"/>
    <col min="12617" max="12796" width="9.08984375" style="39"/>
    <col min="12797" max="12797" width="3.08984375" style="39" bestFit="1" customWidth="1"/>
    <col min="12798" max="12798" width="38.36328125" style="39" customWidth="1"/>
    <col min="12799" max="12858" width="7.1796875" style="39" customWidth="1"/>
    <col min="12859" max="12859" width="13.08984375" style="39" customWidth="1"/>
    <col min="12860" max="12860" width="13.81640625" style="39" customWidth="1"/>
    <col min="12861" max="12862" width="10.81640625" style="39" customWidth="1"/>
    <col min="12863" max="12863" width="13.81640625" style="39" customWidth="1"/>
    <col min="12864" max="12864" width="12.81640625" style="39" customWidth="1"/>
    <col min="12865" max="12865" width="14.08984375" style="39" customWidth="1"/>
    <col min="12866" max="12870" width="14.36328125" style="39" customWidth="1"/>
    <col min="12871" max="12871" width="16.36328125" style="39" customWidth="1"/>
    <col min="12872" max="12872" width="12.36328125" style="39" customWidth="1"/>
    <col min="12873" max="13052" width="9.08984375" style="39"/>
    <col min="13053" max="13053" width="3.08984375" style="39" bestFit="1" customWidth="1"/>
    <col min="13054" max="13054" width="38.36328125" style="39" customWidth="1"/>
    <col min="13055" max="13114" width="7.1796875" style="39" customWidth="1"/>
    <col min="13115" max="13115" width="13.08984375" style="39" customWidth="1"/>
    <col min="13116" max="13116" width="13.81640625" style="39" customWidth="1"/>
    <col min="13117" max="13118" width="10.81640625" style="39" customWidth="1"/>
    <col min="13119" max="13119" width="13.81640625" style="39" customWidth="1"/>
    <col min="13120" max="13120" width="12.81640625" style="39" customWidth="1"/>
    <col min="13121" max="13121" width="14.08984375" style="39" customWidth="1"/>
    <col min="13122" max="13126" width="14.36328125" style="39" customWidth="1"/>
    <col min="13127" max="13127" width="16.36328125" style="39" customWidth="1"/>
    <col min="13128" max="13128" width="12.36328125" style="39" customWidth="1"/>
    <col min="13129" max="13308" width="9.08984375" style="39"/>
    <col min="13309" max="13309" width="3.08984375" style="39" bestFit="1" customWidth="1"/>
    <col min="13310" max="13310" width="38.36328125" style="39" customWidth="1"/>
    <col min="13311" max="13370" width="7.1796875" style="39" customWidth="1"/>
    <col min="13371" max="13371" width="13.08984375" style="39" customWidth="1"/>
    <col min="13372" max="13372" width="13.81640625" style="39" customWidth="1"/>
    <col min="13373" max="13374" width="10.81640625" style="39" customWidth="1"/>
    <col min="13375" max="13375" width="13.81640625" style="39" customWidth="1"/>
    <col min="13376" max="13376" width="12.81640625" style="39" customWidth="1"/>
    <col min="13377" max="13377" width="14.08984375" style="39" customWidth="1"/>
    <col min="13378" max="13382" width="14.36328125" style="39" customWidth="1"/>
    <col min="13383" max="13383" width="16.36328125" style="39" customWidth="1"/>
    <col min="13384" max="13384" width="12.36328125" style="39" customWidth="1"/>
    <col min="13385" max="13564" width="9.08984375" style="39"/>
    <col min="13565" max="13565" width="3.08984375" style="39" bestFit="1" customWidth="1"/>
    <col min="13566" max="13566" width="38.36328125" style="39" customWidth="1"/>
    <col min="13567" max="13626" width="7.1796875" style="39" customWidth="1"/>
    <col min="13627" max="13627" width="13.08984375" style="39" customWidth="1"/>
    <col min="13628" max="13628" width="13.81640625" style="39" customWidth="1"/>
    <col min="13629" max="13630" width="10.81640625" style="39" customWidth="1"/>
    <col min="13631" max="13631" width="13.81640625" style="39" customWidth="1"/>
    <col min="13632" max="13632" width="12.81640625" style="39" customWidth="1"/>
    <col min="13633" max="13633" width="14.08984375" style="39" customWidth="1"/>
    <col min="13634" max="13638" width="14.36328125" style="39" customWidth="1"/>
    <col min="13639" max="13639" width="16.36328125" style="39" customWidth="1"/>
    <col min="13640" max="13640" width="12.36328125" style="39" customWidth="1"/>
    <col min="13641" max="13820" width="9.08984375" style="39"/>
    <col min="13821" max="13821" width="3.08984375" style="39" bestFit="1" customWidth="1"/>
    <col min="13822" max="13822" width="38.36328125" style="39" customWidth="1"/>
    <col min="13823" max="13882" width="7.1796875" style="39" customWidth="1"/>
    <col min="13883" max="13883" width="13.08984375" style="39" customWidth="1"/>
    <col min="13884" max="13884" width="13.81640625" style="39" customWidth="1"/>
    <col min="13885" max="13886" width="10.81640625" style="39" customWidth="1"/>
    <col min="13887" max="13887" width="13.81640625" style="39" customWidth="1"/>
    <col min="13888" max="13888" width="12.81640625" style="39" customWidth="1"/>
    <col min="13889" max="13889" width="14.08984375" style="39" customWidth="1"/>
    <col min="13890" max="13894" width="14.36328125" style="39" customWidth="1"/>
    <col min="13895" max="13895" width="16.36328125" style="39" customWidth="1"/>
    <col min="13896" max="13896" width="12.36328125" style="39" customWidth="1"/>
    <col min="13897" max="14076" width="9.08984375" style="39"/>
    <col min="14077" max="14077" width="3.08984375" style="39" bestFit="1" customWidth="1"/>
    <col min="14078" max="14078" width="38.36328125" style="39" customWidth="1"/>
    <col min="14079" max="14138" width="7.1796875" style="39" customWidth="1"/>
    <col min="14139" max="14139" width="13.08984375" style="39" customWidth="1"/>
    <col min="14140" max="14140" width="13.81640625" style="39" customWidth="1"/>
    <col min="14141" max="14142" width="10.81640625" style="39" customWidth="1"/>
    <col min="14143" max="14143" width="13.81640625" style="39" customWidth="1"/>
    <col min="14144" max="14144" width="12.81640625" style="39" customWidth="1"/>
    <col min="14145" max="14145" width="14.08984375" style="39" customWidth="1"/>
    <col min="14146" max="14150" width="14.36328125" style="39" customWidth="1"/>
    <col min="14151" max="14151" width="16.36328125" style="39" customWidth="1"/>
    <col min="14152" max="14152" width="12.36328125" style="39" customWidth="1"/>
    <col min="14153" max="14332" width="9.08984375" style="39"/>
    <col min="14333" max="14333" width="3.08984375" style="39" bestFit="1" customWidth="1"/>
    <col min="14334" max="14334" width="38.36328125" style="39" customWidth="1"/>
    <col min="14335" max="14394" width="7.1796875" style="39" customWidth="1"/>
    <col min="14395" max="14395" width="13.08984375" style="39" customWidth="1"/>
    <col min="14396" max="14396" width="13.81640625" style="39" customWidth="1"/>
    <col min="14397" max="14398" width="10.81640625" style="39" customWidth="1"/>
    <col min="14399" max="14399" width="13.81640625" style="39" customWidth="1"/>
    <col min="14400" max="14400" width="12.81640625" style="39" customWidth="1"/>
    <col min="14401" max="14401" width="14.08984375" style="39" customWidth="1"/>
    <col min="14402" max="14406" width="14.36328125" style="39" customWidth="1"/>
    <col min="14407" max="14407" width="16.36328125" style="39" customWidth="1"/>
    <col min="14408" max="14408" width="12.36328125" style="39" customWidth="1"/>
    <col min="14409" max="14588" width="9.08984375" style="39"/>
    <col min="14589" max="14589" width="3.08984375" style="39" bestFit="1" customWidth="1"/>
    <col min="14590" max="14590" width="38.36328125" style="39" customWidth="1"/>
    <col min="14591" max="14650" width="7.1796875" style="39" customWidth="1"/>
    <col min="14651" max="14651" width="13.08984375" style="39" customWidth="1"/>
    <col min="14652" max="14652" width="13.81640625" style="39" customWidth="1"/>
    <col min="14653" max="14654" width="10.81640625" style="39" customWidth="1"/>
    <col min="14655" max="14655" width="13.81640625" style="39" customWidth="1"/>
    <col min="14656" max="14656" width="12.81640625" style="39" customWidth="1"/>
    <col min="14657" max="14657" width="14.08984375" style="39" customWidth="1"/>
    <col min="14658" max="14662" width="14.36328125" style="39" customWidth="1"/>
    <col min="14663" max="14663" width="16.36328125" style="39" customWidth="1"/>
    <col min="14664" max="14664" width="12.36328125" style="39" customWidth="1"/>
    <col min="14665" max="14844" width="9.08984375" style="39"/>
    <col min="14845" max="14845" width="3.08984375" style="39" bestFit="1" customWidth="1"/>
    <col min="14846" max="14846" width="38.36328125" style="39" customWidth="1"/>
    <col min="14847" max="14906" width="7.1796875" style="39" customWidth="1"/>
    <col min="14907" max="14907" width="13.08984375" style="39" customWidth="1"/>
    <col min="14908" max="14908" width="13.81640625" style="39" customWidth="1"/>
    <col min="14909" max="14910" width="10.81640625" style="39" customWidth="1"/>
    <col min="14911" max="14911" width="13.81640625" style="39" customWidth="1"/>
    <col min="14912" max="14912" width="12.81640625" style="39" customWidth="1"/>
    <col min="14913" max="14913" width="14.08984375" style="39" customWidth="1"/>
    <col min="14914" max="14918" width="14.36328125" style="39" customWidth="1"/>
    <col min="14919" max="14919" width="16.36328125" style="39" customWidth="1"/>
    <col min="14920" max="14920" width="12.36328125" style="39" customWidth="1"/>
    <col min="14921" max="15100" width="9.08984375" style="39"/>
    <col min="15101" max="15101" width="3.08984375" style="39" bestFit="1" customWidth="1"/>
    <col min="15102" max="15102" width="38.36328125" style="39" customWidth="1"/>
    <col min="15103" max="15162" width="7.1796875" style="39" customWidth="1"/>
    <col min="15163" max="15163" width="13.08984375" style="39" customWidth="1"/>
    <col min="15164" max="15164" width="13.81640625" style="39" customWidth="1"/>
    <col min="15165" max="15166" width="10.81640625" style="39" customWidth="1"/>
    <col min="15167" max="15167" width="13.81640625" style="39" customWidth="1"/>
    <col min="15168" max="15168" width="12.81640625" style="39" customWidth="1"/>
    <col min="15169" max="15169" width="14.08984375" style="39" customWidth="1"/>
    <col min="15170" max="15174" width="14.36328125" style="39" customWidth="1"/>
    <col min="15175" max="15175" width="16.36328125" style="39" customWidth="1"/>
    <col min="15176" max="15176" width="12.36328125" style="39" customWidth="1"/>
    <col min="15177" max="15356" width="9.08984375" style="39"/>
    <col min="15357" max="15357" width="3.08984375" style="39" bestFit="1" customWidth="1"/>
    <col min="15358" max="15358" width="38.36328125" style="39" customWidth="1"/>
    <col min="15359" max="15418" width="7.1796875" style="39" customWidth="1"/>
    <col min="15419" max="15419" width="13.08984375" style="39" customWidth="1"/>
    <col min="15420" max="15420" width="13.81640625" style="39" customWidth="1"/>
    <col min="15421" max="15422" width="10.81640625" style="39" customWidth="1"/>
    <col min="15423" max="15423" width="13.81640625" style="39" customWidth="1"/>
    <col min="15424" max="15424" width="12.81640625" style="39" customWidth="1"/>
    <col min="15425" max="15425" width="14.08984375" style="39" customWidth="1"/>
    <col min="15426" max="15430" width="14.36328125" style="39" customWidth="1"/>
    <col min="15431" max="15431" width="16.36328125" style="39" customWidth="1"/>
    <col min="15432" max="15432" width="12.36328125" style="39" customWidth="1"/>
    <col min="15433" max="15612" width="9.08984375" style="39"/>
    <col min="15613" max="15613" width="3.08984375" style="39" bestFit="1" customWidth="1"/>
    <col min="15614" max="15614" width="38.36328125" style="39" customWidth="1"/>
    <col min="15615" max="15674" width="7.1796875" style="39" customWidth="1"/>
    <col min="15675" max="15675" width="13.08984375" style="39" customWidth="1"/>
    <col min="15676" max="15676" width="13.81640625" style="39" customWidth="1"/>
    <col min="15677" max="15678" width="10.81640625" style="39" customWidth="1"/>
    <col min="15679" max="15679" width="13.81640625" style="39" customWidth="1"/>
    <col min="15680" max="15680" width="12.81640625" style="39" customWidth="1"/>
    <col min="15681" max="15681" width="14.08984375" style="39" customWidth="1"/>
    <col min="15682" max="15686" width="14.36328125" style="39" customWidth="1"/>
    <col min="15687" max="15687" width="16.36328125" style="39" customWidth="1"/>
    <col min="15688" max="15688" width="12.36328125" style="39" customWidth="1"/>
    <col min="15689" max="15868" width="9.08984375" style="39"/>
    <col min="15869" max="15869" width="3.08984375" style="39" bestFit="1" customWidth="1"/>
    <col min="15870" max="15870" width="38.36328125" style="39" customWidth="1"/>
    <col min="15871" max="15930" width="7.1796875" style="39" customWidth="1"/>
    <col min="15931" max="15931" width="13.08984375" style="39" customWidth="1"/>
    <col min="15932" max="15932" width="13.81640625" style="39" customWidth="1"/>
    <col min="15933" max="15934" width="10.81640625" style="39" customWidth="1"/>
    <col min="15935" max="15935" width="13.81640625" style="39" customWidth="1"/>
    <col min="15936" max="15936" width="12.81640625" style="39" customWidth="1"/>
    <col min="15937" max="15937" width="14.08984375" style="39" customWidth="1"/>
    <col min="15938" max="15942" width="14.36328125" style="39" customWidth="1"/>
    <col min="15943" max="15943" width="16.36328125" style="39" customWidth="1"/>
    <col min="15944" max="15944" width="12.36328125" style="39" customWidth="1"/>
    <col min="15945" max="16124" width="9.08984375" style="39"/>
    <col min="16125" max="16125" width="3.08984375" style="39" bestFit="1" customWidth="1"/>
    <col min="16126" max="16126" width="38.36328125" style="39" customWidth="1"/>
    <col min="16127" max="16186" width="7.1796875" style="39" customWidth="1"/>
    <col min="16187" max="16187" width="13.08984375" style="39" customWidth="1"/>
    <col min="16188" max="16188" width="13.81640625" style="39" customWidth="1"/>
    <col min="16189" max="16190" width="10.81640625" style="39" customWidth="1"/>
    <col min="16191" max="16191" width="13.81640625" style="39" customWidth="1"/>
    <col min="16192" max="16192" width="12.81640625" style="39" customWidth="1"/>
    <col min="16193" max="16193" width="14.08984375" style="39" customWidth="1"/>
    <col min="16194" max="16198" width="14.36328125" style="39" customWidth="1"/>
    <col min="16199" max="16199" width="16.36328125" style="39" customWidth="1"/>
    <col min="16200" max="16200" width="12.36328125" style="39" customWidth="1"/>
    <col min="16201" max="16384" width="9.08984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31.5"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1"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1" x14ac:dyDescent="0.25">
      <c r="B107" s="38">
        <v>2</v>
      </c>
      <c r="C107" s="40" t="s">
        <v>242</v>
      </c>
      <c r="D107" s="160">
        <f>VLOOKUP($B107,$B$41:$AI$53,2+A106)</f>
        <v>11</v>
      </c>
      <c r="E107" s="169" t="s">
        <v>255</v>
      </c>
      <c r="F107" s="39">
        <f>VLOOKUP($B107,$B$56:$AI$75,2+A106)</f>
        <v>589</v>
      </c>
      <c r="G107" s="44" t="s">
        <v>275</v>
      </c>
      <c r="H107" s="39">
        <f>VLOOKUP($B107,$B$78:$AI$97,2+A106)</f>
        <v>40</v>
      </c>
    </row>
    <row r="108" spans="1:35" ht="21" x14ac:dyDescent="0.25">
      <c r="B108" s="38">
        <v>3</v>
      </c>
      <c r="C108" s="40" t="s">
        <v>243</v>
      </c>
      <c r="D108" s="160">
        <f>VLOOKUP($B108,$B$41:$AI$53,2+A106)</f>
        <v>11</v>
      </c>
      <c r="E108" s="169" t="s">
        <v>256</v>
      </c>
      <c r="F108" s="39">
        <f>VLOOKUP($B108,$B$56:$AI$75,2+A106)</f>
        <v>594</v>
      </c>
      <c r="G108" s="44" t="s">
        <v>276</v>
      </c>
      <c r="H108" s="39">
        <f>VLOOKUP($B108,$B$78:$AI$97,2+A106)</f>
        <v>39.4</v>
      </c>
    </row>
    <row r="109" spans="1:35" ht="21" x14ac:dyDescent="0.25">
      <c r="B109" s="38">
        <v>4</v>
      </c>
      <c r="C109" s="40" t="s">
        <v>244</v>
      </c>
      <c r="D109" s="160">
        <f>VLOOKUP($B109,$B$41:$AI$53,2+A106)</f>
        <v>11</v>
      </c>
      <c r="E109" s="169" t="s">
        <v>257</v>
      </c>
      <c r="F109" s="39">
        <f>VLOOKUP($B109,$B$56:$AI$75,2+A106)</f>
        <v>628</v>
      </c>
      <c r="G109" s="44" t="s">
        <v>277</v>
      </c>
      <c r="H109" s="39">
        <f>VLOOKUP($B109,$B$78:$AI$97,2+A106)</f>
        <v>42</v>
      </c>
    </row>
    <row r="110" spans="1:35" ht="21"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1"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1" x14ac:dyDescent="0.25">
      <c r="B112" s="38">
        <v>7</v>
      </c>
      <c r="C112" s="40" t="s">
        <v>247</v>
      </c>
      <c r="D112" s="160">
        <f>VLOOKUP($B112,$B$41:$AI$53,2+A106)</f>
        <v>11</v>
      </c>
      <c r="E112" s="169" t="s">
        <v>260</v>
      </c>
      <c r="F112" s="39">
        <f>VLOOKUP($B112,$B$56:$AI$75,2+A106)</f>
        <v>625</v>
      </c>
      <c r="G112" s="44" t="s">
        <v>280</v>
      </c>
      <c r="H112" s="39">
        <f>VLOOKUP($B112,$B$78:$AI$97,2+A106)</f>
        <v>61.9</v>
      </c>
    </row>
    <row r="113" spans="1:8" ht="21"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1"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1"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1"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1"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1"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1" x14ac:dyDescent="0.25">
      <c r="B119" s="38">
        <v>14</v>
      </c>
      <c r="E119" s="169" t="s">
        <v>267</v>
      </c>
      <c r="F119" s="39">
        <f>VLOOKUP($B119,$B$56:$AI$75,2+A106)</f>
        <v>651</v>
      </c>
      <c r="G119" s="44" t="s">
        <v>287</v>
      </c>
      <c r="H119" s="39">
        <f>VLOOKUP($B119,$B$78:$AI$97,2+A106)</f>
        <v>60.421999759999999</v>
      </c>
    </row>
    <row r="120" spans="1:8" ht="21" x14ac:dyDescent="0.25">
      <c r="B120" s="38">
        <v>15</v>
      </c>
      <c r="E120" s="169" t="s">
        <v>268</v>
      </c>
      <c r="F120" s="39">
        <f>VLOOKUP($B120,$B$56:$AI$75,2+A106)</f>
        <v>651</v>
      </c>
      <c r="G120" s="44" t="s">
        <v>288</v>
      </c>
      <c r="H120" s="39">
        <f>VLOOKUP($B120,$B$78:$AI$97,2+A106)</f>
        <v>63.03727353</v>
      </c>
    </row>
    <row r="121" spans="1:8" ht="21" x14ac:dyDescent="0.25">
      <c r="B121" s="38">
        <v>16</v>
      </c>
      <c r="E121" s="169" t="s">
        <v>269</v>
      </c>
      <c r="F121" s="39">
        <f>VLOOKUP($B121,$B$56:$AI$75,2+A106)</f>
        <v>651</v>
      </c>
      <c r="G121" s="44" t="s">
        <v>289</v>
      </c>
      <c r="H121" s="39">
        <f>VLOOKUP($B121,$B$78:$AI$97,2+A106)</f>
        <v>59.64435022</v>
      </c>
    </row>
    <row r="122" spans="1:8" ht="21"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1"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1"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1" x14ac:dyDescent="0.25">
      <c r="B127" s="38">
        <v>2</v>
      </c>
      <c r="C127" s="40" t="s">
        <v>242</v>
      </c>
      <c r="D127" s="160">
        <f>VLOOKUP($B127,$B$41:$AI$53,2+A126)</f>
        <v>7</v>
      </c>
      <c r="E127" s="169" t="s">
        <v>255</v>
      </c>
      <c r="F127" s="39">
        <f>VLOOKUP($B127,$B$56:$AI$75,2+A126)</f>
        <v>409</v>
      </c>
      <c r="G127" s="44" t="s">
        <v>275</v>
      </c>
      <c r="H127" s="39">
        <f>VLOOKUP($B127,$B$78:$AI$97,2+A126)</f>
        <v>17.7</v>
      </c>
    </row>
    <row r="128" spans="1:8" ht="21" x14ac:dyDescent="0.25">
      <c r="B128" s="38">
        <v>3</v>
      </c>
      <c r="C128" s="40" t="s">
        <v>243</v>
      </c>
      <c r="D128" s="160">
        <f>VLOOKUP($B128,$B$41:$AI$53,2+A126)</f>
        <v>7</v>
      </c>
      <c r="E128" s="169" t="s">
        <v>256</v>
      </c>
      <c r="F128" s="39">
        <f>VLOOKUP($B128,$B$56:$AI$75,2+A126)</f>
        <v>366</v>
      </c>
      <c r="G128" s="44" t="s">
        <v>276</v>
      </c>
      <c r="H128" s="39">
        <f>VLOOKUP($B128,$B$78:$AI$97,2+A126)</f>
        <v>17.3</v>
      </c>
    </row>
    <row r="129" spans="2:8" ht="21" x14ac:dyDescent="0.25">
      <c r="B129" s="38">
        <v>4</v>
      </c>
      <c r="C129" s="40" t="s">
        <v>244</v>
      </c>
      <c r="D129" s="160">
        <f>VLOOKUP($B129,$B$41:$AI$53,2+A126)</f>
        <v>6</v>
      </c>
      <c r="E129" s="169" t="s">
        <v>257</v>
      </c>
      <c r="F129" s="39">
        <f>VLOOKUP($B129,$B$56:$AI$75,2+A126)</f>
        <v>294</v>
      </c>
      <c r="G129" s="44" t="s">
        <v>277</v>
      </c>
      <c r="H129" s="39">
        <f>VLOOKUP($B129,$B$78:$AI$97,2+A126)</f>
        <v>15.5</v>
      </c>
    </row>
    <row r="130" spans="2:8" ht="21"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1"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1"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1" x14ac:dyDescent="0.25">
      <c r="B133" s="38">
        <v>8</v>
      </c>
      <c r="C133" s="40" t="s">
        <v>248</v>
      </c>
      <c r="D133" s="160">
        <f>VLOOKUP($B133,$B$41:$AI$53,2+A126)</f>
        <v>6</v>
      </c>
      <c r="E133" s="169" t="s">
        <v>261</v>
      </c>
      <c r="F133" s="39">
        <f>VLOOKUP($B133,$B$56:$AI$75,2+A126)</f>
        <v>230</v>
      </c>
      <c r="G133" s="44" t="s">
        <v>281</v>
      </c>
      <c r="H133" s="39">
        <f>VLOOKUP($B133,$B$78:$AI$97,2+A126)</f>
        <v>20.6</v>
      </c>
    </row>
    <row r="134" spans="2:8" ht="21"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1"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1"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1"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1" x14ac:dyDescent="0.25">
      <c r="B138" s="38">
        <v>13</v>
      </c>
      <c r="C138" s="41" t="s">
        <v>253</v>
      </c>
      <c r="D138" s="160">
        <f>VLOOKUP($B138,$B$41:$AI$53,2+A126)</f>
        <v>7</v>
      </c>
      <c r="E138" s="169" t="s">
        <v>266</v>
      </c>
      <c r="F138" s="39">
        <f>VLOOKUP($B138,$B$56:$AI$75,2+A126)</f>
        <v>225</v>
      </c>
      <c r="G138" s="44" t="s">
        <v>286</v>
      </c>
      <c r="H138" s="39">
        <f>VLOOKUP($B138,$B$78:$AI$97,2+A126)</f>
        <v>16.92446756</v>
      </c>
    </row>
    <row r="139" spans="2:8" ht="21" x14ac:dyDescent="0.25">
      <c r="B139" s="38">
        <v>14</v>
      </c>
      <c r="E139" s="169" t="s">
        <v>267</v>
      </c>
      <c r="F139" s="39">
        <f>VLOOKUP($B139,$B$56:$AI$75,2+A126)</f>
        <v>225</v>
      </c>
      <c r="G139" s="44" t="s">
        <v>287</v>
      </c>
      <c r="H139" s="39">
        <f>VLOOKUP($B139,$B$78:$AI$97,2+A126)</f>
        <v>18.503606449999999</v>
      </c>
    </row>
    <row r="140" spans="2:8" ht="21" x14ac:dyDescent="0.25">
      <c r="B140" s="38">
        <v>15</v>
      </c>
      <c r="E140" s="169" t="s">
        <v>268</v>
      </c>
      <c r="F140" s="39">
        <f>VLOOKUP($B140,$B$56:$AI$75,2+A126)</f>
        <v>225</v>
      </c>
      <c r="G140" s="44" t="s">
        <v>288</v>
      </c>
      <c r="H140" s="39">
        <f>VLOOKUP($B140,$B$78:$AI$97,2+A126)</f>
        <v>19.428862329999998</v>
      </c>
    </row>
    <row r="141" spans="2:8" ht="21" x14ac:dyDescent="0.25">
      <c r="B141" s="38">
        <v>16</v>
      </c>
      <c r="E141" s="169" t="s">
        <v>269</v>
      </c>
      <c r="F141" s="39">
        <f>VLOOKUP($B141,$B$56:$AI$75,2+A126)</f>
        <v>225</v>
      </c>
      <c r="G141" s="44" t="s">
        <v>289</v>
      </c>
      <c r="H141" s="39">
        <f>VLOOKUP($B141,$B$78:$AI$97,2+A126)</f>
        <v>17.709005829999999</v>
      </c>
    </row>
    <row r="142" spans="2:8" ht="21"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1"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1"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1" x14ac:dyDescent="0.25">
      <c r="B147" s="38">
        <v>2</v>
      </c>
      <c r="C147" s="40" t="s">
        <v>242</v>
      </c>
      <c r="D147" s="160">
        <f>VLOOKUP($B147,$B$41:$AI$53,2+A146)</f>
        <v>6</v>
      </c>
      <c r="E147" s="169" t="s">
        <v>255</v>
      </c>
      <c r="F147" s="39">
        <f>VLOOKUP($B147,$B$56:$AI$75,2+A146)</f>
        <v>276</v>
      </c>
      <c r="G147" s="44" t="s">
        <v>275</v>
      </c>
      <c r="H147" s="39">
        <f>VLOOKUP($B147,$B$78:$AI$97,2+A146)</f>
        <v>13.5</v>
      </c>
    </row>
    <row r="148" spans="1:8" ht="21" x14ac:dyDescent="0.25">
      <c r="B148" s="38">
        <v>3</v>
      </c>
      <c r="C148" s="40" t="s">
        <v>243</v>
      </c>
      <c r="D148" s="160">
        <f>VLOOKUP($B148,$B$41:$AI$53,2+A146)</f>
        <v>6</v>
      </c>
      <c r="E148" s="169" t="s">
        <v>256</v>
      </c>
      <c r="F148" s="39">
        <f>VLOOKUP($B148,$B$56:$AI$75,2+A146)</f>
        <v>276</v>
      </c>
      <c r="G148" s="44" t="s">
        <v>276</v>
      </c>
      <c r="H148" s="39">
        <f>VLOOKUP($B148,$B$78:$AI$97,2+A146)</f>
        <v>14.3</v>
      </c>
    </row>
    <row r="149" spans="1:8" ht="21" x14ac:dyDescent="0.25">
      <c r="B149" s="38">
        <v>4</v>
      </c>
      <c r="C149" s="40" t="s">
        <v>244</v>
      </c>
      <c r="D149" s="160">
        <f>VLOOKUP($B149,$B$41:$AI$53,2+A146)</f>
        <v>6</v>
      </c>
      <c r="E149" s="169" t="s">
        <v>257</v>
      </c>
      <c r="F149" s="39">
        <f>VLOOKUP($B149,$B$56:$AI$75,2+A146)</f>
        <v>261</v>
      </c>
      <c r="G149" s="44" t="s">
        <v>277</v>
      </c>
      <c r="H149" s="39">
        <f>VLOOKUP($B149,$B$78:$AI$97,2+A146)</f>
        <v>14.5</v>
      </c>
    </row>
    <row r="150" spans="1:8" ht="21"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1"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1" x14ac:dyDescent="0.25">
      <c r="B152" s="38">
        <v>7</v>
      </c>
      <c r="C152" s="40" t="s">
        <v>247</v>
      </c>
      <c r="D152" s="160">
        <f>VLOOKUP($B152,$B$41:$AI$53,2+A146)</f>
        <v>6</v>
      </c>
      <c r="E152" s="169" t="s">
        <v>260</v>
      </c>
      <c r="F152" s="39">
        <f>VLOOKUP($B152,$B$56:$AI$75,2+A146)</f>
        <v>226</v>
      </c>
      <c r="G152" s="44" t="s">
        <v>280</v>
      </c>
      <c r="H152" s="39">
        <f>VLOOKUP($B152,$B$78:$AI$97,2+A146)</f>
        <v>20.5</v>
      </c>
    </row>
    <row r="153" spans="1:8" ht="21" x14ac:dyDescent="0.25">
      <c r="B153" s="38">
        <v>8</v>
      </c>
      <c r="C153" s="40" t="s">
        <v>248</v>
      </c>
      <c r="D153" s="160">
        <f>VLOOKUP($B153,$B$41:$AI$53,2+A146)</f>
        <v>6</v>
      </c>
      <c r="E153" s="169" t="s">
        <v>261</v>
      </c>
      <c r="F153" s="39">
        <f>VLOOKUP($B153,$B$56:$AI$75,2+A146)</f>
        <v>226</v>
      </c>
      <c r="G153" s="44" t="s">
        <v>281</v>
      </c>
      <c r="H153" s="39">
        <f>VLOOKUP($B153,$B$78:$AI$97,2+A146)</f>
        <v>22.4</v>
      </c>
    </row>
    <row r="154" spans="1:8" ht="21" x14ac:dyDescent="0.25">
      <c r="B154" s="38">
        <v>9</v>
      </c>
      <c r="C154" s="40" t="s">
        <v>249</v>
      </c>
      <c r="D154" s="160">
        <f>VLOOKUP($B154,$B$41:$AI$53,2+A146)</f>
        <v>5</v>
      </c>
      <c r="E154" s="169" t="s">
        <v>262</v>
      </c>
      <c r="F154" s="39">
        <f>VLOOKUP($B154,$B$56:$AI$75,2+A146)</f>
        <v>230</v>
      </c>
      <c r="G154" s="44" t="s">
        <v>282</v>
      </c>
      <c r="H154" s="39">
        <f>VLOOKUP($B154,$B$78:$AI$97,2+A146)</f>
        <v>19.00009536</v>
      </c>
    </row>
    <row r="155" spans="1:8" ht="21"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1"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1"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1"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1" x14ac:dyDescent="0.25">
      <c r="B159" s="38">
        <v>14</v>
      </c>
      <c r="E159" s="169" t="s">
        <v>267</v>
      </c>
      <c r="F159" s="39">
        <f>VLOOKUP($B159,$B$56:$AI$75,2+A146)</f>
        <v>233</v>
      </c>
      <c r="G159" s="44" t="s">
        <v>287</v>
      </c>
      <c r="H159" s="39">
        <f>VLOOKUP($B159,$B$78:$AI$97,2+A146)</f>
        <v>18.946106969999999</v>
      </c>
    </row>
    <row r="160" spans="1:8" ht="21" x14ac:dyDescent="0.25">
      <c r="B160" s="38">
        <v>15</v>
      </c>
      <c r="E160" s="169" t="s">
        <v>268</v>
      </c>
      <c r="F160" s="39">
        <f>VLOOKUP($B160,$B$56:$AI$75,2+A146)</f>
        <v>205</v>
      </c>
      <c r="G160" s="44" t="s">
        <v>288</v>
      </c>
      <c r="H160" s="39">
        <f>VLOOKUP($B160,$B$78:$AI$97,2+A146)</f>
        <v>19.561087069999999</v>
      </c>
    </row>
    <row r="161" spans="1:8" ht="21" x14ac:dyDescent="0.25">
      <c r="B161" s="38">
        <v>16</v>
      </c>
      <c r="E161" s="169" t="s">
        <v>269</v>
      </c>
      <c r="F161" s="39">
        <f>VLOOKUP($B161,$B$56:$AI$75,2+A146)</f>
        <v>205</v>
      </c>
      <c r="G161" s="44" t="s">
        <v>289</v>
      </c>
      <c r="H161" s="39">
        <f>VLOOKUP($B161,$B$78:$AI$97,2+A146)</f>
        <v>19.04728922</v>
      </c>
    </row>
    <row r="162" spans="1:8" ht="21"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1"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1"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1" x14ac:dyDescent="0.25">
      <c r="B167" s="38">
        <v>2</v>
      </c>
      <c r="C167" s="40" t="s">
        <v>242</v>
      </c>
      <c r="D167" s="160">
        <f>VLOOKUP($B167,$B$41:$AI$53,2+A166)</f>
        <v>16</v>
      </c>
      <c r="E167" s="169" t="s">
        <v>255</v>
      </c>
      <c r="F167" s="39">
        <f>VLOOKUP($B167,$B$56:$AI$75,2+A166)</f>
        <v>702</v>
      </c>
      <c r="G167" s="44" t="s">
        <v>275</v>
      </c>
      <c r="H167" s="39">
        <f>VLOOKUP($B167,$B$78:$AI$97,2+A166)</f>
        <v>42.2</v>
      </c>
    </row>
    <row r="168" spans="1:8" ht="21" x14ac:dyDescent="0.25">
      <c r="B168" s="38">
        <v>3</v>
      </c>
      <c r="C168" s="40" t="s">
        <v>243</v>
      </c>
      <c r="D168" s="160">
        <f>VLOOKUP($B168,$B$41:$AI$53,2+A166)</f>
        <v>16</v>
      </c>
      <c r="E168" s="169" t="s">
        <v>256</v>
      </c>
      <c r="F168" s="39">
        <f>VLOOKUP($B168,$B$56:$AI$75,2+A166)</f>
        <v>722</v>
      </c>
      <c r="G168" s="44" t="s">
        <v>276</v>
      </c>
      <c r="H168" s="39">
        <f>VLOOKUP($B168,$B$78:$AI$97,2+A166)</f>
        <v>51.3</v>
      </c>
    </row>
    <row r="169" spans="1:8" ht="21" x14ac:dyDescent="0.25">
      <c r="B169" s="38">
        <v>4</v>
      </c>
      <c r="C169" s="40" t="s">
        <v>244</v>
      </c>
      <c r="D169" s="160">
        <f>VLOOKUP($B169,$B$41:$AI$53,2+A166)</f>
        <v>16</v>
      </c>
      <c r="E169" s="169" t="s">
        <v>257</v>
      </c>
      <c r="F169" s="39">
        <f>VLOOKUP($B169,$B$56:$AI$75,2+A166)</f>
        <v>787</v>
      </c>
      <c r="G169" s="44" t="s">
        <v>277</v>
      </c>
      <c r="H169" s="39">
        <f>VLOOKUP($B169,$B$78:$AI$97,2+A166)</f>
        <v>61.1</v>
      </c>
    </row>
    <row r="170" spans="1:8" ht="21"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1"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1" x14ac:dyDescent="0.25">
      <c r="B172" s="38">
        <v>7</v>
      </c>
      <c r="C172" s="40" t="s">
        <v>247</v>
      </c>
      <c r="D172" s="160">
        <f>VLOOKUP($B172,$B$41:$AI$53,2+A166)</f>
        <v>15</v>
      </c>
      <c r="E172" s="169" t="s">
        <v>260</v>
      </c>
      <c r="F172" s="39">
        <f>VLOOKUP($B172,$B$56:$AI$75,2+A166)</f>
        <v>950</v>
      </c>
      <c r="G172" s="44" t="s">
        <v>280</v>
      </c>
      <c r="H172" s="39">
        <f>VLOOKUP($B172,$B$78:$AI$97,2+A166)</f>
        <v>98.6</v>
      </c>
    </row>
    <row r="173" spans="1:8" ht="21" x14ac:dyDescent="0.25">
      <c r="B173" s="38">
        <v>8</v>
      </c>
      <c r="C173" s="40" t="s">
        <v>248</v>
      </c>
      <c r="D173" s="160">
        <f>VLOOKUP($B173,$B$41:$AI$53,2+A166)</f>
        <v>15</v>
      </c>
      <c r="E173" s="169" t="s">
        <v>261</v>
      </c>
      <c r="F173" s="39">
        <f>VLOOKUP($B173,$B$56:$AI$75,2+A166)</f>
        <v>950</v>
      </c>
      <c r="G173" s="44" t="s">
        <v>281</v>
      </c>
      <c r="H173" s="39">
        <f>VLOOKUP($B173,$B$78:$AI$97,2+A166)</f>
        <v>111.2</v>
      </c>
    </row>
    <row r="174" spans="1:8" ht="21"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1" x14ac:dyDescent="0.25">
      <c r="B175" s="38">
        <v>10</v>
      </c>
      <c r="C175" s="40" t="s">
        <v>250</v>
      </c>
      <c r="D175" s="160">
        <f>VLOOKUP($B175,$B$41:$AI$53,2+A166)</f>
        <v>15</v>
      </c>
      <c r="E175" s="169" t="s">
        <v>263</v>
      </c>
      <c r="F175" s="39">
        <f>VLOOKUP($B175,$B$56:$AI$75,2+A166)</f>
        <v>928</v>
      </c>
      <c r="G175" s="44" t="s">
        <v>283</v>
      </c>
      <c r="H175" s="39">
        <f>VLOOKUP($B175,$B$78:$AI$97,2+A166)</f>
        <v>104.419</v>
      </c>
    </row>
    <row r="176" spans="1:8" ht="21"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1" x14ac:dyDescent="0.25">
      <c r="B177" s="38">
        <v>12</v>
      </c>
      <c r="C177" s="40" t="s">
        <v>252</v>
      </c>
      <c r="D177" s="160">
        <f>VLOOKUP($B177,$B$41:$AI$53,2+A166)</f>
        <v>15</v>
      </c>
      <c r="E177" s="169" t="s">
        <v>265</v>
      </c>
      <c r="F177" s="39">
        <f>VLOOKUP($B177,$B$56:$AI$75,2+A166)</f>
        <v>953</v>
      </c>
      <c r="G177" s="44" t="s">
        <v>285</v>
      </c>
      <c r="H177" s="39">
        <f>VLOOKUP($B177,$B$78:$AI$97,2+A166)</f>
        <v>115.6219383</v>
      </c>
    </row>
    <row r="178" spans="1:8" ht="21" x14ac:dyDescent="0.25">
      <c r="B178" s="38">
        <v>13</v>
      </c>
      <c r="C178" s="41" t="s">
        <v>253</v>
      </c>
      <c r="D178" s="160">
        <f>VLOOKUP($B178,$B$41:$AI$53,2+A166)</f>
        <v>15</v>
      </c>
      <c r="E178" s="169" t="s">
        <v>266</v>
      </c>
      <c r="F178" s="39">
        <f>VLOOKUP($B178,$B$56:$AI$75,2+A166)</f>
        <v>953</v>
      </c>
      <c r="G178" s="44" t="s">
        <v>286</v>
      </c>
      <c r="H178" s="39">
        <f>VLOOKUP($B178,$B$78:$AI$97,2+A166)</f>
        <v>120.81414626</v>
      </c>
    </row>
    <row r="179" spans="1:8" ht="21" x14ac:dyDescent="0.25">
      <c r="B179" s="38">
        <v>14</v>
      </c>
      <c r="E179" s="169" t="s">
        <v>267</v>
      </c>
      <c r="F179" s="39">
        <f>VLOOKUP($B179,$B$56:$AI$75,2+A166)</f>
        <v>953</v>
      </c>
      <c r="G179" s="44" t="s">
        <v>287</v>
      </c>
      <c r="H179" s="39">
        <f>VLOOKUP($B179,$B$78:$AI$97,2+A166)</f>
        <v>127.88436161</v>
      </c>
    </row>
    <row r="180" spans="1:8" ht="21" x14ac:dyDescent="0.25">
      <c r="B180" s="38">
        <v>15</v>
      </c>
      <c r="E180" s="169" t="s">
        <v>268</v>
      </c>
      <c r="F180" s="39">
        <f>VLOOKUP($B180,$B$56:$AI$75,2+A166)</f>
        <v>953</v>
      </c>
      <c r="G180" s="44" t="s">
        <v>288</v>
      </c>
      <c r="H180" s="39">
        <f>VLOOKUP($B180,$B$78:$AI$97,2+A166)</f>
        <v>136.44833069999999</v>
      </c>
    </row>
    <row r="181" spans="1:8" ht="21" x14ac:dyDescent="0.25">
      <c r="B181" s="38">
        <v>16</v>
      </c>
      <c r="E181" s="169" t="s">
        <v>269</v>
      </c>
      <c r="F181" s="39">
        <f>VLOOKUP($B181,$B$56:$AI$75,2+A166)</f>
        <v>953</v>
      </c>
      <c r="G181" s="44" t="s">
        <v>289</v>
      </c>
      <c r="H181" s="39">
        <f>VLOOKUP($B181,$B$78:$AI$97,2+A166)</f>
        <v>134.9617519</v>
      </c>
    </row>
    <row r="182" spans="1:8" ht="21"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1"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1"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1" x14ac:dyDescent="0.25">
      <c r="B187" s="38">
        <v>2</v>
      </c>
      <c r="C187" s="40" t="s">
        <v>242</v>
      </c>
      <c r="D187" s="160">
        <f>VLOOKUP($B187,$B$41:$AI$53,2+A186)</f>
        <v>4</v>
      </c>
      <c r="E187" s="169" t="s">
        <v>255</v>
      </c>
      <c r="F187" s="39">
        <f>VLOOKUP($B187,$B$56:$AI$75,2+A186)</f>
        <v>146</v>
      </c>
      <c r="G187" s="44" t="s">
        <v>275</v>
      </c>
      <c r="H187" s="39">
        <f>VLOOKUP($B187,$B$78:$AI$97,2+A186)</f>
        <v>4.2</v>
      </c>
    </row>
    <row r="188" spans="1:8" ht="21" x14ac:dyDescent="0.25">
      <c r="B188" s="38">
        <v>3</v>
      </c>
      <c r="C188" s="40" t="s">
        <v>243</v>
      </c>
      <c r="D188" s="160">
        <f>VLOOKUP($B188,$B$41:$AI$53,2+A186)</f>
        <v>4</v>
      </c>
      <c r="E188" s="169" t="s">
        <v>256</v>
      </c>
      <c r="F188" s="39">
        <f>VLOOKUP($B188,$B$56:$AI$75,2+A186)</f>
        <v>166</v>
      </c>
      <c r="G188" s="44" t="s">
        <v>276</v>
      </c>
      <c r="H188" s="39">
        <f>VLOOKUP($B188,$B$78:$AI$97,2+A186)</f>
        <v>6.2</v>
      </c>
    </row>
    <row r="189" spans="1:8" ht="21" x14ac:dyDescent="0.25">
      <c r="B189" s="38">
        <v>4</v>
      </c>
      <c r="C189" s="40" t="s">
        <v>244</v>
      </c>
      <c r="D189" s="160">
        <f>VLOOKUP($B189,$B$41:$AI$53,2+A186)</f>
        <v>4</v>
      </c>
      <c r="E189" s="169" t="s">
        <v>257</v>
      </c>
      <c r="F189" s="39">
        <f>VLOOKUP($B189,$B$56:$AI$75,2+A186)</f>
        <v>172</v>
      </c>
      <c r="G189" s="44" t="s">
        <v>277</v>
      </c>
      <c r="H189" s="39">
        <f>VLOOKUP($B189,$B$78:$AI$97,2+A186)</f>
        <v>7.5</v>
      </c>
    </row>
    <row r="190" spans="1:8" ht="21"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1"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1" x14ac:dyDescent="0.25">
      <c r="B192" s="38">
        <v>7</v>
      </c>
      <c r="C192" s="40" t="s">
        <v>247</v>
      </c>
      <c r="D192" s="160">
        <f>VLOOKUP($B192,$B$41:$AI$53,2+A186)</f>
        <v>4</v>
      </c>
      <c r="E192" s="169" t="s">
        <v>260</v>
      </c>
      <c r="F192" s="39">
        <f>VLOOKUP($B192,$B$56:$AI$75,2+A186)</f>
        <v>212</v>
      </c>
      <c r="G192" s="44" t="s">
        <v>280</v>
      </c>
      <c r="H192" s="39">
        <f>VLOOKUP($B192,$B$78:$AI$97,2+A186)</f>
        <v>12.7</v>
      </c>
    </row>
    <row r="193" spans="1:8" ht="21" x14ac:dyDescent="0.25">
      <c r="B193" s="38">
        <v>8</v>
      </c>
      <c r="C193" s="40" t="s">
        <v>248</v>
      </c>
      <c r="D193" s="160">
        <f>VLOOKUP($B193,$B$41:$AI$53,2+A186)</f>
        <v>4</v>
      </c>
      <c r="E193" s="169" t="s">
        <v>261</v>
      </c>
      <c r="F193" s="39">
        <f>VLOOKUP($B193,$B$56:$AI$75,2+A186)</f>
        <v>212</v>
      </c>
      <c r="G193" s="44" t="s">
        <v>281</v>
      </c>
      <c r="H193" s="39">
        <f>VLOOKUP($B193,$B$78:$AI$97,2+A186)</f>
        <v>13.4</v>
      </c>
    </row>
    <row r="194" spans="1:8" ht="21"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1" x14ac:dyDescent="0.25">
      <c r="B195" s="38">
        <v>10</v>
      </c>
      <c r="C195" s="40" t="s">
        <v>250</v>
      </c>
      <c r="D195" s="160">
        <f>VLOOKUP($B195,$B$41:$AI$53,2+A186)</f>
        <v>4</v>
      </c>
      <c r="E195" s="169" t="s">
        <v>263</v>
      </c>
      <c r="F195" s="39">
        <f>VLOOKUP($B195,$B$56:$AI$75,2+A186)</f>
        <v>212</v>
      </c>
      <c r="G195" s="44" t="s">
        <v>283</v>
      </c>
      <c r="H195" s="39">
        <f>VLOOKUP($B195,$B$78:$AI$97,2+A186)</f>
        <v>13.882</v>
      </c>
    </row>
    <row r="196" spans="1:8" ht="21" x14ac:dyDescent="0.25">
      <c r="B196" s="38">
        <v>11</v>
      </c>
      <c r="C196" s="40" t="s">
        <v>251</v>
      </c>
      <c r="D196" s="160">
        <f>VLOOKUP($B196,$B$41:$AI$53,2+A186)</f>
        <v>4</v>
      </c>
      <c r="E196" s="169" t="s">
        <v>264</v>
      </c>
      <c r="F196" s="39">
        <f>VLOOKUP($B196,$B$56:$AI$75,2+A186)</f>
        <v>212</v>
      </c>
      <c r="G196" s="44" t="s">
        <v>284</v>
      </c>
      <c r="H196" s="39">
        <f>VLOOKUP($B196,$B$78:$AI$97,2+A186)</f>
        <v>15.25535539</v>
      </c>
    </row>
    <row r="197" spans="1:8" ht="21"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1"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1" x14ac:dyDescent="0.25">
      <c r="B199" s="38">
        <v>14</v>
      </c>
      <c r="E199" s="169" t="s">
        <v>267</v>
      </c>
      <c r="F199" s="39">
        <f>VLOOKUP($B199,$B$56:$AI$75,2+A186)</f>
        <v>225</v>
      </c>
      <c r="G199" s="44" t="s">
        <v>287</v>
      </c>
      <c r="H199" s="39">
        <f>VLOOKUP($B199,$B$78:$AI$97,2+A186)</f>
        <v>17.490941620000001</v>
      </c>
    </row>
    <row r="200" spans="1:8" ht="21" x14ac:dyDescent="0.25">
      <c r="B200" s="38">
        <v>15</v>
      </c>
      <c r="E200" s="169" t="s">
        <v>268</v>
      </c>
      <c r="F200" s="39">
        <f>VLOOKUP($B200,$B$56:$AI$75,2+A186)</f>
        <v>225</v>
      </c>
      <c r="G200" s="44" t="s">
        <v>288</v>
      </c>
      <c r="H200" s="39">
        <f>VLOOKUP($B200,$B$78:$AI$97,2+A186)</f>
        <v>18.578403550000001</v>
      </c>
    </row>
    <row r="201" spans="1:8" ht="21" x14ac:dyDescent="0.25">
      <c r="B201" s="38">
        <v>16</v>
      </c>
      <c r="E201" s="169" t="s">
        <v>269</v>
      </c>
      <c r="F201" s="39">
        <f>VLOOKUP($B201,$B$56:$AI$75,2+A186)</f>
        <v>225</v>
      </c>
      <c r="G201" s="44" t="s">
        <v>289</v>
      </c>
      <c r="H201" s="39">
        <f>VLOOKUP($B201,$B$78:$AI$97,2+A186)</f>
        <v>19.414136550000002</v>
      </c>
    </row>
    <row r="202" spans="1:8" ht="21"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1"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1"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1"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1" x14ac:dyDescent="0.25">
      <c r="B208" s="38">
        <v>3</v>
      </c>
      <c r="C208" s="40" t="s">
        <v>243</v>
      </c>
      <c r="D208" s="160">
        <f>VLOOKUP($B208,$B$41:$AI$53,2+A206)</f>
        <v>12</v>
      </c>
      <c r="E208" s="169" t="s">
        <v>256</v>
      </c>
      <c r="F208" s="39">
        <f>VLOOKUP($B208,$B$56:$AI$75,2+A206)</f>
        <v>675</v>
      </c>
      <c r="G208" s="44" t="s">
        <v>276</v>
      </c>
      <c r="H208" s="39">
        <f>VLOOKUP($B208,$B$78:$AI$97,2+A206)</f>
        <v>48.8</v>
      </c>
    </row>
    <row r="209" spans="2:8" ht="21" x14ac:dyDescent="0.25">
      <c r="B209" s="38">
        <v>4</v>
      </c>
      <c r="C209" s="40" t="s">
        <v>244</v>
      </c>
      <c r="D209" s="160">
        <f>VLOOKUP($B209,$B$41:$AI$53,2+A206)</f>
        <v>12</v>
      </c>
      <c r="E209" s="169" t="s">
        <v>257</v>
      </c>
      <c r="F209" s="39">
        <f>VLOOKUP($B209,$B$56:$AI$75,2+A206)</f>
        <v>726</v>
      </c>
      <c r="G209" s="44" t="s">
        <v>277</v>
      </c>
      <c r="H209" s="39">
        <f>VLOOKUP($B209,$B$78:$AI$97,2+A206)</f>
        <v>60</v>
      </c>
    </row>
    <row r="210" spans="2:8" ht="21"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1"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1" x14ac:dyDescent="0.25">
      <c r="B212" s="38">
        <v>7</v>
      </c>
      <c r="C212" s="40" t="s">
        <v>247</v>
      </c>
      <c r="D212" s="160">
        <f>VLOOKUP($B212,$B$41:$AI$53,2+A206)</f>
        <v>12</v>
      </c>
      <c r="E212" s="169" t="s">
        <v>260</v>
      </c>
      <c r="F212" s="39">
        <f>VLOOKUP($B212,$B$56:$AI$75,2+A206)</f>
        <v>851</v>
      </c>
      <c r="G212" s="44" t="s">
        <v>280</v>
      </c>
      <c r="H212" s="39">
        <f>VLOOKUP($B212,$B$78:$AI$97,2+A206)</f>
        <v>81.3</v>
      </c>
    </row>
    <row r="213" spans="2:8" ht="21" x14ac:dyDescent="0.25">
      <c r="B213" s="38">
        <v>8</v>
      </c>
      <c r="C213" s="40" t="s">
        <v>248</v>
      </c>
      <c r="D213" s="160">
        <f>VLOOKUP($B213,$B$41:$AI$53,2+A206)</f>
        <v>12</v>
      </c>
      <c r="E213" s="169" t="s">
        <v>261</v>
      </c>
      <c r="F213" s="39">
        <f>VLOOKUP($B213,$B$56:$AI$75,2+A206)</f>
        <v>851</v>
      </c>
      <c r="G213" s="44" t="s">
        <v>281</v>
      </c>
      <c r="H213" s="39">
        <f>VLOOKUP($B213,$B$78:$AI$97,2+A206)</f>
        <v>97.7</v>
      </c>
    </row>
    <row r="214" spans="2:8" ht="21"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1"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1"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1"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1"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1" x14ac:dyDescent="0.25">
      <c r="B219" s="38">
        <v>14</v>
      </c>
      <c r="E219" s="169" t="s">
        <v>267</v>
      </c>
      <c r="F219" s="39">
        <f>VLOOKUP($B219,$B$56:$AI$75,2+A206)</f>
        <v>879</v>
      </c>
      <c r="G219" s="44" t="s">
        <v>287</v>
      </c>
      <c r="H219" s="39">
        <f>VLOOKUP($B219,$B$78:$AI$97,2+A206)</f>
        <v>117.28115568000001</v>
      </c>
    </row>
    <row r="220" spans="2:8" ht="21" x14ac:dyDescent="0.25">
      <c r="B220" s="38">
        <v>15</v>
      </c>
      <c r="E220" s="169" t="s">
        <v>268</v>
      </c>
      <c r="F220" s="39">
        <f>VLOOKUP($B220,$B$56:$AI$75,2+A206)</f>
        <v>899</v>
      </c>
      <c r="G220" s="44" t="s">
        <v>288</v>
      </c>
      <c r="H220" s="39">
        <f>VLOOKUP($B220,$B$78:$AI$97,2+A206)</f>
        <v>123.31844384999999</v>
      </c>
    </row>
    <row r="221" spans="2:8" ht="21" x14ac:dyDescent="0.25">
      <c r="B221" s="38">
        <v>16</v>
      </c>
      <c r="E221" s="169" t="s">
        <v>269</v>
      </c>
      <c r="F221" s="39">
        <f>VLOOKUP($B221,$B$56:$AI$75,2+A206)</f>
        <v>899</v>
      </c>
      <c r="G221" s="44" t="s">
        <v>289</v>
      </c>
      <c r="H221" s="39">
        <f>VLOOKUP($B221,$B$78:$AI$97,2+A206)</f>
        <v>119.23164681999999</v>
      </c>
    </row>
    <row r="222" spans="2:8" ht="21"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1"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1"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1" x14ac:dyDescent="0.25">
      <c r="B227" s="38">
        <v>2</v>
      </c>
      <c r="C227" s="40" t="s">
        <v>242</v>
      </c>
      <c r="D227" s="160">
        <f>VLOOKUP($B227,$B$41:$AI$53,2+A226)</f>
        <v>16</v>
      </c>
      <c r="E227" s="169" t="s">
        <v>255</v>
      </c>
      <c r="F227" s="39">
        <f>VLOOKUP($B227,$B$56:$AI$75,2+A226)</f>
        <v>864</v>
      </c>
      <c r="G227" s="44" t="s">
        <v>275</v>
      </c>
      <c r="H227" s="39">
        <f>VLOOKUP($B227,$B$78:$AI$97,2+A226)</f>
        <v>45.5</v>
      </c>
    </row>
    <row r="228" spans="1:8" ht="21" x14ac:dyDescent="0.25">
      <c r="B228" s="38">
        <v>3</v>
      </c>
      <c r="C228" s="40" t="s">
        <v>243</v>
      </c>
      <c r="D228" s="160">
        <f>VLOOKUP($B228,$B$41:$AI$53,2+A226)</f>
        <v>16</v>
      </c>
      <c r="E228" s="169" t="s">
        <v>256</v>
      </c>
      <c r="F228" s="39">
        <f>VLOOKUP($B228,$B$56:$AI$75,2+A226)</f>
        <v>1037</v>
      </c>
      <c r="G228" s="44" t="s">
        <v>276</v>
      </c>
      <c r="H228" s="39">
        <f>VLOOKUP($B228,$B$78:$AI$97,2+A226)</f>
        <v>58.4</v>
      </c>
    </row>
    <row r="229" spans="1:8" ht="21" x14ac:dyDescent="0.25">
      <c r="B229" s="38">
        <v>4</v>
      </c>
      <c r="C229" s="40" t="s">
        <v>244</v>
      </c>
      <c r="D229" s="160">
        <f>VLOOKUP($B229,$B$41:$AI$53,2+A226)</f>
        <v>16</v>
      </c>
      <c r="E229" s="169" t="s">
        <v>257</v>
      </c>
      <c r="F229" s="39">
        <f>VLOOKUP($B229,$B$56:$AI$75,2+A226)</f>
        <v>1054</v>
      </c>
      <c r="G229" s="44" t="s">
        <v>277</v>
      </c>
      <c r="H229" s="39">
        <f>VLOOKUP($B229,$B$78:$AI$97,2+A226)</f>
        <v>68.2</v>
      </c>
    </row>
    <row r="230" spans="1:8" ht="21" x14ac:dyDescent="0.25">
      <c r="B230" s="38">
        <v>5</v>
      </c>
      <c r="C230" s="40" t="s">
        <v>245</v>
      </c>
      <c r="D230" s="160">
        <f>VLOOKUP($B230,$B$41:$AI$53,2+A226)</f>
        <v>16</v>
      </c>
      <c r="E230" s="169" t="s">
        <v>258</v>
      </c>
      <c r="F230" s="39">
        <f>VLOOKUP($B230,$B$56:$AI$75,2+A226)</f>
        <v>1017</v>
      </c>
      <c r="G230" s="44" t="s">
        <v>278</v>
      </c>
      <c r="H230" s="39">
        <f>VLOOKUP($B230,$B$78:$AI$97,2+A226)</f>
        <v>78.62594</v>
      </c>
    </row>
    <row r="231" spans="1:8" ht="21"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1" x14ac:dyDescent="0.25">
      <c r="B232" s="38">
        <v>7</v>
      </c>
      <c r="C232" s="40" t="s">
        <v>247</v>
      </c>
      <c r="D232" s="160">
        <f>VLOOKUP($B232,$B$41:$AI$53,2+A226)</f>
        <v>16</v>
      </c>
      <c r="E232" s="169" t="s">
        <v>260</v>
      </c>
      <c r="F232" s="39">
        <f>VLOOKUP($B232,$B$56:$AI$75,2+A226)</f>
        <v>986</v>
      </c>
      <c r="G232" s="44" t="s">
        <v>280</v>
      </c>
      <c r="H232" s="39">
        <f>VLOOKUP($B232,$B$78:$AI$97,2+A226)</f>
        <v>89.7</v>
      </c>
    </row>
    <row r="233" spans="1:8" ht="21" x14ac:dyDescent="0.25">
      <c r="B233" s="38">
        <v>8</v>
      </c>
      <c r="C233" s="40" t="s">
        <v>248</v>
      </c>
      <c r="D233" s="160">
        <f>VLOOKUP($B233,$B$41:$AI$53,2+A226)</f>
        <v>16</v>
      </c>
      <c r="E233" s="169" t="s">
        <v>261</v>
      </c>
      <c r="F233" s="39">
        <f>VLOOKUP($B233,$B$56:$AI$75,2+A226)</f>
        <v>986</v>
      </c>
      <c r="G233" s="44" t="s">
        <v>281</v>
      </c>
      <c r="H233" s="39">
        <f>VLOOKUP($B233,$B$78:$AI$97,2+A226)</f>
        <v>95.5</v>
      </c>
    </row>
    <row r="234" spans="1:8" ht="21"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1"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1"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1"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1"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1" x14ac:dyDescent="0.25">
      <c r="B239" s="38">
        <v>14</v>
      </c>
      <c r="E239" s="169" t="s">
        <v>267</v>
      </c>
      <c r="F239" s="39">
        <f>VLOOKUP($B239,$B$56:$AI$75,2+A226)</f>
        <v>986</v>
      </c>
      <c r="G239" s="44" t="s">
        <v>287</v>
      </c>
      <c r="H239" s="39">
        <f>VLOOKUP($B239,$B$78:$AI$97,2+A226)</f>
        <v>88.92132119</v>
      </c>
    </row>
    <row r="240" spans="1:8" ht="21" x14ac:dyDescent="0.25">
      <c r="B240" s="38">
        <v>15</v>
      </c>
      <c r="E240" s="169" t="s">
        <v>268</v>
      </c>
      <c r="F240" s="39">
        <f>VLOOKUP($B240,$B$56:$AI$75,2+A226)</f>
        <v>986</v>
      </c>
      <c r="G240" s="44" t="s">
        <v>288</v>
      </c>
      <c r="H240" s="39">
        <f>VLOOKUP($B240,$B$78:$AI$97,2+A226)</f>
        <v>93.040648900000008</v>
      </c>
    </row>
    <row r="241" spans="1:8" ht="21" x14ac:dyDescent="0.25">
      <c r="B241" s="38">
        <v>16</v>
      </c>
      <c r="E241" s="169" t="s">
        <v>269</v>
      </c>
      <c r="F241" s="39">
        <f>VLOOKUP($B241,$B$56:$AI$75,2+A226)</f>
        <v>986</v>
      </c>
      <c r="G241" s="44" t="s">
        <v>289</v>
      </c>
      <c r="H241" s="39">
        <f>VLOOKUP($B241,$B$78:$AI$97,2+A226)</f>
        <v>87.395139830000005</v>
      </c>
    </row>
    <row r="242" spans="1:8" ht="21"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1"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1"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1" x14ac:dyDescent="0.25">
      <c r="B247" s="38">
        <v>2</v>
      </c>
      <c r="C247" s="40" t="s">
        <v>242</v>
      </c>
      <c r="D247" s="160">
        <f>VLOOKUP($B247,$B$41:$AI$53,2+A246)</f>
        <v>10</v>
      </c>
      <c r="E247" s="169" t="s">
        <v>255</v>
      </c>
      <c r="F247" s="39">
        <f>VLOOKUP($B247,$B$56:$AI$75,2+A246)</f>
        <v>537</v>
      </c>
      <c r="G247" s="44" t="s">
        <v>275</v>
      </c>
      <c r="H247" s="39">
        <f>VLOOKUP($B247,$B$78:$AI$97,2+A246)</f>
        <v>34.4</v>
      </c>
    </row>
    <row r="248" spans="1:8" ht="21" x14ac:dyDescent="0.25">
      <c r="B248" s="38">
        <v>3</v>
      </c>
      <c r="C248" s="40" t="s">
        <v>243</v>
      </c>
      <c r="D248" s="160">
        <f>VLOOKUP($B248,$B$41:$AI$53,2+A246)</f>
        <v>10</v>
      </c>
      <c r="E248" s="169" t="s">
        <v>256</v>
      </c>
      <c r="F248" s="39">
        <f>VLOOKUP($B248,$B$56:$AI$75,2+A246)</f>
        <v>541</v>
      </c>
      <c r="G248" s="44" t="s">
        <v>276</v>
      </c>
      <c r="H248" s="39">
        <f>VLOOKUP($B248,$B$78:$AI$97,2+A246)</f>
        <v>37.4</v>
      </c>
    </row>
    <row r="249" spans="1:8" ht="21" x14ac:dyDescent="0.25">
      <c r="B249" s="38">
        <v>4</v>
      </c>
      <c r="C249" s="40" t="s">
        <v>244</v>
      </c>
      <c r="D249" s="160">
        <f>VLOOKUP($B249,$B$41:$AI$53,2+A246)</f>
        <v>10</v>
      </c>
      <c r="E249" s="169" t="s">
        <v>257</v>
      </c>
      <c r="F249" s="39">
        <f>VLOOKUP($B249,$B$56:$AI$75,2+A246)</f>
        <v>545</v>
      </c>
      <c r="G249" s="44" t="s">
        <v>277</v>
      </c>
      <c r="H249" s="39">
        <f>VLOOKUP($B249,$B$78:$AI$97,2+A246)</f>
        <v>41.4</v>
      </c>
    </row>
    <row r="250" spans="1:8" ht="21" x14ac:dyDescent="0.25">
      <c r="B250" s="38">
        <v>5</v>
      </c>
      <c r="C250" s="40" t="s">
        <v>245</v>
      </c>
      <c r="D250" s="160">
        <f>VLOOKUP($B250,$B$41:$AI$53,2+A246)</f>
        <v>10</v>
      </c>
      <c r="E250" s="169" t="s">
        <v>258</v>
      </c>
      <c r="F250" s="39">
        <f>VLOOKUP($B250,$B$56:$AI$75,2+A246)</f>
        <v>525</v>
      </c>
      <c r="G250" s="44" t="s">
        <v>278</v>
      </c>
      <c r="H250" s="39">
        <f>VLOOKUP($B250,$B$78:$AI$97,2+A246)</f>
        <v>48.376545</v>
      </c>
    </row>
    <row r="251" spans="1:8" ht="21"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1" x14ac:dyDescent="0.25">
      <c r="B252" s="38">
        <v>7</v>
      </c>
      <c r="C252" s="40" t="s">
        <v>247</v>
      </c>
      <c r="D252" s="160">
        <f>VLOOKUP($B252,$B$41:$AI$53,2+A246)</f>
        <v>10</v>
      </c>
      <c r="E252" s="169" t="s">
        <v>260</v>
      </c>
      <c r="F252" s="39">
        <f>VLOOKUP($B252,$B$56:$AI$75,2+A246)</f>
        <v>589</v>
      </c>
      <c r="G252" s="44" t="s">
        <v>280</v>
      </c>
      <c r="H252" s="39">
        <f>VLOOKUP($B252,$B$78:$AI$97,2+A246)</f>
        <v>61.8</v>
      </c>
    </row>
    <row r="253" spans="1:8" ht="21" x14ac:dyDescent="0.25">
      <c r="B253" s="38">
        <v>8</v>
      </c>
      <c r="C253" s="40" t="s">
        <v>248</v>
      </c>
      <c r="D253" s="160">
        <f>VLOOKUP($B253,$B$41:$AI$53,2+A246)</f>
        <v>10</v>
      </c>
      <c r="E253" s="169" t="s">
        <v>261</v>
      </c>
      <c r="F253" s="39">
        <f>VLOOKUP($B253,$B$56:$AI$75,2+A246)</f>
        <v>589</v>
      </c>
      <c r="G253" s="44" t="s">
        <v>281</v>
      </c>
      <c r="H253" s="39">
        <f>VLOOKUP($B253,$B$78:$AI$97,2+A246)</f>
        <v>67.7</v>
      </c>
    </row>
    <row r="254" spans="1:8" ht="21"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1"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1"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1"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1"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1" x14ac:dyDescent="0.25">
      <c r="B259" s="38">
        <v>14</v>
      </c>
      <c r="E259" s="169" t="s">
        <v>267</v>
      </c>
      <c r="F259" s="39">
        <f>VLOOKUP($B259,$B$56:$AI$75,2+A246)</f>
        <v>583</v>
      </c>
      <c r="G259" s="44" t="s">
        <v>287</v>
      </c>
      <c r="H259" s="39">
        <f>VLOOKUP($B259,$B$78:$AI$97,2+A246)</f>
        <v>71.434982290000008</v>
      </c>
    </row>
    <row r="260" spans="1:8" ht="21" x14ac:dyDescent="0.25">
      <c r="B260" s="38">
        <v>15</v>
      </c>
      <c r="E260" s="169" t="s">
        <v>268</v>
      </c>
      <c r="F260" s="39">
        <f>VLOOKUP($B260,$B$56:$AI$75,2+A246)</f>
        <v>596</v>
      </c>
      <c r="G260" s="44" t="s">
        <v>288</v>
      </c>
      <c r="H260" s="39">
        <f>VLOOKUP($B260,$B$78:$AI$97,2+A246)</f>
        <v>73.857640290000006</v>
      </c>
    </row>
    <row r="261" spans="1:8" ht="21" x14ac:dyDescent="0.25">
      <c r="B261" s="38">
        <v>16</v>
      </c>
      <c r="E261" s="169" t="s">
        <v>269</v>
      </c>
      <c r="F261" s="39">
        <f>VLOOKUP($B261,$B$56:$AI$75,2+A246)</f>
        <v>596</v>
      </c>
      <c r="G261" s="44" t="s">
        <v>289</v>
      </c>
      <c r="H261" s="39">
        <f>VLOOKUP($B261,$B$78:$AI$97,2+A246)</f>
        <v>68.927253440000001</v>
      </c>
    </row>
    <row r="262" spans="1:8" ht="21"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1"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1"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1"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1" x14ac:dyDescent="0.25">
      <c r="B268" s="38">
        <v>3</v>
      </c>
      <c r="C268" s="40" t="s">
        <v>243</v>
      </c>
      <c r="D268" s="160">
        <f>VLOOKUP($B268,$B$41:$AI$53,2+A266)</f>
        <v>13</v>
      </c>
      <c r="E268" s="169" t="s">
        <v>256</v>
      </c>
      <c r="F268" s="39">
        <f>VLOOKUP($B268,$B$56:$AI$75,2+A266)</f>
        <v>802</v>
      </c>
      <c r="G268" s="44" t="s">
        <v>276</v>
      </c>
      <c r="H268" s="39">
        <f>VLOOKUP($B268,$B$78:$AI$97,2+A266)</f>
        <v>49.3</v>
      </c>
    </row>
    <row r="269" spans="1:8" ht="21" x14ac:dyDescent="0.25">
      <c r="B269" s="38">
        <v>4</v>
      </c>
      <c r="C269" s="40" t="s">
        <v>244</v>
      </c>
      <c r="D269" s="160">
        <f>VLOOKUP($B269,$B$41:$AI$53,2+A266)</f>
        <v>13</v>
      </c>
      <c r="E269" s="169" t="s">
        <v>257</v>
      </c>
      <c r="F269" s="39">
        <f>VLOOKUP($B269,$B$56:$AI$75,2+A266)</f>
        <v>784</v>
      </c>
      <c r="G269" s="44" t="s">
        <v>277</v>
      </c>
      <c r="H269" s="39">
        <f>VLOOKUP($B269,$B$78:$AI$97,2+A266)</f>
        <v>60.6</v>
      </c>
    </row>
    <row r="270" spans="1:8" ht="21"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1"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1" x14ac:dyDescent="0.25">
      <c r="B272" s="38">
        <v>7</v>
      </c>
      <c r="C272" s="40" t="s">
        <v>247</v>
      </c>
      <c r="D272" s="160">
        <f>VLOOKUP($B272,$B$41:$AI$53,2+A266)</f>
        <v>12</v>
      </c>
      <c r="E272" s="169" t="s">
        <v>260</v>
      </c>
      <c r="F272" s="39">
        <f>VLOOKUP($B272,$B$56:$AI$75,2+A266)</f>
        <v>792</v>
      </c>
      <c r="G272" s="44" t="s">
        <v>280</v>
      </c>
      <c r="H272" s="39">
        <f>VLOOKUP($B272,$B$78:$AI$97,2+A266)</f>
        <v>79</v>
      </c>
    </row>
    <row r="273" spans="1:8" ht="21"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1"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1"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1"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1"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1"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1" x14ac:dyDescent="0.25">
      <c r="B279" s="38">
        <v>14</v>
      </c>
      <c r="E279" s="169" t="s">
        <v>267</v>
      </c>
      <c r="F279" s="39">
        <f>VLOOKUP($B279,$B$56:$AI$75,2+A266)</f>
        <v>794</v>
      </c>
      <c r="G279" s="44" t="s">
        <v>287</v>
      </c>
      <c r="H279" s="39">
        <f>VLOOKUP($B279,$B$78:$AI$97,2+A266)</f>
        <v>76.981235420000004</v>
      </c>
    </row>
    <row r="280" spans="1:8" ht="21" x14ac:dyDescent="0.25">
      <c r="B280" s="38">
        <v>15</v>
      </c>
      <c r="E280" s="169" t="s">
        <v>268</v>
      </c>
      <c r="F280" s="39">
        <f>VLOOKUP($B280,$B$56:$AI$75,2+A266)</f>
        <v>774</v>
      </c>
      <c r="G280" s="44" t="s">
        <v>288</v>
      </c>
      <c r="H280" s="39">
        <f>VLOOKUP($B280,$B$78:$AI$97,2+A266)</f>
        <v>77.655781099999999</v>
      </c>
    </row>
    <row r="281" spans="1:8" ht="21" x14ac:dyDescent="0.25">
      <c r="B281" s="38">
        <v>16</v>
      </c>
      <c r="E281" s="169" t="s">
        <v>269</v>
      </c>
      <c r="F281" s="39">
        <f>VLOOKUP($B281,$B$56:$AI$75,2+A266)</f>
        <v>774</v>
      </c>
      <c r="G281" s="44" t="s">
        <v>289</v>
      </c>
      <c r="H281" s="39">
        <f>VLOOKUP($B281,$B$78:$AI$97,2+A266)</f>
        <v>75.278883129999997</v>
      </c>
    </row>
    <row r="282" spans="1:8" ht="21"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1"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1"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1" x14ac:dyDescent="0.25">
      <c r="B287" s="38">
        <v>2</v>
      </c>
      <c r="C287" s="40" t="s">
        <v>242</v>
      </c>
      <c r="D287" s="160">
        <f>VLOOKUP($B287,$B$41:$AI$53,2+A286)</f>
        <v>16</v>
      </c>
      <c r="E287" s="169" t="s">
        <v>255</v>
      </c>
      <c r="F287" s="39">
        <f>VLOOKUP($B287,$B$56:$AI$75,2+A286)</f>
        <v>998</v>
      </c>
      <c r="G287" s="44" t="s">
        <v>275</v>
      </c>
      <c r="H287" s="39">
        <f>VLOOKUP($B287,$B$78:$AI$97,2+A286)</f>
        <v>61.1</v>
      </c>
    </row>
    <row r="288" spans="1:8" ht="21"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1"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1"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1"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1" x14ac:dyDescent="0.25">
      <c r="B292" s="38">
        <v>7</v>
      </c>
      <c r="C292" s="40" t="s">
        <v>247</v>
      </c>
      <c r="D292" s="160">
        <f>VLOOKUP($B292,$B$41:$AI$53,2+A286)</f>
        <v>16</v>
      </c>
      <c r="E292" s="169" t="s">
        <v>260</v>
      </c>
      <c r="F292" s="39">
        <f>VLOOKUP($B292,$B$56:$AI$75,2+A286)</f>
        <v>1144</v>
      </c>
      <c r="G292" s="44" t="s">
        <v>280</v>
      </c>
      <c r="H292" s="39">
        <f>VLOOKUP($B292,$B$78:$AI$97,2+A286)</f>
        <v>102.078</v>
      </c>
    </row>
    <row r="293" spans="2:8" ht="21" x14ac:dyDescent="0.25">
      <c r="B293" s="38">
        <v>8</v>
      </c>
      <c r="C293" s="40" t="s">
        <v>248</v>
      </c>
      <c r="D293" s="160">
        <f>VLOOKUP($B293,$B$41:$AI$53,2+A286)</f>
        <v>16</v>
      </c>
      <c r="E293" s="169" t="s">
        <v>261</v>
      </c>
      <c r="F293" s="39">
        <f>VLOOKUP($B293,$B$56:$AI$75,2+A286)</f>
        <v>1144</v>
      </c>
      <c r="G293" s="44" t="s">
        <v>281</v>
      </c>
      <c r="H293" s="39">
        <f>VLOOKUP($B293,$B$78:$AI$97,2+A286)</f>
        <v>110.8</v>
      </c>
    </row>
    <row r="294" spans="2:8" ht="21"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1"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1"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1"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1" x14ac:dyDescent="0.25">
      <c r="B298" s="38">
        <v>13</v>
      </c>
      <c r="C298" s="41" t="s">
        <v>253</v>
      </c>
      <c r="D298" s="160">
        <f>VLOOKUP($B298,$B$41:$AI$53,2+A286)</f>
        <v>15</v>
      </c>
      <c r="E298" s="169" t="s">
        <v>266</v>
      </c>
      <c r="F298" s="39">
        <f>VLOOKUP($B298,$B$56:$AI$75,2+A286)</f>
        <v>1078</v>
      </c>
      <c r="G298" s="44" t="s">
        <v>286</v>
      </c>
      <c r="H298" s="39">
        <f>VLOOKUP($B298,$B$78:$AI$97,2+A286)</f>
        <v>110.04182095</v>
      </c>
    </row>
    <row r="299" spans="2:8" ht="21" x14ac:dyDescent="0.25">
      <c r="B299" s="38">
        <v>14</v>
      </c>
      <c r="E299" s="169" t="s">
        <v>267</v>
      </c>
      <c r="F299" s="39">
        <f>VLOOKUP($B299,$B$56:$AI$75,2+A286)</f>
        <v>989</v>
      </c>
      <c r="G299" s="44" t="s">
        <v>287</v>
      </c>
      <c r="H299" s="39">
        <f>VLOOKUP($B299,$B$78:$AI$97,2+A286)</f>
        <v>116.06755667</v>
      </c>
    </row>
    <row r="300" spans="2:8" ht="21" x14ac:dyDescent="0.25">
      <c r="B300" s="38">
        <v>15</v>
      </c>
      <c r="E300" s="169" t="s">
        <v>268</v>
      </c>
      <c r="F300" s="39">
        <f>VLOOKUP($B300,$B$56:$AI$75,2+A286)</f>
        <v>989</v>
      </c>
      <c r="G300" s="44" t="s">
        <v>288</v>
      </c>
      <c r="H300" s="39">
        <f>VLOOKUP($B300,$B$78:$AI$97,2+A286)</f>
        <v>121.12165062999999</v>
      </c>
    </row>
    <row r="301" spans="2:8" ht="21" x14ac:dyDescent="0.25">
      <c r="B301" s="38">
        <v>16</v>
      </c>
      <c r="E301" s="169" t="s">
        <v>269</v>
      </c>
      <c r="F301" s="39">
        <f>VLOOKUP($B301,$B$56:$AI$75,2+A286)</f>
        <v>944</v>
      </c>
      <c r="G301" s="44" t="s">
        <v>289</v>
      </c>
      <c r="H301" s="39">
        <f>VLOOKUP($B301,$B$78:$AI$97,2+A286)</f>
        <v>114.90495559999999</v>
      </c>
    </row>
    <row r="302" spans="2:8" ht="21"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1"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1"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1" x14ac:dyDescent="0.25">
      <c r="B307" s="38">
        <v>2</v>
      </c>
      <c r="C307" s="40" t="s">
        <v>242</v>
      </c>
      <c r="D307" s="160">
        <f>VLOOKUP($B307,$B$41:$AI$53,2+A306)</f>
        <v>10</v>
      </c>
      <c r="E307" s="169" t="s">
        <v>255</v>
      </c>
      <c r="F307" s="39">
        <f>VLOOKUP($B307,$B$56:$AI$75,2+A306)</f>
        <v>362</v>
      </c>
      <c r="G307" s="44" t="s">
        <v>275</v>
      </c>
      <c r="H307" s="39">
        <f>VLOOKUP($B307,$B$78:$AI$97,2+A306)</f>
        <v>19.2</v>
      </c>
    </row>
    <row r="308" spans="1:8" ht="21" x14ac:dyDescent="0.25">
      <c r="B308" s="38">
        <v>3</v>
      </c>
      <c r="C308" s="40" t="s">
        <v>243</v>
      </c>
      <c r="D308" s="160">
        <f>VLOOKUP($B308,$B$41:$AI$53,2+A306)</f>
        <v>10</v>
      </c>
      <c r="E308" s="169" t="s">
        <v>256</v>
      </c>
      <c r="F308" s="39">
        <f>VLOOKUP($B308,$B$56:$AI$75,2+A306)</f>
        <v>455</v>
      </c>
      <c r="G308" s="44" t="s">
        <v>276</v>
      </c>
      <c r="H308" s="39">
        <f>VLOOKUP($B308,$B$78:$AI$97,2+A306)</f>
        <v>23.9</v>
      </c>
    </row>
    <row r="309" spans="1:8" ht="21" x14ac:dyDescent="0.25">
      <c r="B309" s="38">
        <v>4</v>
      </c>
      <c r="C309" s="40" t="s">
        <v>244</v>
      </c>
      <c r="D309" s="160">
        <f>VLOOKUP($B309,$B$41:$AI$53,2+A306)</f>
        <v>10</v>
      </c>
      <c r="E309" s="169" t="s">
        <v>257</v>
      </c>
      <c r="F309" s="39">
        <f>VLOOKUP($B309,$B$56:$AI$75,2+A306)</f>
        <v>529</v>
      </c>
      <c r="G309" s="44" t="s">
        <v>277</v>
      </c>
      <c r="H309" s="39">
        <f>VLOOKUP($B309,$B$78:$AI$97,2+A306)</f>
        <v>28.5</v>
      </c>
    </row>
    <row r="310" spans="1:8" ht="21"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1"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1" x14ac:dyDescent="0.25">
      <c r="B312" s="38">
        <v>7</v>
      </c>
      <c r="C312" s="40" t="s">
        <v>247</v>
      </c>
      <c r="D312" s="160">
        <f>VLOOKUP($B312,$B$41:$AI$53,2+A306)</f>
        <v>10</v>
      </c>
      <c r="E312" s="169" t="s">
        <v>260</v>
      </c>
      <c r="F312" s="39">
        <f>VLOOKUP($B312,$B$56:$AI$75,2+A306)</f>
        <v>584</v>
      </c>
      <c r="G312" s="44" t="s">
        <v>280</v>
      </c>
      <c r="H312" s="39">
        <f>VLOOKUP($B312,$B$78:$AI$97,2+A306)</f>
        <v>45.9</v>
      </c>
    </row>
    <row r="313" spans="1:8" ht="21" x14ac:dyDescent="0.25">
      <c r="B313" s="38">
        <v>8</v>
      </c>
      <c r="C313" s="40" t="s">
        <v>248</v>
      </c>
      <c r="D313" s="160">
        <f>VLOOKUP($B313,$B$41:$AI$53,2+A306)</f>
        <v>10</v>
      </c>
      <c r="E313" s="169" t="s">
        <v>261</v>
      </c>
      <c r="F313" s="39">
        <f>VLOOKUP($B313,$B$56:$AI$75,2+A306)</f>
        <v>584</v>
      </c>
      <c r="G313" s="44" t="s">
        <v>281</v>
      </c>
      <c r="H313" s="39">
        <f>VLOOKUP($B313,$B$78:$AI$97,2+A306)</f>
        <v>48.7</v>
      </c>
    </row>
    <row r="314" spans="1:8" ht="21"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1" x14ac:dyDescent="0.25">
      <c r="B315" s="38">
        <v>10</v>
      </c>
      <c r="C315" s="40" t="s">
        <v>250</v>
      </c>
      <c r="D315" s="160">
        <f>VLOOKUP($B315,$B$41:$AI$53,2+A306)</f>
        <v>10</v>
      </c>
      <c r="E315" s="169" t="s">
        <v>263</v>
      </c>
      <c r="F315" s="39">
        <f>VLOOKUP($B315,$B$56:$AI$75,2+A306)</f>
        <v>579</v>
      </c>
      <c r="G315" s="44" t="s">
        <v>283</v>
      </c>
      <c r="H315" s="39">
        <f>VLOOKUP($B315,$B$78:$AI$97,2+A306)</f>
        <v>43.055</v>
      </c>
    </row>
    <row r="316" spans="1:8" ht="21"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1"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1"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1" x14ac:dyDescent="0.25">
      <c r="B319" s="38">
        <v>14</v>
      </c>
      <c r="E319" s="169" t="s">
        <v>267</v>
      </c>
      <c r="F319" s="39">
        <f>VLOOKUP($B319,$B$56:$AI$75,2+A306)</f>
        <v>579</v>
      </c>
      <c r="G319" s="44" t="s">
        <v>287</v>
      </c>
      <c r="H319" s="39">
        <f>VLOOKUP($B319,$B$78:$AI$97,2+A306)</f>
        <v>51.310795770000006</v>
      </c>
    </row>
    <row r="320" spans="1:8" ht="21" x14ac:dyDescent="0.25">
      <c r="B320" s="38">
        <v>15</v>
      </c>
      <c r="E320" s="169" t="s">
        <v>268</v>
      </c>
      <c r="F320" s="39">
        <f>VLOOKUP($B320,$B$56:$AI$75,2+A306)</f>
        <v>579</v>
      </c>
      <c r="G320" s="44" t="s">
        <v>288</v>
      </c>
      <c r="H320" s="39">
        <f>VLOOKUP($B320,$B$78:$AI$97,2+A306)</f>
        <v>54.15613819</v>
      </c>
    </row>
    <row r="321" spans="1:8" ht="21" x14ac:dyDescent="0.25">
      <c r="B321" s="38">
        <v>16</v>
      </c>
      <c r="E321" s="169" t="s">
        <v>269</v>
      </c>
      <c r="F321" s="39">
        <f>VLOOKUP($B321,$B$56:$AI$75,2+A306)</f>
        <v>579</v>
      </c>
      <c r="G321" s="44" t="s">
        <v>289</v>
      </c>
      <c r="H321" s="39">
        <f>VLOOKUP($B321,$B$78:$AI$97,2+A306)</f>
        <v>49.836821549999996</v>
      </c>
    </row>
    <row r="322" spans="1:8" ht="21"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1"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1"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1" x14ac:dyDescent="0.25">
      <c r="B327" s="38">
        <v>2</v>
      </c>
      <c r="C327" s="40" t="s">
        <v>242</v>
      </c>
      <c r="D327" s="160">
        <f>VLOOKUP($B327,$B$41:$AI$53,2+A326)</f>
        <v>13</v>
      </c>
      <c r="E327" s="169" t="s">
        <v>255</v>
      </c>
      <c r="F327" s="39">
        <f>VLOOKUP($B327,$B$56:$AI$75,2+A326)</f>
        <v>563</v>
      </c>
      <c r="G327" s="44" t="s">
        <v>275</v>
      </c>
      <c r="H327" s="39">
        <f>VLOOKUP($B327,$B$78:$AI$97,2+A326)</f>
        <v>31.1</v>
      </c>
    </row>
    <row r="328" spans="1:8" ht="21" x14ac:dyDescent="0.25">
      <c r="B328" s="38">
        <v>3</v>
      </c>
      <c r="C328" s="40" t="s">
        <v>243</v>
      </c>
      <c r="D328" s="160">
        <f>VLOOKUP($B328,$B$41:$AI$53,2+A326)</f>
        <v>13</v>
      </c>
      <c r="E328" s="169" t="s">
        <v>256</v>
      </c>
      <c r="F328" s="39">
        <f>VLOOKUP($B328,$B$56:$AI$75,2+A326)</f>
        <v>653</v>
      </c>
      <c r="G328" s="44" t="s">
        <v>276</v>
      </c>
      <c r="H328" s="39">
        <f>VLOOKUP($B328,$B$78:$AI$97,2+A326)</f>
        <v>38.6</v>
      </c>
    </row>
    <row r="329" spans="1:8" ht="21" x14ac:dyDescent="0.25">
      <c r="B329" s="38">
        <v>4</v>
      </c>
      <c r="C329" s="40" t="s">
        <v>244</v>
      </c>
      <c r="D329" s="160">
        <f>VLOOKUP($B329,$B$41:$AI$53,2+A326)</f>
        <v>13</v>
      </c>
      <c r="E329" s="169" t="s">
        <v>257</v>
      </c>
      <c r="F329" s="39">
        <f>VLOOKUP($B329,$B$56:$AI$75,2+A326)</f>
        <v>699</v>
      </c>
      <c r="G329" s="44" t="s">
        <v>277</v>
      </c>
      <c r="H329" s="39">
        <f>VLOOKUP($B329,$B$78:$AI$97,2+A326)</f>
        <v>47.6</v>
      </c>
    </row>
    <row r="330" spans="1:8" ht="21"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1"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1" x14ac:dyDescent="0.25">
      <c r="B332" s="38">
        <v>7</v>
      </c>
      <c r="C332" s="40" t="s">
        <v>247</v>
      </c>
      <c r="D332" s="160">
        <f>VLOOKUP($B332,$B$41:$AI$53,2+A326)</f>
        <v>14</v>
      </c>
      <c r="E332" s="169" t="s">
        <v>260</v>
      </c>
      <c r="F332" s="39">
        <f>VLOOKUP($B332,$B$56:$AI$75,2+A326)</f>
        <v>739</v>
      </c>
      <c r="G332" s="44" t="s">
        <v>280</v>
      </c>
      <c r="H332" s="39">
        <f>VLOOKUP($B332,$B$78:$AI$97,2+A326)</f>
        <v>76</v>
      </c>
    </row>
    <row r="333" spans="1:8" ht="21" x14ac:dyDescent="0.25">
      <c r="B333" s="38">
        <v>8</v>
      </c>
      <c r="C333" s="40" t="s">
        <v>248</v>
      </c>
      <c r="D333" s="160">
        <f>VLOOKUP($B333,$B$41:$AI$53,2+A326)</f>
        <v>14</v>
      </c>
      <c r="E333" s="169" t="s">
        <v>261</v>
      </c>
      <c r="F333" s="39">
        <f>VLOOKUP($B333,$B$56:$AI$75,2+A326)</f>
        <v>739</v>
      </c>
      <c r="G333" s="44" t="s">
        <v>281</v>
      </c>
      <c r="H333" s="39">
        <f>VLOOKUP($B333,$B$78:$AI$97,2+A326)</f>
        <v>85.5</v>
      </c>
    </row>
    <row r="334" spans="1:8" ht="21" x14ac:dyDescent="0.25">
      <c r="B334" s="38">
        <v>9</v>
      </c>
      <c r="C334" s="40" t="s">
        <v>249</v>
      </c>
      <c r="D334" s="160">
        <f>VLOOKUP($B334,$B$41:$AI$53,2+A326)</f>
        <v>14</v>
      </c>
      <c r="E334" s="169" t="s">
        <v>262</v>
      </c>
      <c r="F334" s="39">
        <f>VLOOKUP($B334,$B$56:$AI$75,2+A326)</f>
        <v>739</v>
      </c>
      <c r="G334" s="44" t="s">
        <v>282</v>
      </c>
      <c r="H334" s="39">
        <f>VLOOKUP($B334,$B$78:$AI$97,2+A326)</f>
        <v>77.42130745</v>
      </c>
    </row>
    <row r="335" spans="1:8" ht="21"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1"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1"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1"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1" x14ac:dyDescent="0.25">
      <c r="B339" s="38">
        <v>14</v>
      </c>
      <c r="E339" s="169" t="s">
        <v>267</v>
      </c>
      <c r="F339" s="39">
        <f>VLOOKUP($B339,$B$56:$AI$75,2+A326)</f>
        <v>776</v>
      </c>
      <c r="G339" s="44" t="s">
        <v>287</v>
      </c>
      <c r="H339" s="39">
        <f>VLOOKUP($B339,$B$78:$AI$97,2+A326)</f>
        <v>101.60864529000001</v>
      </c>
    </row>
    <row r="340" spans="1:8" ht="21" x14ac:dyDescent="0.25">
      <c r="B340" s="38">
        <v>15</v>
      </c>
      <c r="E340" s="169" t="s">
        <v>268</v>
      </c>
      <c r="F340" s="39">
        <f>VLOOKUP($B340,$B$56:$AI$75,2+A326)</f>
        <v>776</v>
      </c>
      <c r="G340" s="44" t="s">
        <v>288</v>
      </c>
      <c r="H340" s="39">
        <f>VLOOKUP($B340,$B$78:$AI$97,2+A326)</f>
        <v>104.73193892</v>
      </c>
    </row>
    <row r="341" spans="1:8" ht="21" x14ac:dyDescent="0.25">
      <c r="B341" s="38">
        <v>16</v>
      </c>
      <c r="E341" s="169" t="s">
        <v>269</v>
      </c>
      <c r="F341" s="39">
        <f>VLOOKUP($B341,$B$56:$AI$75,2+A326)</f>
        <v>762</v>
      </c>
      <c r="G341" s="44" t="s">
        <v>289</v>
      </c>
      <c r="H341" s="39">
        <f>VLOOKUP($B341,$B$78:$AI$97,2+A326)</f>
        <v>101.27448516</v>
      </c>
    </row>
    <row r="342" spans="1:8" ht="21"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1"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1"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1" x14ac:dyDescent="0.25">
      <c r="B347" s="38">
        <v>2</v>
      </c>
      <c r="C347" s="40" t="s">
        <v>242</v>
      </c>
      <c r="D347" s="160">
        <f>VLOOKUP($B347,$B$41:$AI$53,2+A346)</f>
        <v>17</v>
      </c>
      <c r="E347" s="169" t="s">
        <v>255</v>
      </c>
      <c r="F347" s="39">
        <f>VLOOKUP($B347,$B$56:$AI$75,2+A346)</f>
        <v>755</v>
      </c>
      <c r="G347" s="44" t="s">
        <v>275</v>
      </c>
      <c r="H347" s="39">
        <f>VLOOKUP($B347,$B$78:$AI$97,2+A346)</f>
        <v>38.9</v>
      </c>
    </row>
    <row r="348" spans="1:8" ht="21" x14ac:dyDescent="0.25">
      <c r="B348" s="38">
        <v>3</v>
      </c>
      <c r="C348" s="40" t="s">
        <v>243</v>
      </c>
      <c r="D348" s="160">
        <f>VLOOKUP($B348,$B$41:$AI$53,2+A346)</f>
        <v>17</v>
      </c>
      <c r="E348" s="169" t="s">
        <v>256</v>
      </c>
      <c r="F348" s="39">
        <f>VLOOKUP($B348,$B$56:$AI$75,2+A346)</f>
        <v>916</v>
      </c>
      <c r="G348" s="44" t="s">
        <v>276</v>
      </c>
      <c r="H348" s="39">
        <f>VLOOKUP($B348,$B$78:$AI$97,2+A346)</f>
        <v>48.4</v>
      </c>
    </row>
    <row r="349" spans="1:8" ht="21" x14ac:dyDescent="0.25">
      <c r="B349" s="38">
        <v>4</v>
      </c>
      <c r="C349" s="40" t="s">
        <v>244</v>
      </c>
      <c r="D349" s="160">
        <f>VLOOKUP($B349,$B$41:$AI$53,2+A346)</f>
        <v>17</v>
      </c>
      <c r="E349" s="169" t="s">
        <v>257</v>
      </c>
      <c r="F349" s="39">
        <f>VLOOKUP($B349,$B$56:$AI$75,2+A346)</f>
        <v>938</v>
      </c>
      <c r="G349" s="44" t="s">
        <v>277</v>
      </c>
      <c r="H349" s="39">
        <f>VLOOKUP($B349,$B$78:$AI$97,2+A346)</f>
        <v>59</v>
      </c>
    </row>
    <row r="350" spans="1:8" ht="21"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1" x14ac:dyDescent="0.25">
      <c r="B351" s="38">
        <v>6</v>
      </c>
      <c r="C351" s="40" t="s">
        <v>246</v>
      </c>
      <c r="D351" s="160">
        <f>VLOOKUP($B351,$B$41:$AI$53,2+A346)</f>
        <v>17</v>
      </c>
      <c r="E351" s="169" t="s">
        <v>259</v>
      </c>
      <c r="F351" s="39">
        <f>VLOOKUP($B351,$B$56:$AI$75,2+A346)</f>
        <v>924</v>
      </c>
      <c r="G351" s="44" t="s">
        <v>279</v>
      </c>
      <c r="H351" s="39">
        <f>VLOOKUP($B351,$B$78:$AI$97,2+A346)</f>
        <v>79.675449</v>
      </c>
    </row>
    <row r="352" spans="1:8" ht="21" x14ac:dyDescent="0.25">
      <c r="B352" s="38">
        <v>7</v>
      </c>
      <c r="C352" s="40" t="s">
        <v>247</v>
      </c>
      <c r="D352" s="160">
        <f>VLOOKUP($B352,$B$41:$AI$53,2+A346)</f>
        <v>17</v>
      </c>
      <c r="E352" s="169" t="s">
        <v>260</v>
      </c>
      <c r="F352" s="39">
        <f>VLOOKUP($B352,$B$56:$AI$75,2+A346)</f>
        <v>964</v>
      </c>
      <c r="G352" s="44" t="s">
        <v>280</v>
      </c>
      <c r="H352" s="39">
        <f>VLOOKUP($B352,$B$78:$AI$97,2+A346)</f>
        <v>85.3</v>
      </c>
    </row>
    <row r="353" spans="1:8" ht="21" x14ac:dyDescent="0.25">
      <c r="B353" s="38">
        <v>8</v>
      </c>
      <c r="C353" s="40" t="s">
        <v>248</v>
      </c>
      <c r="D353" s="160">
        <f>VLOOKUP($B353,$B$41:$AI$53,2+A346)</f>
        <v>17</v>
      </c>
      <c r="E353" s="169" t="s">
        <v>261</v>
      </c>
      <c r="F353" s="39">
        <f>VLOOKUP($B353,$B$56:$AI$75,2+A346)</f>
        <v>964</v>
      </c>
      <c r="G353" s="44" t="s">
        <v>281</v>
      </c>
      <c r="H353" s="39">
        <f>VLOOKUP($B353,$B$78:$AI$97,2+A346)</f>
        <v>93.1</v>
      </c>
    </row>
    <row r="354" spans="1:8" ht="21"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1"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1"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1"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1"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1" x14ac:dyDescent="0.25">
      <c r="B359" s="38">
        <v>14</v>
      </c>
      <c r="E359" s="169" t="s">
        <v>267</v>
      </c>
      <c r="F359" s="39">
        <f>VLOOKUP($B359,$B$56:$AI$75,2+A346)</f>
        <v>944</v>
      </c>
      <c r="G359" s="44" t="s">
        <v>287</v>
      </c>
      <c r="H359" s="39">
        <f>VLOOKUP($B359,$B$78:$AI$97,2+A346)</f>
        <v>88.413997010000003</v>
      </c>
    </row>
    <row r="360" spans="1:8" ht="21" x14ac:dyDescent="0.25">
      <c r="B360" s="38">
        <v>15</v>
      </c>
      <c r="E360" s="169" t="s">
        <v>268</v>
      </c>
      <c r="F360" s="39">
        <f>VLOOKUP($B360,$B$56:$AI$75,2+A346)</f>
        <v>944</v>
      </c>
      <c r="G360" s="44" t="s">
        <v>288</v>
      </c>
      <c r="H360" s="39">
        <f>VLOOKUP($B360,$B$78:$AI$97,2+A346)</f>
        <v>90.07455204</v>
      </c>
    </row>
    <row r="361" spans="1:8" ht="21" x14ac:dyDescent="0.25">
      <c r="B361" s="38">
        <v>16</v>
      </c>
      <c r="E361" s="169" t="s">
        <v>269</v>
      </c>
      <c r="F361" s="39">
        <f>VLOOKUP($B361,$B$56:$AI$75,2+A346)</f>
        <v>944</v>
      </c>
      <c r="G361" s="44" t="s">
        <v>289</v>
      </c>
      <c r="H361" s="39">
        <f>VLOOKUP($B361,$B$78:$AI$97,2+A346)</f>
        <v>85.807487519999995</v>
      </c>
    </row>
    <row r="362" spans="1:8" ht="21"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1"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1"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1" x14ac:dyDescent="0.25">
      <c r="B367" s="38">
        <v>2</v>
      </c>
      <c r="C367" s="40" t="s">
        <v>242</v>
      </c>
      <c r="D367" s="160">
        <f>VLOOKUP($B367,$B$41:$AI$53,2+A366)</f>
        <v>12</v>
      </c>
      <c r="E367" s="169" t="s">
        <v>255</v>
      </c>
      <c r="F367" s="39">
        <f>VLOOKUP($B367,$B$56:$AI$75,2+A366)</f>
        <v>668</v>
      </c>
      <c r="G367" s="44" t="s">
        <v>275</v>
      </c>
      <c r="H367" s="39">
        <f>VLOOKUP($B367,$B$78:$AI$97,2+A366)</f>
        <v>51.4</v>
      </c>
    </row>
    <row r="368" spans="1:8" ht="21" x14ac:dyDescent="0.25">
      <c r="B368" s="38">
        <v>3</v>
      </c>
      <c r="C368" s="40" t="s">
        <v>243</v>
      </c>
      <c r="D368" s="160">
        <f>VLOOKUP($B368,$B$41:$AI$53,2+A366)</f>
        <v>12</v>
      </c>
      <c r="E368" s="169" t="s">
        <v>256</v>
      </c>
      <c r="F368" s="39">
        <f>VLOOKUP($B368,$B$56:$AI$75,2+A366)</f>
        <v>837</v>
      </c>
      <c r="G368" s="44" t="s">
        <v>276</v>
      </c>
      <c r="H368" s="39">
        <f>VLOOKUP($B368,$B$78:$AI$97,2+A366)</f>
        <v>57</v>
      </c>
    </row>
    <row r="369" spans="2:8" ht="21"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1"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1"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1" x14ac:dyDescent="0.25">
      <c r="B372" s="38">
        <v>7</v>
      </c>
      <c r="C372" s="40" t="s">
        <v>247</v>
      </c>
      <c r="D372" s="160">
        <f>VLOOKUP($B372,$B$41:$AI$53,2+A366)</f>
        <v>11</v>
      </c>
      <c r="E372" s="169" t="s">
        <v>260</v>
      </c>
      <c r="F372" s="39">
        <f>VLOOKUP($B372,$B$56:$AI$75,2+A366)</f>
        <v>904</v>
      </c>
      <c r="G372" s="44" t="s">
        <v>280</v>
      </c>
      <c r="H372" s="39">
        <f>VLOOKUP($B372,$B$78:$AI$97,2+A366)</f>
        <v>92.6</v>
      </c>
    </row>
    <row r="373" spans="2:8" ht="21" x14ac:dyDescent="0.25">
      <c r="B373" s="38">
        <v>8</v>
      </c>
      <c r="C373" s="40" t="s">
        <v>248</v>
      </c>
      <c r="D373" s="160">
        <f>VLOOKUP($B373,$B$41:$AI$53,2+A366)</f>
        <v>11</v>
      </c>
      <c r="E373" s="169" t="s">
        <v>261</v>
      </c>
      <c r="F373" s="39">
        <f>VLOOKUP($B373,$B$56:$AI$75,2+A366)</f>
        <v>904</v>
      </c>
      <c r="G373" s="44" t="s">
        <v>281</v>
      </c>
      <c r="H373" s="39">
        <f>VLOOKUP($B373,$B$78:$AI$97,2+A366)</f>
        <v>95.1</v>
      </c>
    </row>
    <row r="374" spans="2:8" ht="21"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1"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1"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1"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1"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1" x14ac:dyDescent="0.25">
      <c r="B379" s="38">
        <v>14</v>
      </c>
      <c r="E379" s="169" t="s">
        <v>267</v>
      </c>
      <c r="F379" s="39">
        <f>VLOOKUP($B379,$B$56:$AI$75,2+A366)</f>
        <v>855</v>
      </c>
      <c r="G379" s="44" t="s">
        <v>287</v>
      </c>
      <c r="H379" s="39">
        <f>VLOOKUP($B379,$B$78:$AI$97,2+A366)</f>
        <v>87.506812959999991</v>
      </c>
    </row>
    <row r="380" spans="2:8" ht="21" x14ac:dyDescent="0.25">
      <c r="B380" s="38">
        <v>15</v>
      </c>
      <c r="E380" s="169" t="s">
        <v>268</v>
      </c>
      <c r="F380" s="39">
        <f>VLOOKUP($B380,$B$56:$AI$75,2+A366)</f>
        <v>855</v>
      </c>
      <c r="G380" s="44" t="s">
        <v>288</v>
      </c>
      <c r="H380" s="39">
        <f>VLOOKUP($B380,$B$78:$AI$97,2+A366)</f>
        <v>89.194002010000005</v>
      </c>
    </row>
    <row r="381" spans="2:8" ht="21" x14ac:dyDescent="0.25">
      <c r="B381" s="38">
        <v>16</v>
      </c>
      <c r="E381" s="169" t="s">
        <v>269</v>
      </c>
      <c r="F381" s="39">
        <f>VLOOKUP($B381,$B$56:$AI$75,2+A366)</f>
        <v>855</v>
      </c>
      <c r="G381" s="44" t="s">
        <v>289</v>
      </c>
      <c r="H381" s="39">
        <f>VLOOKUP($B381,$B$78:$AI$97,2+A366)</f>
        <v>83.282383699999997</v>
      </c>
    </row>
    <row r="382" spans="2:8" ht="21"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1"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1"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1" x14ac:dyDescent="0.25">
      <c r="B387" s="38">
        <v>2</v>
      </c>
      <c r="C387" s="40" t="s">
        <v>242</v>
      </c>
      <c r="D387" s="160">
        <f>VLOOKUP($B387,$B$41:$AI$53,2+A386)</f>
        <v>8</v>
      </c>
      <c r="E387" s="169" t="s">
        <v>255</v>
      </c>
      <c r="F387" s="39">
        <f>VLOOKUP($B387,$B$56:$AI$75,2+A386)</f>
        <v>515</v>
      </c>
      <c r="G387" s="44" t="s">
        <v>275</v>
      </c>
      <c r="H387" s="39">
        <f>VLOOKUP($B387,$B$78:$AI$97,2+A386)</f>
        <v>28.7</v>
      </c>
    </row>
    <row r="388" spans="1:8" ht="21"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1" x14ac:dyDescent="0.25">
      <c r="B389" s="38">
        <v>4</v>
      </c>
      <c r="C389" s="40" t="s">
        <v>244</v>
      </c>
      <c r="D389" s="160">
        <f>VLOOKUP($B389,$B$41:$AI$53,2+A386)</f>
        <v>8</v>
      </c>
      <c r="E389" s="169" t="s">
        <v>257</v>
      </c>
      <c r="F389" s="39">
        <f>VLOOKUP($B389,$B$56:$AI$75,2+A386)</f>
        <v>511</v>
      </c>
      <c r="G389" s="44" t="s">
        <v>277</v>
      </c>
      <c r="H389" s="39">
        <f>VLOOKUP($B389,$B$78:$AI$97,2+A386)</f>
        <v>36.9</v>
      </c>
    </row>
    <row r="390" spans="1:8" ht="21"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1"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1" x14ac:dyDescent="0.25">
      <c r="B392" s="38">
        <v>7</v>
      </c>
      <c r="C392" s="40" t="s">
        <v>247</v>
      </c>
      <c r="D392" s="160">
        <f>VLOOKUP($B392,$B$41:$AI$53,2+A386)</f>
        <v>8</v>
      </c>
      <c r="E392" s="169" t="s">
        <v>260</v>
      </c>
      <c r="F392" s="39">
        <f>VLOOKUP($B392,$B$56:$AI$75,2+A386)</f>
        <v>600</v>
      </c>
      <c r="G392" s="44" t="s">
        <v>280</v>
      </c>
      <c r="H392" s="39">
        <f>VLOOKUP($B392,$B$78:$AI$97,2+A386)</f>
        <v>59.5</v>
      </c>
    </row>
    <row r="393" spans="1:8" ht="21" x14ac:dyDescent="0.25">
      <c r="B393" s="38">
        <v>8</v>
      </c>
      <c r="C393" s="40" t="s">
        <v>248</v>
      </c>
      <c r="D393" s="160">
        <f>VLOOKUP($B393,$B$41:$AI$53,2+A386)</f>
        <v>8</v>
      </c>
      <c r="E393" s="169" t="s">
        <v>261</v>
      </c>
      <c r="F393" s="39">
        <f>VLOOKUP($B393,$B$56:$AI$75,2+A386)</f>
        <v>600</v>
      </c>
      <c r="G393" s="44" t="s">
        <v>281</v>
      </c>
      <c r="H393" s="39">
        <f>VLOOKUP($B393,$B$78:$AI$97,2+A386)</f>
        <v>66.2</v>
      </c>
    </row>
    <row r="394" spans="1:8" ht="21"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1"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1"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1"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1"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1" x14ac:dyDescent="0.25">
      <c r="B399" s="38">
        <v>14</v>
      </c>
      <c r="E399" s="169" t="s">
        <v>267</v>
      </c>
      <c r="F399" s="39">
        <f>VLOOKUP($B399,$B$56:$AI$75,2+A386)</f>
        <v>617</v>
      </c>
      <c r="G399" s="44" t="s">
        <v>287</v>
      </c>
      <c r="H399" s="39">
        <f>VLOOKUP($B399,$B$78:$AI$97,2+A386)</f>
        <v>65.247591939999992</v>
      </c>
    </row>
    <row r="400" spans="1:8" ht="21" x14ac:dyDescent="0.25">
      <c r="B400" s="38">
        <v>15</v>
      </c>
      <c r="E400" s="169" t="s">
        <v>268</v>
      </c>
      <c r="F400" s="39">
        <f>VLOOKUP($B400,$B$56:$AI$75,2+A386)</f>
        <v>617</v>
      </c>
      <c r="G400" s="44" t="s">
        <v>288</v>
      </c>
      <c r="H400" s="39">
        <f>VLOOKUP($B400,$B$78:$AI$97,2+A386)</f>
        <v>67.18830518</v>
      </c>
    </row>
    <row r="401" spans="1:8" ht="21" x14ac:dyDescent="0.25">
      <c r="B401" s="38">
        <v>16</v>
      </c>
      <c r="E401" s="169" t="s">
        <v>269</v>
      </c>
      <c r="F401" s="39">
        <f>VLOOKUP($B401,$B$56:$AI$75,2+A386)</f>
        <v>617</v>
      </c>
      <c r="G401" s="44" t="s">
        <v>289</v>
      </c>
      <c r="H401" s="39">
        <f>VLOOKUP($B401,$B$78:$AI$97,2+A386)</f>
        <v>64.835228329999993</v>
      </c>
    </row>
    <row r="402" spans="1:8" ht="21"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1"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1"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1"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1" x14ac:dyDescent="0.25">
      <c r="B408" s="38">
        <v>3</v>
      </c>
      <c r="C408" s="40" t="s">
        <v>243</v>
      </c>
      <c r="D408" s="160">
        <f>VLOOKUP($B408,$B$41:$AI$53,2+A406)</f>
        <v>14</v>
      </c>
      <c r="E408" s="169" t="s">
        <v>256</v>
      </c>
      <c r="F408" s="39">
        <f>VLOOKUP($B408,$B$56:$AI$75,2+A406)</f>
        <v>757</v>
      </c>
      <c r="G408" s="44" t="s">
        <v>276</v>
      </c>
      <c r="H408" s="39">
        <f>VLOOKUP($B408,$B$78:$AI$97,2+A406)</f>
        <v>43.9</v>
      </c>
    </row>
    <row r="409" spans="1:8" ht="21" x14ac:dyDescent="0.25">
      <c r="B409" s="38">
        <v>4</v>
      </c>
      <c r="C409" s="40" t="s">
        <v>244</v>
      </c>
      <c r="D409" s="160">
        <f>VLOOKUP($B409,$B$41:$AI$53,2+A406)</f>
        <v>14</v>
      </c>
      <c r="E409" s="169" t="s">
        <v>257</v>
      </c>
      <c r="F409" s="39">
        <f>VLOOKUP($B409,$B$56:$AI$75,2+A406)</f>
        <v>804</v>
      </c>
      <c r="G409" s="44" t="s">
        <v>277</v>
      </c>
      <c r="H409" s="39">
        <f>VLOOKUP($B409,$B$78:$AI$97,2+A406)</f>
        <v>48.3</v>
      </c>
    </row>
    <row r="410" spans="1:8" ht="21"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1"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1" x14ac:dyDescent="0.25">
      <c r="B412" s="38">
        <v>7</v>
      </c>
      <c r="C412" s="40" t="s">
        <v>247</v>
      </c>
      <c r="D412" s="160">
        <f>VLOOKUP($B412,$B$41:$AI$53,2+A406)</f>
        <v>13</v>
      </c>
      <c r="E412" s="169" t="s">
        <v>260</v>
      </c>
      <c r="F412" s="39">
        <f>VLOOKUP($B412,$B$56:$AI$75,2+A406)</f>
        <v>784</v>
      </c>
      <c r="G412" s="44" t="s">
        <v>280</v>
      </c>
      <c r="H412" s="39">
        <f>VLOOKUP($B412,$B$78:$AI$97,2+A406)</f>
        <v>60.4</v>
      </c>
    </row>
    <row r="413" spans="1:8" ht="21" x14ac:dyDescent="0.25">
      <c r="B413" s="38">
        <v>8</v>
      </c>
      <c r="C413" s="40" t="s">
        <v>248</v>
      </c>
      <c r="D413" s="160">
        <f>VLOOKUP($B413,$B$41:$AI$53,2+A406)</f>
        <v>13</v>
      </c>
      <c r="E413" s="169" t="s">
        <v>261</v>
      </c>
      <c r="F413" s="39">
        <f>VLOOKUP($B413,$B$56:$AI$75,2+A406)</f>
        <v>774</v>
      </c>
      <c r="G413" s="44" t="s">
        <v>281</v>
      </c>
      <c r="H413" s="39">
        <f>VLOOKUP($B413,$B$78:$AI$97,2+A406)</f>
        <v>63.5</v>
      </c>
    </row>
    <row r="414" spans="1:8" ht="21"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1" x14ac:dyDescent="0.25">
      <c r="B415" s="38">
        <v>10</v>
      </c>
      <c r="C415" s="40" t="s">
        <v>250</v>
      </c>
      <c r="D415" s="160">
        <f>VLOOKUP($B415,$B$41:$AI$53,2+A406)</f>
        <v>13</v>
      </c>
      <c r="E415" s="169" t="s">
        <v>263</v>
      </c>
      <c r="F415" s="39">
        <f>VLOOKUP($B415,$B$56:$AI$75,2+A406)</f>
        <v>705</v>
      </c>
      <c r="G415" s="44" t="s">
        <v>283</v>
      </c>
      <c r="H415" s="39">
        <f>VLOOKUP($B415,$B$78:$AI$97,2+A406)</f>
        <v>56.555</v>
      </c>
    </row>
    <row r="416" spans="1:8" ht="21"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1"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1"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1" x14ac:dyDescent="0.25">
      <c r="B419" s="38">
        <v>14</v>
      </c>
      <c r="E419" s="169" t="s">
        <v>267</v>
      </c>
      <c r="F419" s="39">
        <f>VLOOKUP($B419,$B$56:$AI$75,2+A406)</f>
        <v>511</v>
      </c>
      <c r="G419" s="44" t="s">
        <v>287</v>
      </c>
      <c r="H419" s="39">
        <f>VLOOKUP($B419,$B$78:$AI$97,2+A406)</f>
        <v>58.100445759999999</v>
      </c>
    </row>
    <row r="420" spans="1:8" ht="21" x14ac:dyDescent="0.25">
      <c r="B420" s="38">
        <v>15</v>
      </c>
      <c r="E420" s="169" t="s">
        <v>268</v>
      </c>
      <c r="F420" s="39">
        <f>VLOOKUP($B420,$B$56:$AI$75,2+A406)</f>
        <v>511</v>
      </c>
      <c r="G420" s="44" t="s">
        <v>288</v>
      </c>
      <c r="H420" s="39">
        <f>VLOOKUP($B420,$B$78:$AI$97,2+A406)</f>
        <v>58.794682170000002</v>
      </c>
    </row>
    <row r="421" spans="1:8" ht="21" x14ac:dyDescent="0.25">
      <c r="B421" s="38">
        <v>16</v>
      </c>
      <c r="E421" s="169" t="s">
        <v>269</v>
      </c>
      <c r="F421" s="39">
        <f>VLOOKUP($B421,$B$56:$AI$75,2+A406)</f>
        <v>463</v>
      </c>
      <c r="G421" s="44" t="s">
        <v>289</v>
      </c>
      <c r="H421" s="39">
        <f>VLOOKUP($B421,$B$78:$AI$97,2+A406)</f>
        <v>56.179153679999999</v>
      </c>
    </row>
    <row r="422" spans="1:8" ht="21"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1"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1"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1" x14ac:dyDescent="0.25">
      <c r="B427" s="38">
        <v>2</v>
      </c>
      <c r="C427" s="40" t="s">
        <v>242</v>
      </c>
      <c r="D427" s="160">
        <f>VLOOKUP($B427,$B$41:$AI$53,2+A426)</f>
        <v>11</v>
      </c>
      <c r="E427" s="169" t="s">
        <v>255</v>
      </c>
      <c r="F427" s="39">
        <f>VLOOKUP($B427,$B$56:$AI$75,2+A426)</f>
        <v>459</v>
      </c>
      <c r="G427" s="44" t="s">
        <v>275</v>
      </c>
      <c r="H427" s="39">
        <f>VLOOKUP($B427,$B$78:$AI$97,2+A426)</f>
        <v>27.4</v>
      </c>
    </row>
    <row r="428" spans="1:8" ht="21" x14ac:dyDescent="0.25">
      <c r="B428" s="38">
        <v>3</v>
      </c>
      <c r="C428" s="40" t="s">
        <v>243</v>
      </c>
      <c r="D428" s="160">
        <f>VLOOKUP($B428,$B$41:$AI$53,2+A426)</f>
        <v>11</v>
      </c>
      <c r="E428" s="169" t="s">
        <v>256</v>
      </c>
      <c r="F428" s="39">
        <f>VLOOKUP($B428,$B$56:$AI$75,2+A426)</f>
        <v>463</v>
      </c>
      <c r="G428" s="44" t="s">
        <v>276</v>
      </c>
      <c r="H428" s="39">
        <f>VLOOKUP($B428,$B$78:$AI$97,2+A426)</f>
        <v>30</v>
      </c>
    </row>
    <row r="429" spans="1:8" ht="21"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1"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1"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1" x14ac:dyDescent="0.25">
      <c r="B432" s="38">
        <v>7</v>
      </c>
      <c r="C432" s="40" t="s">
        <v>247</v>
      </c>
      <c r="D432" s="160">
        <f>VLOOKUP($B432,$B$41:$AI$53,2+A426)</f>
        <v>10</v>
      </c>
      <c r="E432" s="169" t="s">
        <v>260</v>
      </c>
      <c r="F432" s="39">
        <f>VLOOKUP($B432,$B$56:$AI$75,2+A426)</f>
        <v>774</v>
      </c>
      <c r="G432" s="44" t="s">
        <v>280</v>
      </c>
      <c r="H432" s="39">
        <f>VLOOKUP($B432,$B$78:$AI$97,2+A426)</f>
        <v>61.4</v>
      </c>
    </row>
    <row r="433" spans="1:8" ht="21" x14ac:dyDescent="0.25">
      <c r="B433" s="38">
        <v>8</v>
      </c>
      <c r="C433" s="40" t="s">
        <v>248</v>
      </c>
      <c r="D433" s="160">
        <f>VLOOKUP($B433,$B$41:$AI$53,2+A426)</f>
        <v>10</v>
      </c>
      <c r="E433" s="169" t="s">
        <v>261</v>
      </c>
      <c r="F433" s="39">
        <f>VLOOKUP($B433,$B$56:$AI$75,2+A426)</f>
        <v>774</v>
      </c>
      <c r="G433" s="44" t="s">
        <v>281</v>
      </c>
      <c r="H433" s="39">
        <f>VLOOKUP($B433,$B$78:$AI$97,2+A426)</f>
        <v>67.8</v>
      </c>
    </row>
    <row r="434" spans="1:8" ht="21"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1"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1"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1"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1"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1" x14ac:dyDescent="0.25">
      <c r="B439" s="38">
        <v>14</v>
      </c>
      <c r="E439" s="169" t="s">
        <v>267</v>
      </c>
      <c r="F439" s="39">
        <f>VLOOKUP($B439,$B$56:$AI$75,2+A426)</f>
        <v>770</v>
      </c>
      <c r="G439" s="44" t="s">
        <v>287</v>
      </c>
      <c r="H439" s="39">
        <f>VLOOKUP($B439,$B$78:$AI$97,2+A426)</f>
        <v>67.186595699999998</v>
      </c>
    </row>
    <row r="440" spans="1:8" ht="21" x14ac:dyDescent="0.25">
      <c r="B440" s="38">
        <v>15</v>
      </c>
      <c r="E440" s="169" t="s">
        <v>268</v>
      </c>
      <c r="F440" s="39">
        <f>VLOOKUP($B440,$B$56:$AI$75,2+A426)</f>
        <v>770</v>
      </c>
      <c r="G440" s="44" t="s">
        <v>288</v>
      </c>
      <c r="H440" s="39">
        <f>VLOOKUP($B440,$B$78:$AI$97,2+A426)</f>
        <v>68.47484793000001</v>
      </c>
    </row>
    <row r="441" spans="1:8" ht="21" x14ac:dyDescent="0.25">
      <c r="B441" s="38">
        <v>16</v>
      </c>
      <c r="E441" s="169" t="s">
        <v>269</v>
      </c>
      <c r="F441" s="39">
        <f>VLOOKUP($B441,$B$56:$AI$75,2+A426)</f>
        <v>770</v>
      </c>
      <c r="G441" s="44" t="s">
        <v>289</v>
      </c>
      <c r="H441" s="39">
        <f>VLOOKUP($B441,$B$78:$AI$97,2+A426)</f>
        <v>67.290864260000006</v>
      </c>
    </row>
    <row r="442" spans="1:8" ht="21"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1"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1"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1" x14ac:dyDescent="0.25">
      <c r="B447" s="38">
        <v>2</v>
      </c>
      <c r="C447" s="40" t="s">
        <v>242</v>
      </c>
      <c r="D447" s="160">
        <f>VLOOKUP($B447,$B$41:$AI$53,2+A446)</f>
        <v>15</v>
      </c>
      <c r="E447" s="169" t="s">
        <v>255</v>
      </c>
      <c r="F447" s="39">
        <f>VLOOKUP($B447,$B$56:$AI$75,2+A446)</f>
        <v>1342</v>
      </c>
      <c r="G447" s="44" t="s">
        <v>275</v>
      </c>
      <c r="H447" s="39">
        <f>VLOOKUP($B447,$B$78:$AI$97,2+A446)</f>
        <v>60.8</v>
      </c>
    </row>
    <row r="448" spans="1:8" ht="21" x14ac:dyDescent="0.25">
      <c r="B448" s="38">
        <v>3</v>
      </c>
      <c r="C448" s="40" t="s">
        <v>243</v>
      </c>
      <c r="D448" s="160">
        <f>VLOOKUP($B448,$B$41:$AI$53,2+A446)</f>
        <v>16</v>
      </c>
      <c r="E448" s="169" t="s">
        <v>256</v>
      </c>
      <c r="F448" s="39">
        <f>VLOOKUP($B448,$B$56:$AI$75,2+A446)</f>
        <v>1196</v>
      </c>
      <c r="G448" s="44" t="s">
        <v>276</v>
      </c>
      <c r="H448" s="39">
        <f>VLOOKUP($B448,$B$78:$AI$97,2+A446)</f>
        <v>62</v>
      </c>
    </row>
    <row r="449" spans="2:8" ht="21" x14ac:dyDescent="0.25">
      <c r="B449" s="38">
        <v>4</v>
      </c>
      <c r="C449" s="40" t="s">
        <v>244</v>
      </c>
      <c r="D449" s="160">
        <f>VLOOKUP($B449,$B$41:$AI$53,2+A446)</f>
        <v>16</v>
      </c>
      <c r="E449" s="169" t="s">
        <v>257</v>
      </c>
      <c r="F449" s="39">
        <f>VLOOKUP($B449,$B$56:$AI$75,2+A446)</f>
        <v>1129</v>
      </c>
      <c r="G449" s="44" t="s">
        <v>277</v>
      </c>
      <c r="H449" s="39">
        <f>VLOOKUP($B449,$B$78:$AI$97,2+A446)</f>
        <v>61.1</v>
      </c>
    </row>
    <row r="450" spans="2:8" ht="21"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1"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1"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1" x14ac:dyDescent="0.25">
      <c r="B453" s="38">
        <v>8</v>
      </c>
      <c r="C453" s="40" t="s">
        <v>248</v>
      </c>
      <c r="D453" s="160">
        <f>VLOOKUP($B453,$B$41:$AI$53,2+A446)</f>
        <v>15</v>
      </c>
      <c r="E453" s="169" t="s">
        <v>261</v>
      </c>
      <c r="F453" s="39">
        <f>VLOOKUP($B453,$B$56:$AI$75,2+A446)</f>
        <v>902</v>
      </c>
      <c r="G453" s="44" t="s">
        <v>281</v>
      </c>
      <c r="H453" s="39">
        <f>VLOOKUP($B453,$B$78:$AI$97,2+A446)</f>
        <v>79.8</v>
      </c>
    </row>
    <row r="454" spans="2:8" ht="21"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1" x14ac:dyDescent="0.25">
      <c r="B455" s="38">
        <v>10</v>
      </c>
      <c r="C455" s="40" t="s">
        <v>250</v>
      </c>
      <c r="D455" s="160">
        <f>VLOOKUP($B455,$B$41:$AI$53,2+A446)</f>
        <v>14</v>
      </c>
      <c r="E455" s="169" t="s">
        <v>263</v>
      </c>
      <c r="F455" s="39">
        <f>VLOOKUP($B455,$B$56:$AI$75,2+A446)</f>
        <v>884</v>
      </c>
      <c r="G455" s="44" t="s">
        <v>283</v>
      </c>
      <c r="H455" s="39">
        <f>VLOOKUP($B455,$B$78:$AI$97,2+A446)</f>
        <v>66.09</v>
      </c>
    </row>
    <row r="456" spans="2:8" ht="21"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1"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1"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1" x14ac:dyDescent="0.25">
      <c r="B459" s="38">
        <v>14</v>
      </c>
      <c r="E459" s="169" t="s">
        <v>267</v>
      </c>
      <c r="F459" s="39">
        <f>VLOOKUP($B459,$B$56:$AI$75,2+A446)</f>
        <v>831</v>
      </c>
      <c r="G459" s="44" t="s">
        <v>287</v>
      </c>
      <c r="H459" s="39">
        <f>VLOOKUP($B459,$B$78:$AI$97,2+A446)</f>
        <v>71.86569415000001</v>
      </c>
    </row>
    <row r="460" spans="2:8" ht="21" x14ac:dyDescent="0.25">
      <c r="B460" s="38">
        <v>15</v>
      </c>
      <c r="E460" s="169" t="s">
        <v>268</v>
      </c>
      <c r="F460" s="39">
        <f>VLOOKUP($B460,$B$56:$AI$75,2+A446)</f>
        <v>721</v>
      </c>
      <c r="G460" s="44" t="s">
        <v>288</v>
      </c>
      <c r="H460" s="39">
        <f>VLOOKUP($B460,$B$78:$AI$97,2+A446)</f>
        <v>69.218413409999997</v>
      </c>
    </row>
    <row r="461" spans="2:8" ht="21" x14ac:dyDescent="0.25">
      <c r="B461" s="38">
        <v>16</v>
      </c>
      <c r="E461" s="169" t="s">
        <v>269</v>
      </c>
      <c r="F461" s="39">
        <f>VLOOKUP($B461,$B$56:$AI$75,2+A446)</f>
        <v>699</v>
      </c>
      <c r="G461" s="44" t="s">
        <v>289</v>
      </c>
      <c r="H461" s="39">
        <f>VLOOKUP($B461,$B$78:$AI$97,2+A446)</f>
        <v>65.574982669999997</v>
      </c>
    </row>
    <row r="462" spans="2:8" ht="21"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1"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1"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1" x14ac:dyDescent="0.25">
      <c r="B467" s="38">
        <v>2</v>
      </c>
      <c r="C467" s="40" t="s">
        <v>242</v>
      </c>
      <c r="D467" s="160">
        <f>VLOOKUP($B467,$B$41:$AI$53,2+A466)</f>
        <v>4</v>
      </c>
      <c r="E467" s="169" t="s">
        <v>255</v>
      </c>
      <c r="F467" s="39">
        <f>VLOOKUP($B467,$B$56:$AI$75,2+A466)</f>
        <v>183</v>
      </c>
      <c r="G467" s="44" t="s">
        <v>275</v>
      </c>
      <c r="H467" s="39">
        <f>VLOOKUP($B467,$B$78:$AI$97,2+A466)</f>
        <v>10.8</v>
      </c>
    </row>
    <row r="468" spans="1:8" ht="21" x14ac:dyDescent="0.25">
      <c r="B468" s="38">
        <v>3</v>
      </c>
      <c r="C468" s="40" t="s">
        <v>243</v>
      </c>
      <c r="D468" s="160">
        <f>VLOOKUP($B468,$B$41:$AI$53,2+A466)</f>
        <v>4</v>
      </c>
      <c r="E468" s="169" t="s">
        <v>256</v>
      </c>
      <c r="F468" s="39">
        <f>VLOOKUP($B468,$B$56:$AI$75,2+A466)</f>
        <v>195</v>
      </c>
      <c r="G468" s="44" t="s">
        <v>276</v>
      </c>
      <c r="H468" s="39">
        <f>VLOOKUP($B468,$B$78:$AI$97,2+A466)</f>
        <v>13.6</v>
      </c>
    </row>
    <row r="469" spans="1:8" ht="21" x14ac:dyDescent="0.25">
      <c r="B469" s="38">
        <v>4</v>
      </c>
      <c r="C469" s="40" t="s">
        <v>244</v>
      </c>
      <c r="D469" s="160">
        <f>VLOOKUP($B469,$B$41:$AI$53,2+A466)</f>
        <v>4</v>
      </c>
      <c r="E469" s="169" t="s">
        <v>257</v>
      </c>
      <c r="F469" s="39">
        <f>VLOOKUP($B469,$B$56:$AI$75,2+A466)</f>
        <v>197</v>
      </c>
      <c r="G469" s="44" t="s">
        <v>277</v>
      </c>
      <c r="H469" s="39">
        <f>VLOOKUP($B469,$B$78:$AI$97,2+A466)</f>
        <v>15.7</v>
      </c>
    </row>
    <row r="470" spans="1:8" ht="21" x14ac:dyDescent="0.25">
      <c r="B470" s="38">
        <v>5</v>
      </c>
      <c r="C470" s="40" t="s">
        <v>245</v>
      </c>
      <c r="D470" s="160">
        <f>VLOOKUP($B470,$B$41:$AI$53,2+A466)</f>
        <v>5</v>
      </c>
      <c r="E470" s="169" t="s">
        <v>258</v>
      </c>
      <c r="F470" s="39">
        <f>VLOOKUP($B470,$B$56:$AI$75,2+A466)</f>
        <v>242</v>
      </c>
      <c r="G470" s="44" t="s">
        <v>278</v>
      </c>
      <c r="H470" s="39">
        <f>VLOOKUP($B470,$B$78:$AI$97,2+A466)</f>
        <v>19.4846</v>
      </c>
    </row>
    <row r="471" spans="1:8" ht="21"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1" x14ac:dyDescent="0.25">
      <c r="B472" s="38">
        <v>7</v>
      </c>
      <c r="C472" s="40" t="s">
        <v>247</v>
      </c>
      <c r="D472" s="160">
        <f>VLOOKUP($B472,$B$41:$AI$53,2+A466)</f>
        <v>5</v>
      </c>
      <c r="E472" s="169" t="s">
        <v>260</v>
      </c>
      <c r="F472" s="39">
        <f>VLOOKUP($B472,$B$56:$AI$75,2+A466)</f>
        <v>242</v>
      </c>
      <c r="G472" s="44" t="s">
        <v>280</v>
      </c>
      <c r="H472" s="39">
        <f>VLOOKUP($B472,$B$78:$AI$97,2+A466)</f>
        <v>23.9</v>
      </c>
    </row>
    <row r="473" spans="1:8" ht="21" x14ac:dyDescent="0.25">
      <c r="B473" s="38">
        <v>8</v>
      </c>
      <c r="C473" s="40" t="s">
        <v>248</v>
      </c>
      <c r="D473" s="160">
        <f>VLOOKUP($B473,$B$41:$AI$53,2+A466)</f>
        <v>5</v>
      </c>
      <c r="E473" s="169" t="s">
        <v>261</v>
      </c>
      <c r="F473" s="39">
        <f>VLOOKUP($B473,$B$56:$AI$75,2+A466)</f>
        <v>242</v>
      </c>
      <c r="G473" s="44" t="s">
        <v>281</v>
      </c>
      <c r="H473" s="39">
        <f>VLOOKUP($B473,$B$78:$AI$97,2+A466)</f>
        <v>26.8</v>
      </c>
    </row>
    <row r="474" spans="1:8" ht="21"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1"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1"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1"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1"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1" x14ac:dyDescent="0.25">
      <c r="B479" s="38">
        <v>14</v>
      </c>
      <c r="E479" s="169" t="s">
        <v>267</v>
      </c>
      <c r="F479" s="39">
        <f>VLOOKUP($B479,$B$56:$AI$75,2+A466)</f>
        <v>327</v>
      </c>
      <c r="G479" s="44" t="s">
        <v>287</v>
      </c>
      <c r="H479" s="39">
        <f>VLOOKUP($B479,$B$78:$AI$97,2+A466)</f>
        <v>38.437844770000005</v>
      </c>
    </row>
    <row r="480" spans="1:8" ht="21" x14ac:dyDescent="0.25">
      <c r="B480" s="38">
        <v>15</v>
      </c>
      <c r="E480" s="169" t="s">
        <v>268</v>
      </c>
      <c r="F480" s="39">
        <f>VLOOKUP($B480,$B$56:$AI$75,2+A466)</f>
        <v>407</v>
      </c>
      <c r="G480" s="44" t="s">
        <v>288</v>
      </c>
      <c r="H480" s="39">
        <f>VLOOKUP($B480,$B$78:$AI$97,2+A466)</f>
        <v>42.54410171</v>
      </c>
    </row>
    <row r="481" spans="1:8" ht="21" x14ac:dyDescent="0.25">
      <c r="B481" s="38">
        <v>16</v>
      </c>
      <c r="E481" s="169" t="s">
        <v>269</v>
      </c>
      <c r="F481" s="39">
        <f>VLOOKUP($B481,$B$56:$AI$75,2+A466)</f>
        <v>407</v>
      </c>
      <c r="G481" s="44" t="s">
        <v>289</v>
      </c>
      <c r="H481" s="39">
        <f>VLOOKUP($B481,$B$78:$AI$97,2+A466)</f>
        <v>44.65849025</v>
      </c>
    </row>
    <row r="482" spans="1:8" ht="21"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1"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1"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1" x14ac:dyDescent="0.25">
      <c r="B487" s="38">
        <v>2</v>
      </c>
      <c r="C487" s="40" t="s">
        <v>242</v>
      </c>
      <c r="D487" s="160">
        <f>VLOOKUP($B487,$B$41:$AI$53,2+A486)</f>
        <v>16</v>
      </c>
      <c r="E487" s="169" t="s">
        <v>255</v>
      </c>
      <c r="F487" s="39">
        <f>VLOOKUP($B487,$B$56:$AI$75,2+A486)</f>
        <v>754</v>
      </c>
      <c r="G487" s="44" t="s">
        <v>275</v>
      </c>
      <c r="H487" s="39">
        <f>VLOOKUP($B487,$B$78:$AI$97,2+A486)</f>
        <v>54.1</v>
      </c>
    </row>
    <row r="488" spans="1:8" ht="21" x14ac:dyDescent="0.25">
      <c r="B488" s="38">
        <v>3</v>
      </c>
      <c r="C488" s="40" t="s">
        <v>243</v>
      </c>
      <c r="D488" s="160">
        <f>VLOOKUP($B488,$B$41:$AI$53,2+A486)</f>
        <v>16</v>
      </c>
      <c r="E488" s="169" t="s">
        <v>256</v>
      </c>
      <c r="F488" s="39">
        <f>VLOOKUP($B488,$B$56:$AI$75,2+A486)</f>
        <v>924</v>
      </c>
      <c r="G488" s="44" t="s">
        <v>276</v>
      </c>
      <c r="H488" s="39">
        <f>VLOOKUP($B488,$B$78:$AI$97,2+A486)</f>
        <v>63.8</v>
      </c>
    </row>
    <row r="489" spans="1:8" ht="21" x14ac:dyDescent="0.25">
      <c r="B489" s="38">
        <v>4</v>
      </c>
      <c r="C489" s="40" t="s">
        <v>244</v>
      </c>
      <c r="D489" s="160">
        <f>VLOOKUP($B489,$B$41:$AI$53,2+A486)</f>
        <v>16</v>
      </c>
      <c r="E489" s="169" t="s">
        <v>257</v>
      </c>
      <c r="F489" s="39">
        <f>VLOOKUP($B489,$B$56:$AI$75,2+A486)</f>
        <v>1027</v>
      </c>
      <c r="G489" s="44" t="s">
        <v>277</v>
      </c>
      <c r="H489" s="39">
        <f>VLOOKUP($B489,$B$78:$AI$97,2+A486)</f>
        <v>73.2</v>
      </c>
    </row>
    <row r="490" spans="1:8" ht="21"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1"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1" x14ac:dyDescent="0.25">
      <c r="B492" s="38">
        <v>7</v>
      </c>
      <c r="C492" s="40" t="s">
        <v>247</v>
      </c>
      <c r="D492" s="160">
        <f>VLOOKUP($B492,$B$41:$AI$53,2+A486)</f>
        <v>16</v>
      </c>
      <c r="E492" s="169" t="s">
        <v>260</v>
      </c>
      <c r="F492" s="39">
        <f>VLOOKUP($B492,$B$56:$AI$75,2+A486)</f>
        <v>1221</v>
      </c>
      <c r="G492" s="44" t="s">
        <v>280</v>
      </c>
      <c r="H492" s="39">
        <f>VLOOKUP($B492,$B$78:$AI$97,2+A486)</f>
        <v>123.7</v>
      </c>
    </row>
    <row r="493" spans="1:8" ht="21"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1"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1"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1"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1" x14ac:dyDescent="0.25">
      <c r="B497" s="38">
        <v>12</v>
      </c>
      <c r="C497" s="40" t="s">
        <v>252</v>
      </c>
      <c r="D497" s="160">
        <f>VLOOKUP($B497,$B$41:$AI$53,2+A486)</f>
        <v>15</v>
      </c>
      <c r="E497" s="169" t="s">
        <v>265</v>
      </c>
      <c r="F497" s="39">
        <f>VLOOKUP($B497,$B$56:$AI$75,2+A486)</f>
        <v>1185</v>
      </c>
      <c r="G497" s="44" t="s">
        <v>285</v>
      </c>
      <c r="H497" s="39">
        <f>VLOOKUP($B497,$B$78:$AI$97,2+A486)</f>
        <v>126.16761244</v>
      </c>
    </row>
    <row r="498" spans="1:8" ht="21"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1" x14ac:dyDescent="0.25">
      <c r="B499" s="38">
        <v>14</v>
      </c>
      <c r="E499" s="169" t="s">
        <v>267</v>
      </c>
      <c r="F499" s="39">
        <f>VLOOKUP($B499,$B$56:$AI$75,2+A486)</f>
        <v>1020</v>
      </c>
      <c r="G499" s="44" t="s">
        <v>287</v>
      </c>
      <c r="H499" s="39">
        <f>VLOOKUP($B499,$B$78:$AI$97,2+A486)</f>
        <v>125.71469395</v>
      </c>
    </row>
    <row r="500" spans="1:8" ht="21" x14ac:dyDescent="0.25">
      <c r="B500" s="38">
        <v>15</v>
      </c>
      <c r="E500" s="169" t="s">
        <v>268</v>
      </c>
      <c r="F500" s="39">
        <f>VLOOKUP($B500,$B$56:$AI$75,2+A486)</f>
        <v>1020</v>
      </c>
      <c r="G500" s="44" t="s">
        <v>288</v>
      </c>
      <c r="H500" s="39">
        <f>VLOOKUP($B500,$B$78:$AI$97,2+A486)</f>
        <v>123.93987543</v>
      </c>
    </row>
    <row r="501" spans="1:8" ht="21" x14ac:dyDescent="0.25">
      <c r="B501" s="38">
        <v>16</v>
      </c>
      <c r="E501" s="169" t="s">
        <v>269</v>
      </c>
      <c r="F501" s="39">
        <f>VLOOKUP($B501,$B$56:$AI$75,2+A486)</f>
        <v>1000</v>
      </c>
      <c r="G501" s="44" t="s">
        <v>289</v>
      </c>
      <c r="H501" s="39">
        <f>VLOOKUP($B501,$B$78:$AI$97,2+A486)</f>
        <v>121.19933656000001</v>
      </c>
    </row>
    <row r="502" spans="1:8" ht="21"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1"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1"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1" x14ac:dyDescent="0.25">
      <c r="B507" s="38">
        <v>2</v>
      </c>
      <c r="C507" s="40" t="s">
        <v>242</v>
      </c>
      <c r="D507" s="160">
        <f>VLOOKUP($B507,$B$41:$AI$53,2+A506)</f>
        <v>12</v>
      </c>
      <c r="E507" s="169" t="s">
        <v>255</v>
      </c>
      <c r="F507" s="39">
        <f>VLOOKUP($B507,$B$56:$AI$75,2+A506)</f>
        <v>684</v>
      </c>
      <c r="G507" s="44" t="s">
        <v>275</v>
      </c>
      <c r="H507" s="39">
        <f>VLOOKUP($B507,$B$78:$AI$97,2+A506)</f>
        <v>43.1</v>
      </c>
    </row>
    <row r="508" spans="1:8" ht="21" x14ac:dyDescent="0.25">
      <c r="B508" s="38">
        <v>3</v>
      </c>
      <c r="C508" s="40" t="s">
        <v>243</v>
      </c>
      <c r="D508" s="160">
        <f>VLOOKUP($B508,$B$41:$AI$53,2+A506)</f>
        <v>12</v>
      </c>
      <c r="E508" s="169" t="s">
        <v>256</v>
      </c>
      <c r="F508" s="39">
        <f>VLOOKUP($B508,$B$56:$AI$75,2+A506)</f>
        <v>850</v>
      </c>
      <c r="G508" s="44" t="s">
        <v>276</v>
      </c>
      <c r="H508" s="39">
        <f>VLOOKUP($B508,$B$78:$AI$97,2+A506)</f>
        <v>48.8</v>
      </c>
    </row>
    <row r="509" spans="1:8" ht="21" x14ac:dyDescent="0.25">
      <c r="B509" s="38">
        <v>4</v>
      </c>
      <c r="C509" s="40" t="s">
        <v>244</v>
      </c>
      <c r="D509" s="160">
        <f>VLOOKUP($B509,$B$41:$AI$53,2+A506)</f>
        <v>11</v>
      </c>
      <c r="E509" s="169" t="s">
        <v>257</v>
      </c>
      <c r="F509" s="39">
        <f>VLOOKUP($B509,$B$56:$AI$75,2+A506)</f>
        <v>848</v>
      </c>
      <c r="G509" s="44" t="s">
        <v>277</v>
      </c>
      <c r="H509" s="39">
        <f>VLOOKUP($B509,$B$78:$AI$97,2+A506)</f>
        <v>57.7</v>
      </c>
    </row>
    <row r="510" spans="1:8" ht="21"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1" x14ac:dyDescent="0.25">
      <c r="B511" s="38">
        <v>6</v>
      </c>
      <c r="C511" s="40" t="s">
        <v>246</v>
      </c>
      <c r="D511" s="160">
        <f>VLOOKUP($B511,$B$41:$AI$53,2+A506)</f>
        <v>11</v>
      </c>
      <c r="E511" s="169" t="s">
        <v>259</v>
      </c>
      <c r="F511" s="39">
        <f>VLOOKUP($B511,$B$56:$AI$75,2+A506)</f>
        <v>757</v>
      </c>
      <c r="G511" s="44" t="s">
        <v>279</v>
      </c>
      <c r="H511" s="39">
        <f>VLOOKUP($B511,$B$78:$AI$97,2+A506)</f>
        <v>73.117846</v>
      </c>
    </row>
    <row r="512" spans="1:8" ht="21"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1" x14ac:dyDescent="0.25">
      <c r="B513" s="38">
        <v>8</v>
      </c>
      <c r="C513" s="40" t="s">
        <v>248</v>
      </c>
      <c r="D513" s="160">
        <f>VLOOKUP($B513,$B$41:$AI$53,2+A506)</f>
        <v>11</v>
      </c>
      <c r="E513" s="169" t="s">
        <v>261</v>
      </c>
      <c r="F513" s="39">
        <f>VLOOKUP($B513,$B$56:$AI$75,2+A506)</f>
        <v>757</v>
      </c>
      <c r="G513" s="44" t="s">
        <v>281</v>
      </c>
      <c r="H513" s="39">
        <f>VLOOKUP($B513,$B$78:$AI$97,2+A506)</f>
        <v>82.9</v>
      </c>
    </row>
    <row r="514" spans="1:8" ht="21"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1"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1"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1"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1"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1" x14ac:dyDescent="0.25">
      <c r="B519" s="38">
        <v>14</v>
      </c>
      <c r="E519" s="169" t="s">
        <v>267</v>
      </c>
      <c r="F519" s="39">
        <f>VLOOKUP($B519,$B$56:$AI$75,2+A506)</f>
        <v>746</v>
      </c>
      <c r="G519" s="44" t="s">
        <v>287</v>
      </c>
      <c r="H519" s="39">
        <f>VLOOKUP($B519,$B$78:$AI$97,2+A506)</f>
        <v>76.213310409999991</v>
      </c>
    </row>
    <row r="520" spans="1:8" ht="21" x14ac:dyDescent="0.25">
      <c r="B520" s="38">
        <v>15</v>
      </c>
      <c r="E520" s="169" t="s">
        <v>268</v>
      </c>
      <c r="F520" s="39">
        <f>VLOOKUP($B520,$B$56:$AI$75,2+A506)</f>
        <v>746</v>
      </c>
      <c r="G520" s="44" t="s">
        <v>288</v>
      </c>
      <c r="H520" s="39">
        <f>VLOOKUP($B520,$B$78:$AI$97,2+A506)</f>
        <v>79.133168159999997</v>
      </c>
    </row>
    <row r="521" spans="1:8" ht="21" x14ac:dyDescent="0.25">
      <c r="B521" s="38">
        <v>16</v>
      </c>
      <c r="E521" s="169" t="s">
        <v>269</v>
      </c>
      <c r="F521" s="39">
        <f>VLOOKUP($B521,$B$56:$AI$75,2+A506)</f>
        <v>746</v>
      </c>
      <c r="G521" s="44" t="s">
        <v>289</v>
      </c>
      <c r="H521" s="39">
        <f>VLOOKUP($B521,$B$78:$AI$97,2+A506)</f>
        <v>75.473013359999996</v>
      </c>
    </row>
    <row r="522" spans="1:8" ht="21"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1"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1"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1" x14ac:dyDescent="0.25">
      <c r="B527" s="38">
        <v>2</v>
      </c>
      <c r="C527" s="40" t="s">
        <v>242</v>
      </c>
      <c r="D527" s="160">
        <f>VLOOKUP($B527,$B$41:$AI$53,2+A526)</f>
        <v>15</v>
      </c>
      <c r="E527" s="169" t="s">
        <v>255</v>
      </c>
      <c r="F527" s="39">
        <f>VLOOKUP($B527,$B$56:$AI$75,2+A526)</f>
        <v>690</v>
      </c>
      <c r="G527" s="44" t="s">
        <v>275</v>
      </c>
      <c r="H527" s="39">
        <f>VLOOKUP($B527,$B$78:$AI$97,2+A526)</f>
        <v>33.4</v>
      </c>
    </row>
    <row r="528" spans="1:8" ht="21" x14ac:dyDescent="0.25">
      <c r="B528" s="38">
        <v>3</v>
      </c>
      <c r="C528" s="40" t="s">
        <v>243</v>
      </c>
      <c r="D528" s="160">
        <f>VLOOKUP($B528,$B$41:$AI$53,2+A526)</f>
        <v>15</v>
      </c>
      <c r="E528" s="169" t="s">
        <v>256</v>
      </c>
      <c r="F528" s="39">
        <f>VLOOKUP($B528,$B$56:$AI$75,2+A526)</f>
        <v>808</v>
      </c>
      <c r="G528" s="44" t="s">
        <v>276</v>
      </c>
      <c r="H528" s="39">
        <f>VLOOKUP($B528,$B$78:$AI$97,2+A526)</f>
        <v>43.6</v>
      </c>
    </row>
    <row r="529" spans="2:8" ht="21" x14ac:dyDescent="0.25">
      <c r="B529" s="38">
        <v>4</v>
      </c>
      <c r="C529" s="40" t="s">
        <v>244</v>
      </c>
      <c r="D529" s="160">
        <f>VLOOKUP($B529,$B$41:$AI$53,2+A526)</f>
        <v>15</v>
      </c>
      <c r="E529" s="169" t="s">
        <v>257</v>
      </c>
      <c r="F529" s="39">
        <f>VLOOKUP($B529,$B$56:$AI$75,2+A526)</f>
        <v>800</v>
      </c>
      <c r="G529" s="44" t="s">
        <v>277</v>
      </c>
      <c r="H529" s="39">
        <f>VLOOKUP($B529,$B$78:$AI$97,2+A526)</f>
        <v>48.5</v>
      </c>
    </row>
    <row r="530" spans="2:8" ht="21"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1"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1"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1" x14ac:dyDescent="0.25">
      <c r="B533" s="38">
        <v>8</v>
      </c>
      <c r="C533" s="40" t="s">
        <v>248</v>
      </c>
      <c r="D533" s="160">
        <f>VLOOKUP($B533,$B$41:$AI$53,2+A526)</f>
        <v>15</v>
      </c>
      <c r="E533" s="169" t="s">
        <v>261</v>
      </c>
      <c r="F533" s="39">
        <f>VLOOKUP($B533,$B$56:$AI$75,2+A526)</f>
        <v>773</v>
      </c>
      <c r="G533" s="44" t="s">
        <v>281</v>
      </c>
      <c r="H533" s="39">
        <f>VLOOKUP($B533,$B$78:$AI$97,2+A526)</f>
        <v>72.8</v>
      </c>
    </row>
    <row r="534" spans="2:8" ht="21"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1"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1"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1"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1"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1" x14ac:dyDescent="0.25">
      <c r="B539" s="38">
        <v>14</v>
      </c>
      <c r="E539" s="169" t="s">
        <v>267</v>
      </c>
      <c r="F539" s="39">
        <f>VLOOKUP($B539,$B$56:$AI$75,2+A526)</f>
        <v>766</v>
      </c>
      <c r="G539" s="44" t="s">
        <v>287</v>
      </c>
      <c r="H539" s="39">
        <f>VLOOKUP($B539,$B$78:$AI$97,2+A526)</f>
        <v>72.193600810000007</v>
      </c>
    </row>
    <row r="540" spans="2:8" ht="21" x14ac:dyDescent="0.25">
      <c r="B540" s="38">
        <v>15</v>
      </c>
      <c r="E540" s="169" t="s">
        <v>268</v>
      </c>
      <c r="F540" s="39">
        <f>VLOOKUP($B540,$B$56:$AI$75,2+A526)</f>
        <v>765</v>
      </c>
      <c r="G540" s="44" t="s">
        <v>288</v>
      </c>
      <c r="H540" s="39">
        <f>VLOOKUP($B540,$B$78:$AI$97,2+A526)</f>
        <v>73.372692900000004</v>
      </c>
    </row>
    <row r="541" spans="2:8" ht="21" x14ac:dyDescent="0.25">
      <c r="B541" s="38">
        <v>16</v>
      </c>
      <c r="E541" s="169" t="s">
        <v>269</v>
      </c>
      <c r="F541" s="39">
        <f>VLOOKUP($B541,$B$56:$AI$75,2+A526)</f>
        <v>765</v>
      </c>
      <c r="G541" s="44" t="s">
        <v>289</v>
      </c>
      <c r="H541" s="39">
        <f>VLOOKUP($B541,$B$78:$AI$97,2+A526)</f>
        <v>69.372240879999993</v>
      </c>
    </row>
    <row r="542" spans="2:8" ht="21"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1"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1"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1"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1" x14ac:dyDescent="0.25">
      <c r="B548" s="38">
        <v>3</v>
      </c>
      <c r="C548" s="40" t="s">
        <v>243</v>
      </c>
      <c r="D548" s="160">
        <f>VLOOKUP($B548,$B$41:$AI$53,2+A546)</f>
        <v>20</v>
      </c>
      <c r="E548" s="169" t="s">
        <v>256</v>
      </c>
      <c r="F548" s="39">
        <f>VLOOKUP($B548,$B$56:$AI$75,2+A546)</f>
        <v>784</v>
      </c>
      <c r="G548" s="44" t="s">
        <v>276</v>
      </c>
      <c r="H548" s="39">
        <f>VLOOKUP($B548,$B$78:$AI$97,2+A546)</f>
        <v>43</v>
      </c>
    </row>
    <row r="549" spans="1:8" ht="21" x14ac:dyDescent="0.25">
      <c r="B549" s="38">
        <v>4</v>
      </c>
      <c r="C549" s="40" t="s">
        <v>244</v>
      </c>
      <c r="D549" s="160">
        <f>VLOOKUP($B549,$B$41:$AI$53,2+A546)</f>
        <v>20</v>
      </c>
      <c r="E549" s="169" t="s">
        <v>257</v>
      </c>
      <c r="F549" s="39">
        <f>VLOOKUP($B549,$B$56:$AI$75,2+A546)</f>
        <v>838</v>
      </c>
      <c r="G549" s="44" t="s">
        <v>277</v>
      </c>
      <c r="H549" s="39">
        <f>VLOOKUP($B549,$B$78:$AI$97,2+A546)</f>
        <v>47.8</v>
      </c>
    </row>
    <row r="550" spans="1:8" ht="21"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1"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1"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1" x14ac:dyDescent="0.25">
      <c r="B553" s="38">
        <v>8</v>
      </c>
      <c r="C553" s="40" t="s">
        <v>248</v>
      </c>
      <c r="D553" s="160">
        <f>VLOOKUP($B553,$B$41:$AI$53,2+A546)</f>
        <v>19</v>
      </c>
      <c r="E553" s="169" t="s">
        <v>261</v>
      </c>
      <c r="F553" s="39">
        <f>VLOOKUP($B553,$B$56:$AI$75,2+A546)</f>
        <v>864</v>
      </c>
      <c r="G553" s="44" t="s">
        <v>281</v>
      </c>
      <c r="H553" s="39">
        <f>VLOOKUP($B553,$B$78:$AI$97,2+A546)</f>
        <v>80.5</v>
      </c>
    </row>
    <row r="554" spans="1:8" ht="21"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1"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1"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1"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1"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1" x14ac:dyDescent="0.25">
      <c r="B559" s="38">
        <v>14</v>
      </c>
      <c r="E559" s="169" t="s">
        <v>267</v>
      </c>
      <c r="F559" s="39">
        <f>VLOOKUP($B559,$B$56:$AI$75,2+A546)</f>
        <v>850</v>
      </c>
      <c r="G559" s="44" t="s">
        <v>287</v>
      </c>
      <c r="H559" s="39">
        <f>VLOOKUP($B559,$B$78:$AI$97,2+A546)</f>
        <v>84.645644610000005</v>
      </c>
    </row>
    <row r="560" spans="1:8" ht="21" x14ac:dyDescent="0.25">
      <c r="B560" s="38">
        <v>15</v>
      </c>
      <c r="E560" s="169" t="s">
        <v>268</v>
      </c>
      <c r="F560" s="39">
        <f>VLOOKUP($B560,$B$56:$AI$75,2+A546)</f>
        <v>842</v>
      </c>
      <c r="G560" s="44" t="s">
        <v>288</v>
      </c>
      <c r="H560" s="39">
        <f>VLOOKUP($B560,$B$78:$AI$97,2+A546)</f>
        <v>86.604558099999991</v>
      </c>
    </row>
    <row r="561" spans="1:8" ht="21" x14ac:dyDescent="0.25">
      <c r="B561" s="38">
        <v>16</v>
      </c>
      <c r="E561" s="169" t="s">
        <v>269</v>
      </c>
      <c r="F561" s="39">
        <f>VLOOKUP($B561,$B$56:$AI$75,2+A546)</f>
        <v>826</v>
      </c>
      <c r="G561" s="44" t="s">
        <v>289</v>
      </c>
      <c r="H561" s="39">
        <f>VLOOKUP($B561,$B$78:$AI$97,2+A546)</f>
        <v>80.949275239999992</v>
      </c>
    </row>
    <row r="562" spans="1:8" ht="21"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1"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1"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1" x14ac:dyDescent="0.25">
      <c r="B567" s="38">
        <v>2</v>
      </c>
      <c r="C567" s="40" t="s">
        <v>242</v>
      </c>
      <c r="D567" s="160">
        <f>VLOOKUP($B567,$B$41:$AI$53,2+A566)</f>
        <v>4</v>
      </c>
      <c r="E567" s="169" t="s">
        <v>255</v>
      </c>
      <c r="F567" s="39">
        <f>VLOOKUP($B567,$B$56:$AI$75,2+A566)</f>
        <v>36</v>
      </c>
      <c r="G567" s="44" t="s">
        <v>275</v>
      </c>
      <c r="H567" s="39">
        <f>VLOOKUP($B567,$B$78:$AI$97,2+A566)</f>
        <v>2.5</v>
      </c>
    </row>
    <row r="568" spans="1:8" ht="21" x14ac:dyDescent="0.25">
      <c r="B568" s="38">
        <v>3</v>
      </c>
      <c r="C568" s="40" t="s">
        <v>243</v>
      </c>
      <c r="D568" s="160">
        <f>VLOOKUP($B568,$B$41:$AI$53,2+A566)</f>
        <v>4</v>
      </c>
      <c r="E568" s="169" t="s">
        <v>256</v>
      </c>
      <c r="F568" s="39">
        <f>VLOOKUP($B568,$B$56:$AI$75,2+A566)</f>
        <v>147</v>
      </c>
      <c r="G568" s="44" t="s">
        <v>276</v>
      </c>
      <c r="H568" s="39">
        <f>VLOOKUP($B568,$B$78:$AI$97,2+A566)</f>
        <v>3.3</v>
      </c>
    </row>
    <row r="569" spans="1:8" ht="21" x14ac:dyDescent="0.25">
      <c r="B569" s="38">
        <v>4</v>
      </c>
      <c r="C569" s="40" t="s">
        <v>244</v>
      </c>
      <c r="D569" s="160">
        <f>VLOOKUP($B569,$B$41:$AI$53,2+A566)</f>
        <v>4</v>
      </c>
      <c r="E569" s="169" t="s">
        <v>257</v>
      </c>
      <c r="F569" s="39">
        <f>VLOOKUP($B569,$B$56:$AI$75,2+A566)</f>
        <v>147</v>
      </c>
      <c r="G569" s="44" t="s">
        <v>277</v>
      </c>
      <c r="H569" s="39">
        <f>VLOOKUP($B569,$B$78:$AI$97,2+A566)</f>
        <v>7.4</v>
      </c>
    </row>
    <row r="570" spans="1:8" ht="21" x14ac:dyDescent="0.25">
      <c r="B570" s="38">
        <v>5</v>
      </c>
      <c r="C570" s="40" t="s">
        <v>245</v>
      </c>
      <c r="D570" s="160">
        <f>VLOOKUP($B570,$B$41:$AI$53,2+A566)</f>
        <v>4</v>
      </c>
      <c r="E570" s="169" t="s">
        <v>258</v>
      </c>
      <c r="F570" s="39">
        <f>VLOOKUP($B570,$B$56:$AI$75,2+A566)</f>
        <v>147</v>
      </c>
      <c r="G570" s="44" t="s">
        <v>278</v>
      </c>
      <c r="H570" s="39">
        <f>VLOOKUP($B570,$B$78:$AI$97,2+A566)</f>
        <v>9.318638</v>
      </c>
    </row>
    <row r="571" spans="1:8" ht="21" x14ac:dyDescent="0.25">
      <c r="B571" s="38">
        <v>6</v>
      </c>
      <c r="C571" s="40" t="s">
        <v>246</v>
      </c>
      <c r="D571" s="160">
        <f>VLOOKUP($B571,$B$41:$AI$53,2+A566)</f>
        <v>4</v>
      </c>
      <c r="E571" s="169" t="s">
        <v>259</v>
      </c>
      <c r="F571" s="39">
        <f>VLOOKUP($B571,$B$56:$AI$75,2+A566)</f>
        <v>142</v>
      </c>
      <c r="G571" s="44" t="s">
        <v>279</v>
      </c>
      <c r="H571" s="39">
        <f>VLOOKUP($B571,$B$78:$AI$97,2+A566)</f>
        <v>11.254336</v>
      </c>
    </row>
    <row r="572" spans="1:8" ht="21" x14ac:dyDescent="0.25">
      <c r="B572" s="38">
        <v>7</v>
      </c>
      <c r="C572" s="40" t="s">
        <v>247</v>
      </c>
      <c r="D572" s="160">
        <f>VLOOKUP($B572,$B$41:$AI$53,2+A566)</f>
        <v>4</v>
      </c>
      <c r="E572" s="169" t="s">
        <v>260</v>
      </c>
      <c r="F572" s="39">
        <f>VLOOKUP($B572,$B$56:$AI$75,2+A566)</f>
        <v>142</v>
      </c>
      <c r="G572" s="44" t="s">
        <v>280</v>
      </c>
      <c r="H572" s="39">
        <f>VLOOKUP($B572,$B$78:$AI$97,2+A566)</f>
        <v>11.5</v>
      </c>
    </row>
    <row r="573" spans="1:8" ht="21" x14ac:dyDescent="0.25">
      <c r="B573" s="38">
        <v>8</v>
      </c>
      <c r="C573" s="40" t="s">
        <v>248</v>
      </c>
      <c r="D573" s="160">
        <f>VLOOKUP($B573,$B$41:$AI$53,2+A566)</f>
        <v>4</v>
      </c>
      <c r="E573" s="169" t="s">
        <v>261</v>
      </c>
      <c r="F573" s="39">
        <f>VLOOKUP($B573,$B$56:$AI$75,2+A566)</f>
        <v>142</v>
      </c>
      <c r="G573" s="44" t="s">
        <v>281</v>
      </c>
      <c r="H573" s="39">
        <f>VLOOKUP($B573,$B$78:$AI$97,2+A566)</f>
        <v>11.8</v>
      </c>
    </row>
    <row r="574" spans="1:8" ht="21"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1"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1"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1" x14ac:dyDescent="0.25">
      <c r="B577" s="38">
        <v>12</v>
      </c>
      <c r="C577" s="40" t="s">
        <v>252</v>
      </c>
      <c r="D577" s="160">
        <f>VLOOKUP($B577,$B$41:$AI$53,2+A566)</f>
        <v>3</v>
      </c>
      <c r="E577" s="169" t="s">
        <v>265</v>
      </c>
      <c r="F577" s="39">
        <f>VLOOKUP($B577,$B$56:$AI$75,2+A566)</f>
        <v>142</v>
      </c>
      <c r="G577" s="44" t="s">
        <v>285</v>
      </c>
      <c r="H577" s="39">
        <f>VLOOKUP($B577,$B$78:$AI$97,2+A566)</f>
        <v>10.31241108</v>
      </c>
    </row>
    <row r="578" spans="1:8" ht="21" x14ac:dyDescent="0.25">
      <c r="B578" s="38">
        <v>13</v>
      </c>
      <c r="C578" s="41" t="s">
        <v>253</v>
      </c>
      <c r="D578" s="160">
        <f>VLOOKUP($B578,$B$41:$AI$53,2+A566)</f>
        <v>3</v>
      </c>
      <c r="E578" s="169" t="s">
        <v>266</v>
      </c>
      <c r="F578" s="39">
        <f>VLOOKUP($B578,$B$56:$AI$75,2+A566)</f>
        <v>142</v>
      </c>
      <c r="G578" s="44" t="s">
        <v>286</v>
      </c>
      <c r="H578" s="39">
        <f>VLOOKUP($B578,$B$78:$AI$97,2+A566)</f>
        <v>10.78437797</v>
      </c>
    </row>
    <row r="579" spans="1:8" ht="21" x14ac:dyDescent="0.25">
      <c r="B579" s="38">
        <v>14</v>
      </c>
      <c r="E579" s="169" t="s">
        <v>267</v>
      </c>
      <c r="F579" s="39">
        <f>VLOOKUP($B579,$B$56:$AI$75,2+A566)</f>
        <v>142</v>
      </c>
      <c r="G579" s="44" t="s">
        <v>287</v>
      </c>
      <c r="H579" s="39">
        <f>VLOOKUP($B579,$B$78:$AI$97,2+A566)</f>
        <v>10.670820519999999</v>
      </c>
    </row>
    <row r="580" spans="1:8" ht="21" x14ac:dyDescent="0.25">
      <c r="B580" s="38">
        <v>15</v>
      </c>
      <c r="E580" s="169" t="s">
        <v>268</v>
      </c>
      <c r="F580" s="39">
        <f>VLOOKUP($B580,$B$56:$AI$75,2+A566)</f>
        <v>117</v>
      </c>
      <c r="G580" s="44" t="s">
        <v>288</v>
      </c>
      <c r="H580" s="39">
        <f>VLOOKUP($B580,$B$78:$AI$97,2+A566)</f>
        <v>10.88419161</v>
      </c>
    </row>
    <row r="581" spans="1:8" ht="21" x14ac:dyDescent="0.25">
      <c r="B581" s="38">
        <v>16</v>
      </c>
      <c r="E581" s="169" t="s">
        <v>269</v>
      </c>
      <c r="F581" s="39">
        <f>VLOOKUP($B581,$B$56:$AI$75,2+A566)</f>
        <v>117</v>
      </c>
      <c r="G581" s="44" t="s">
        <v>289</v>
      </c>
      <c r="H581" s="39">
        <f>VLOOKUP($B581,$B$78:$AI$97,2+A566)</f>
        <v>9.9532086700000004</v>
      </c>
    </row>
    <row r="582" spans="1:8" ht="21"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1"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1"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1" x14ac:dyDescent="0.25">
      <c r="B587" s="38">
        <v>2</v>
      </c>
      <c r="C587" s="40" t="s">
        <v>242</v>
      </c>
      <c r="D587" s="160">
        <f>VLOOKUP($B587,$B$41:$AI$53,2+A586)</f>
        <v>10</v>
      </c>
      <c r="E587" s="169" t="s">
        <v>255</v>
      </c>
      <c r="F587" s="39">
        <f>VLOOKUP($B587,$B$56:$AI$75,2+A586)</f>
        <v>309</v>
      </c>
      <c r="G587" s="44" t="s">
        <v>275</v>
      </c>
      <c r="H587" s="39">
        <f>VLOOKUP($B587,$B$78:$AI$97,2+A586)</f>
        <v>14.5</v>
      </c>
    </row>
    <row r="588" spans="1:8" ht="21" x14ac:dyDescent="0.25">
      <c r="B588" s="38">
        <v>3</v>
      </c>
      <c r="C588" s="40" t="s">
        <v>243</v>
      </c>
      <c r="D588" s="160">
        <f>VLOOKUP($B588,$B$41:$AI$53,2+A586)</f>
        <v>10</v>
      </c>
      <c r="E588" s="169" t="s">
        <v>256</v>
      </c>
      <c r="F588" s="39">
        <f>VLOOKUP($B588,$B$56:$AI$75,2+A586)</f>
        <v>389</v>
      </c>
      <c r="G588" s="44" t="s">
        <v>276</v>
      </c>
      <c r="H588" s="39">
        <f>VLOOKUP($B588,$B$78:$AI$97,2+A586)</f>
        <v>17.8</v>
      </c>
    </row>
    <row r="589" spans="1:8" ht="21" x14ac:dyDescent="0.25">
      <c r="B589" s="38">
        <v>4</v>
      </c>
      <c r="C589" s="40" t="s">
        <v>244</v>
      </c>
      <c r="D589" s="160">
        <f>VLOOKUP($B589,$B$41:$AI$53,2+A586)</f>
        <v>10</v>
      </c>
      <c r="E589" s="169" t="s">
        <v>257</v>
      </c>
      <c r="F589" s="39">
        <f>VLOOKUP($B589,$B$56:$AI$75,2+A586)</f>
        <v>482</v>
      </c>
      <c r="G589" s="44" t="s">
        <v>277</v>
      </c>
      <c r="H589" s="39">
        <f>VLOOKUP($B589,$B$78:$AI$97,2+A586)</f>
        <v>22.2</v>
      </c>
    </row>
    <row r="590" spans="1:8" ht="21" x14ac:dyDescent="0.25">
      <c r="B590" s="38">
        <v>5</v>
      </c>
      <c r="C590" s="40" t="s">
        <v>245</v>
      </c>
      <c r="D590" s="160">
        <f>VLOOKUP($B590,$B$41:$AI$53,2+A586)</f>
        <v>10</v>
      </c>
      <c r="E590" s="169" t="s">
        <v>258</v>
      </c>
      <c r="F590" s="39">
        <f>VLOOKUP($B590,$B$56:$AI$75,2+A586)</f>
        <v>453</v>
      </c>
      <c r="G590" s="44" t="s">
        <v>278</v>
      </c>
      <c r="H590" s="39">
        <f>VLOOKUP($B590,$B$78:$AI$97,2+A586)</f>
        <v>27.461682</v>
      </c>
    </row>
    <row r="591" spans="1:8" ht="21"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1" x14ac:dyDescent="0.25">
      <c r="B592" s="38">
        <v>7</v>
      </c>
      <c r="C592" s="40" t="s">
        <v>247</v>
      </c>
      <c r="D592" s="160">
        <f>VLOOKUP($B592,$B$41:$AI$53,2+A586)</f>
        <v>10</v>
      </c>
      <c r="E592" s="169" t="s">
        <v>260</v>
      </c>
      <c r="F592" s="39">
        <f>VLOOKUP($B592,$B$56:$AI$75,2+A586)</f>
        <v>398</v>
      </c>
      <c r="G592" s="44" t="s">
        <v>280</v>
      </c>
      <c r="H592" s="39">
        <f>VLOOKUP($B592,$B$78:$AI$97,2+A586)</f>
        <v>34.6</v>
      </c>
    </row>
    <row r="593" spans="1:8" ht="21" x14ac:dyDescent="0.25">
      <c r="B593" s="38">
        <v>8</v>
      </c>
      <c r="C593" s="40" t="s">
        <v>248</v>
      </c>
      <c r="D593" s="160">
        <f>VLOOKUP($B593,$B$41:$AI$53,2+A586)</f>
        <v>10</v>
      </c>
      <c r="E593" s="169" t="s">
        <v>261</v>
      </c>
      <c r="F593" s="39">
        <f>VLOOKUP($B593,$B$56:$AI$75,2+A586)</f>
        <v>398</v>
      </c>
      <c r="G593" s="44" t="s">
        <v>281</v>
      </c>
      <c r="H593" s="39">
        <f>VLOOKUP($B593,$B$78:$AI$97,2+A586)</f>
        <v>35.9</v>
      </c>
    </row>
    <row r="594" spans="1:8" ht="21"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1"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1"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1"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1"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1" x14ac:dyDescent="0.25">
      <c r="B599" s="38">
        <v>14</v>
      </c>
      <c r="E599" s="169" t="s">
        <v>267</v>
      </c>
      <c r="F599" s="39">
        <f>VLOOKUP($B599,$B$56:$AI$75,2+A586)</f>
        <v>393</v>
      </c>
      <c r="G599" s="44" t="s">
        <v>287</v>
      </c>
      <c r="H599" s="39">
        <f>VLOOKUP($B599,$B$78:$AI$97,2+A586)</f>
        <v>30.013661620000001</v>
      </c>
    </row>
    <row r="600" spans="1:8" ht="21" x14ac:dyDescent="0.25">
      <c r="B600" s="38">
        <v>15</v>
      </c>
      <c r="E600" s="169" t="s">
        <v>268</v>
      </c>
      <c r="F600" s="39">
        <f>VLOOKUP($B600,$B$56:$AI$75,2+A586)</f>
        <v>350</v>
      </c>
      <c r="G600" s="44" t="s">
        <v>288</v>
      </c>
      <c r="H600" s="39">
        <f>VLOOKUP($B600,$B$78:$AI$97,2+A586)</f>
        <v>29.94730264</v>
      </c>
    </row>
    <row r="601" spans="1:8" ht="21" x14ac:dyDescent="0.25">
      <c r="B601" s="38">
        <v>16</v>
      </c>
      <c r="E601" s="169" t="s">
        <v>269</v>
      </c>
      <c r="F601" s="39">
        <f>VLOOKUP($B601,$B$56:$AI$75,2+A586)</f>
        <v>384</v>
      </c>
      <c r="G601" s="44" t="s">
        <v>289</v>
      </c>
      <c r="H601" s="39">
        <f>VLOOKUP($B601,$B$78:$AI$97,2+A586)</f>
        <v>28.196036070000002</v>
      </c>
    </row>
    <row r="602" spans="1:8" ht="21"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1"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1"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1" x14ac:dyDescent="0.25">
      <c r="B607" s="38">
        <v>2</v>
      </c>
      <c r="C607" s="40" t="s">
        <v>242</v>
      </c>
      <c r="D607" s="160">
        <f>VLOOKUP($B607,$B$41:$AI$53,2+A606)</f>
        <v>7</v>
      </c>
      <c r="E607" s="169" t="s">
        <v>255</v>
      </c>
      <c r="F607" s="39">
        <f>VLOOKUP($B607,$B$56:$AI$75,2+A606)</f>
        <v>239</v>
      </c>
      <c r="G607" s="44" t="s">
        <v>275</v>
      </c>
      <c r="H607" s="39">
        <f>VLOOKUP($B607,$B$78:$AI$97,2+A606)</f>
        <v>14.9</v>
      </c>
    </row>
    <row r="608" spans="1:8" ht="21"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1"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1" x14ac:dyDescent="0.25">
      <c r="B610" s="38">
        <v>5</v>
      </c>
      <c r="C610" s="40" t="s">
        <v>245</v>
      </c>
      <c r="D610" s="160">
        <f>VLOOKUP($B610,$B$41:$AI$53,2+A606)</f>
        <v>7</v>
      </c>
      <c r="E610" s="169" t="s">
        <v>258</v>
      </c>
      <c r="F610" s="39">
        <f>VLOOKUP($B610,$B$56:$AI$75,2+A606)</f>
        <v>290</v>
      </c>
      <c r="G610" s="44" t="s">
        <v>278</v>
      </c>
      <c r="H610" s="39">
        <f>VLOOKUP($B610,$B$78:$AI$97,2+A606)</f>
        <v>20.677806</v>
      </c>
    </row>
    <row r="611" spans="2:8" ht="21"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1" x14ac:dyDescent="0.25">
      <c r="B612" s="38">
        <v>7</v>
      </c>
      <c r="C612" s="40" t="s">
        <v>247</v>
      </c>
      <c r="D612" s="160">
        <f>VLOOKUP($B612,$B$41:$AI$53,2+A606)</f>
        <v>7</v>
      </c>
      <c r="E612" s="169" t="s">
        <v>260</v>
      </c>
      <c r="F612" s="39">
        <f>VLOOKUP($B612,$B$56:$AI$75,2+A606)</f>
        <v>285</v>
      </c>
      <c r="G612" s="44" t="s">
        <v>280</v>
      </c>
      <c r="H612" s="39">
        <f>VLOOKUP($B612,$B$78:$AI$97,2+A606)</f>
        <v>24.5</v>
      </c>
    </row>
    <row r="613" spans="2:8" ht="21" x14ac:dyDescent="0.25">
      <c r="B613" s="38">
        <v>8</v>
      </c>
      <c r="C613" s="40" t="s">
        <v>248</v>
      </c>
      <c r="D613" s="160">
        <f>VLOOKUP($B613,$B$41:$AI$53,2+A606)</f>
        <v>7</v>
      </c>
      <c r="E613" s="169" t="s">
        <v>261</v>
      </c>
      <c r="F613" s="39">
        <f>VLOOKUP($B613,$B$56:$AI$75,2+A606)</f>
        <v>285</v>
      </c>
      <c r="G613" s="44" t="s">
        <v>281</v>
      </c>
      <c r="H613" s="39">
        <f>VLOOKUP($B613,$B$78:$AI$97,2+A606)</f>
        <v>26.4</v>
      </c>
    </row>
    <row r="614" spans="2:8" ht="21"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1"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1"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1"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1"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1" x14ac:dyDescent="0.25">
      <c r="B619" s="38">
        <v>14</v>
      </c>
      <c r="E619" s="169" t="s">
        <v>267</v>
      </c>
      <c r="F619" s="39">
        <f>VLOOKUP($B619,$B$56:$AI$75,2+A606)</f>
        <v>295</v>
      </c>
      <c r="G619" s="44" t="s">
        <v>287</v>
      </c>
      <c r="H619" s="39">
        <f>VLOOKUP($B619,$B$78:$AI$97,2+A606)</f>
        <v>23.733444170000002</v>
      </c>
    </row>
    <row r="620" spans="2:8" ht="21" x14ac:dyDescent="0.25">
      <c r="B620" s="38">
        <v>15</v>
      </c>
      <c r="E620" s="169" t="s">
        <v>268</v>
      </c>
      <c r="F620" s="39">
        <f>VLOOKUP($B620,$B$56:$AI$75,2+A606)</f>
        <v>295</v>
      </c>
      <c r="G620" s="44" t="s">
        <v>288</v>
      </c>
      <c r="H620" s="39">
        <f>VLOOKUP($B620,$B$78:$AI$97,2+A606)</f>
        <v>23.483897170000002</v>
      </c>
    </row>
    <row r="621" spans="2:8" ht="21" x14ac:dyDescent="0.25">
      <c r="B621" s="38">
        <v>16</v>
      </c>
      <c r="E621" s="169" t="s">
        <v>269</v>
      </c>
      <c r="F621" s="39">
        <f>VLOOKUP($B621,$B$56:$AI$75,2+A606)</f>
        <v>295</v>
      </c>
      <c r="G621" s="44" t="s">
        <v>289</v>
      </c>
      <c r="H621" s="39">
        <f>VLOOKUP($B621,$B$78:$AI$97,2+A606)</f>
        <v>22.341508770000001</v>
      </c>
    </row>
    <row r="622" spans="2:8" ht="21"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1"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1"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1" x14ac:dyDescent="0.25">
      <c r="B627" s="38">
        <v>2</v>
      </c>
      <c r="C627" s="40" t="s">
        <v>242</v>
      </c>
      <c r="D627" s="160">
        <f>VLOOKUP($B627,$B$41:$AI$53,2+A626)</f>
        <v>7</v>
      </c>
      <c r="E627" s="169" t="s">
        <v>255</v>
      </c>
      <c r="F627" s="39">
        <f>VLOOKUP($B627,$B$56:$AI$75,2+A626)</f>
        <v>471</v>
      </c>
      <c r="G627" s="44" t="s">
        <v>275</v>
      </c>
      <c r="H627" s="39">
        <f>VLOOKUP($B627,$B$78:$AI$97,2+A626)</f>
        <v>34.4</v>
      </c>
    </row>
    <row r="628" spans="1:8" ht="21" x14ac:dyDescent="0.25">
      <c r="B628" s="38">
        <v>3</v>
      </c>
      <c r="C628" s="40" t="s">
        <v>243</v>
      </c>
      <c r="D628" s="160">
        <f>VLOOKUP($B628,$B$41:$AI$53,2+A626)</f>
        <v>7</v>
      </c>
      <c r="E628" s="169" t="s">
        <v>256</v>
      </c>
      <c r="F628" s="39">
        <f>VLOOKUP($B628,$B$56:$AI$75,2+A626)</f>
        <v>547</v>
      </c>
      <c r="G628" s="44" t="s">
        <v>276</v>
      </c>
      <c r="H628" s="39">
        <f>VLOOKUP($B628,$B$78:$AI$97,2+A626)</f>
        <v>42.1</v>
      </c>
    </row>
    <row r="629" spans="1:8" ht="21" x14ac:dyDescent="0.25">
      <c r="B629" s="38">
        <v>4</v>
      </c>
      <c r="C629" s="40" t="s">
        <v>244</v>
      </c>
      <c r="D629" s="160">
        <f>VLOOKUP($B629,$B$41:$AI$53,2+A626)</f>
        <v>7</v>
      </c>
      <c r="E629" s="169" t="s">
        <v>257</v>
      </c>
      <c r="F629" s="39">
        <f>VLOOKUP($B629,$B$56:$AI$75,2+A626)</f>
        <v>541</v>
      </c>
      <c r="G629" s="44" t="s">
        <v>277</v>
      </c>
      <c r="H629" s="39">
        <f>VLOOKUP($B629,$B$78:$AI$97,2+A626)</f>
        <v>47.3</v>
      </c>
    </row>
    <row r="630" spans="1:8" ht="21"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1"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1" x14ac:dyDescent="0.25">
      <c r="B632" s="38">
        <v>7</v>
      </c>
      <c r="C632" s="40" t="s">
        <v>247</v>
      </c>
      <c r="D632" s="160">
        <f>VLOOKUP($B632,$B$41:$AI$53,2+A626)</f>
        <v>7</v>
      </c>
      <c r="E632" s="169" t="s">
        <v>260</v>
      </c>
      <c r="F632" s="39">
        <f>VLOOKUP($B632,$B$56:$AI$75,2+A626)</f>
        <v>536</v>
      </c>
      <c r="G632" s="44" t="s">
        <v>280</v>
      </c>
      <c r="H632" s="39">
        <f>VLOOKUP($B632,$B$78:$AI$97,2+A626)</f>
        <v>58.3</v>
      </c>
    </row>
    <row r="633" spans="1:8" ht="21" x14ac:dyDescent="0.25">
      <c r="B633" s="38">
        <v>8</v>
      </c>
      <c r="C633" s="40" t="s">
        <v>248</v>
      </c>
      <c r="D633" s="160">
        <f>VLOOKUP($B633,$B$41:$AI$53,2+A626)</f>
        <v>7</v>
      </c>
      <c r="E633" s="169" t="s">
        <v>261</v>
      </c>
      <c r="F633" s="39">
        <f>VLOOKUP($B633,$B$56:$AI$75,2+A626)</f>
        <v>536</v>
      </c>
      <c r="G633" s="44" t="s">
        <v>281</v>
      </c>
      <c r="H633" s="39">
        <f>VLOOKUP($B633,$B$78:$AI$97,2+A626)</f>
        <v>58</v>
      </c>
    </row>
    <row r="634" spans="1:8" ht="21"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1"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1"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1"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1" x14ac:dyDescent="0.25">
      <c r="B638" s="38">
        <v>13</v>
      </c>
      <c r="C638" s="41" t="s">
        <v>253</v>
      </c>
      <c r="D638" s="160">
        <f>VLOOKUP($B638,$B$41:$AI$53,2+A626)</f>
        <v>7</v>
      </c>
      <c r="E638" s="169" t="s">
        <v>266</v>
      </c>
      <c r="F638" s="39">
        <f>VLOOKUP($B638,$B$56:$AI$75,2+A626)</f>
        <v>554</v>
      </c>
      <c r="G638" s="44" t="s">
        <v>286</v>
      </c>
      <c r="H638" s="39">
        <f>VLOOKUP($B638,$B$78:$AI$97,2+A626)</f>
        <v>58.65945644</v>
      </c>
    </row>
    <row r="639" spans="1:8" ht="21" x14ac:dyDescent="0.25">
      <c r="B639" s="38">
        <v>14</v>
      </c>
      <c r="E639" s="169" t="s">
        <v>267</v>
      </c>
      <c r="F639" s="39">
        <f>VLOOKUP($B639,$B$56:$AI$75,2+A626)</f>
        <v>554</v>
      </c>
      <c r="G639" s="44" t="s">
        <v>287</v>
      </c>
      <c r="H639" s="39">
        <f>VLOOKUP($B639,$B$78:$AI$97,2+A626)</f>
        <v>58.629142630000004</v>
      </c>
    </row>
    <row r="640" spans="1:8" ht="21" x14ac:dyDescent="0.25">
      <c r="B640" s="38">
        <v>15</v>
      </c>
      <c r="E640" s="169" t="s">
        <v>268</v>
      </c>
      <c r="F640" s="39">
        <f>VLOOKUP($B640,$B$56:$AI$75,2+A626)</f>
        <v>554</v>
      </c>
      <c r="G640" s="44" t="s">
        <v>288</v>
      </c>
      <c r="H640" s="39">
        <f>VLOOKUP($B640,$B$78:$AI$97,2+A626)</f>
        <v>58.709215799999996</v>
      </c>
    </row>
    <row r="641" spans="1:8" ht="21" x14ac:dyDescent="0.25">
      <c r="B641" s="38">
        <v>16</v>
      </c>
      <c r="E641" s="169" t="s">
        <v>269</v>
      </c>
      <c r="F641" s="39">
        <f>VLOOKUP($B641,$B$56:$AI$75,2+A626)</f>
        <v>554</v>
      </c>
      <c r="G641" s="44" t="s">
        <v>289</v>
      </c>
      <c r="H641" s="39">
        <f>VLOOKUP($B641,$B$78:$AI$97,2+A626)</f>
        <v>56.107009560000002</v>
      </c>
    </row>
    <row r="642" spans="1:8" ht="21"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1"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1"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1"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1" x14ac:dyDescent="0.25">
      <c r="B648" s="38">
        <v>3</v>
      </c>
      <c r="C648" s="40" t="s">
        <v>243</v>
      </c>
      <c r="D648" s="160">
        <f>VLOOKUP($B648,$B$41:$AI$53,2+A646)</f>
        <v>9</v>
      </c>
      <c r="E648" s="169" t="s">
        <v>256</v>
      </c>
      <c r="F648" s="39">
        <f>VLOOKUP($B648,$B$56:$AI$75,2+A646)</f>
        <v>575</v>
      </c>
      <c r="G648" s="44" t="s">
        <v>276</v>
      </c>
      <c r="H648" s="39">
        <f>VLOOKUP($B648,$B$78:$AI$97,2+A646)</f>
        <v>45.3</v>
      </c>
    </row>
    <row r="649" spans="1:8" ht="21" x14ac:dyDescent="0.25">
      <c r="B649" s="38">
        <v>4</v>
      </c>
      <c r="C649" s="40" t="s">
        <v>244</v>
      </c>
      <c r="D649" s="160">
        <f>VLOOKUP($B649,$B$41:$AI$53,2+A646)</f>
        <v>9</v>
      </c>
      <c r="E649" s="169" t="s">
        <v>257</v>
      </c>
      <c r="F649" s="39">
        <f>VLOOKUP($B649,$B$56:$AI$75,2+A646)</f>
        <v>580</v>
      </c>
      <c r="G649" s="44" t="s">
        <v>277</v>
      </c>
      <c r="H649" s="39">
        <f>VLOOKUP($B649,$B$78:$AI$97,2+A646)</f>
        <v>53.9</v>
      </c>
    </row>
    <row r="650" spans="1:8" ht="21"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1"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1" x14ac:dyDescent="0.25">
      <c r="B652" s="38">
        <v>7</v>
      </c>
      <c r="C652" s="40" t="s">
        <v>247</v>
      </c>
      <c r="D652" s="160">
        <f>VLOOKUP($B652,$B$41:$AI$53,2+A646)</f>
        <v>9</v>
      </c>
      <c r="E652" s="169" t="s">
        <v>260</v>
      </c>
      <c r="F652" s="39">
        <f>VLOOKUP($B652,$B$56:$AI$75,2+A646)</f>
        <v>616</v>
      </c>
      <c r="G652" s="44" t="s">
        <v>280</v>
      </c>
      <c r="H652" s="39">
        <f>VLOOKUP($B652,$B$78:$AI$97,2+A646)</f>
        <v>78.3</v>
      </c>
    </row>
    <row r="653" spans="1:8" ht="21" x14ac:dyDescent="0.25">
      <c r="B653" s="38">
        <v>8</v>
      </c>
      <c r="C653" s="40" t="s">
        <v>248</v>
      </c>
      <c r="D653" s="160">
        <f>VLOOKUP($B653,$B$41:$AI$53,2+A646)</f>
        <v>9</v>
      </c>
      <c r="E653" s="169" t="s">
        <v>261</v>
      </c>
      <c r="F653" s="39">
        <f>VLOOKUP($B653,$B$56:$AI$75,2+A646)</f>
        <v>616</v>
      </c>
      <c r="G653" s="44" t="s">
        <v>281</v>
      </c>
      <c r="H653" s="39">
        <f>VLOOKUP($B653,$B$78:$AI$97,2+A646)</f>
        <v>84.4</v>
      </c>
    </row>
    <row r="654" spans="1:8" ht="21"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1"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1"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1"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1"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1" x14ac:dyDescent="0.25">
      <c r="B659" s="38">
        <v>14</v>
      </c>
      <c r="E659" s="169" t="s">
        <v>267</v>
      </c>
      <c r="F659" s="39">
        <f>VLOOKUP($B659,$B$56:$AI$75,2+A646)</f>
        <v>616</v>
      </c>
      <c r="G659" s="44" t="s">
        <v>287</v>
      </c>
      <c r="H659" s="39">
        <f>VLOOKUP($B659,$B$78:$AI$97,2+A646)</f>
        <v>87.459035650000004</v>
      </c>
    </row>
    <row r="660" spans="1:8" ht="21" x14ac:dyDescent="0.25">
      <c r="B660" s="38">
        <v>15</v>
      </c>
      <c r="E660" s="169" t="s">
        <v>268</v>
      </c>
      <c r="F660" s="39">
        <f>VLOOKUP($B660,$B$56:$AI$75,2+A646)</f>
        <v>621</v>
      </c>
      <c r="G660" s="44" t="s">
        <v>288</v>
      </c>
      <c r="H660" s="39">
        <f>VLOOKUP($B660,$B$78:$AI$97,2+A646)</f>
        <v>94.931231269999998</v>
      </c>
    </row>
    <row r="661" spans="1:8" ht="21" x14ac:dyDescent="0.25">
      <c r="B661" s="38">
        <v>16</v>
      </c>
      <c r="E661" s="169" t="s">
        <v>269</v>
      </c>
      <c r="F661" s="39">
        <f>VLOOKUP($B661,$B$56:$AI$75,2+A646)</f>
        <v>621</v>
      </c>
      <c r="G661" s="44" t="s">
        <v>289</v>
      </c>
      <c r="H661" s="39">
        <f>VLOOKUP($B661,$B$78:$AI$97,2+A646)</f>
        <v>94.451837620000006</v>
      </c>
    </row>
    <row r="662" spans="1:8" ht="21"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1"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1"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1" x14ac:dyDescent="0.25">
      <c r="B667" s="38">
        <v>2</v>
      </c>
      <c r="C667" s="40" t="s">
        <v>242</v>
      </c>
      <c r="D667" s="160">
        <f>VLOOKUP($B667,$B$41:$AI$53,2+A666)</f>
        <v>10</v>
      </c>
      <c r="E667" s="169" t="s">
        <v>255</v>
      </c>
      <c r="F667" s="39">
        <f>VLOOKUP($B667,$B$56:$AI$75,2+A666)</f>
        <v>447</v>
      </c>
      <c r="G667" s="44" t="s">
        <v>275</v>
      </c>
      <c r="H667" s="39">
        <f>VLOOKUP($B667,$B$78:$AI$97,2+A666)</f>
        <v>27</v>
      </c>
    </row>
    <row r="668" spans="1:8" ht="21"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1" x14ac:dyDescent="0.25">
      <c r="B669" s="38">
        <v>4</v>
      </c>
      <c r="C669" s="40" t="s">
        <v>244</v>
      </c>
      <c r="D669" s="160">
        <f>VLOOKUP($B669,$B$41:$AI$53,2+A666)</f>
        <v>10</v>
      </c>
      <c r="E669" s="169" t="s">
        <v>257</v>
      </c>
      <c r="F669" s="39">
        <f>VLOOKUP($B669,$B$56:$AI$75,2+A666)</f>
        <v>511</v>
      </c>
      <c r="G669" s="44" t="s">
        <v>277</v>
      </c>
      <c r="H669" s="39">
        <f>VLOOKUP($B669,$B$78:$AI$97,2+A666)</f>
        <v>38</v>
      </c>
    </row>
    <row r="670" spans="1:8" ht="21" x14ac:dyDescent="0.25">
      <c r="B670" s="38">
        <v>5</v>
      </c>
      <c r="C670" s="40" t="s">
        <v>245</v>
      </c>
      <c r="D670" s="160">
        <f>VLOOKUP($B670,$B$41:$AI$53,2+A666)</f>
        <v>10</v>
      </c>
      <c r="E670" s="169" t="s">
        <v>258</v>
      </c>
      <c r="F670" s="39">
        <f>VLOOKUP($B670,$B$56:$AI$75,2+A666)</f>
        <v>521</v>
      </c>
      <c r="G670" s="44" t="s">
        <v>278</v>
      </c>
      <c r="H670" s="39">
        <f>VLOOKUP($B670,$B$78:$AI$97,2+A666)</f>
        <v>44.297089</v>
      </c>
    </row>
    <row r="671" spans="1:8" ht="21"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1" x14ac:dyDescent="0.25">
      <c r="B672" s="38">
        <v>7</v>
      </c>
      <c r="C672" s="40" t="s">
        <v>247</v>
      </c>
      <c r="D672" s="160">
        <f>VLOOKUP($B672,$B$41:$AI$53,2+A666)</f>
        <v>10</v>
      </c>
      <c r="E672" s="169" t="s">
        <v>260</v>
      </c>
      <c r="F672" s="39">
        <f>VLOOKUP($B672,$B$56:$AI$75,2+A666)</f>
        <v>571</v>
      </c>
      <c r="G672" s="44" t="s">
        <v>280</v>
      </c>
      <c r="H672" s="39">
        <f>VLOOKUP($B672,$B$78:$AI$97,2+A666)</f>
        <v>55.6</v>
      </c>
    </row>
    <row r="673" spans="1:8" ht="21" x14ac:dyDescent="0.25">
      <c r="B673" s="38">
        <v>8</v>
      </c>
      <c r="C673" s="40" t="s">
        <v>248</v>
      </c>
      <c r="D673" s="160">
        <f>VLOOKUP($B673,$B$41:$AI$53,2+A666)</f>
        <v>10</v>
      </c>
      <c r="E673" s="169" t="s">
        <v>261</v>
      </c>
      <c r="F673" s="39">
        <f>VLOOKUP($B673,$B$56:$AI$75,2+A666)</f>
        <v>571</v>
      </c>
      <c r="G673" s="44" t="s">
        <v>281</v>
      </c>
      <c r="H673" s="39">
        <f>VLOOKUP($B673,$B$78:$AI$97,2+A666)</f>
        <v>60.8</v>
      </c>
    </row>
    <row r="674" spans="1:8" ht="21"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1"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1"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1"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1"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1" x14ac:dyDescent="0.25">
      <c r="B679" s="38">
        <v>14</v>
      </c>
      <c r="E679" s="169" t="s">
        <v>267</v>
      </c>
      <c r="F679" s="39">
        <f>VLOOKUP($B679,$B$56:$AI$75,2+A666)</f>
        <v>568</v>
      </c>
      <c r="G679" s="44" t="s">
        <v>287</v>
      </c>
      <c r="H679" s="39">
        <f>VLOOKUP($B679,$B$78:$AI$97,2+A666)</f>
        <v>74.836813909999989</v>
      </c>
    </row>
    <row r="680" spans="1:8" ht="21" x14ac:dyDescent="0.25">
      <c r="B680" s="38">
        <v>15</v>
      </c>
      <c r="E680" s="169" t="s">
        <v>268</v>
      </c>
      <c r="F680" s="39">
        <f>VLOOKUP($B680,$B$56:$AI$75,2+A666)</f>
        <v>663</v>
      </c>
      <c r="G680" s="44" t="s">
        <v>288</v>
      </c>
      <c r="H680" s="39">
        <f>VLOOKUP($B680,$B$78:$AI$97,2+A666)</f>
        <v>79.020912420000002</v>
      </c>
    </row>
    <row r="681" spans="1:8" ht="21" x14ac:dyDescent="0.25">
      <c r="B681" s="38">
        <v>16</v>
      </c>
      <c r="E681" s="169" t="s">
        <v>269</v>
      </c>
      <c r="F681" s="39">
        <f>VLOOKUP($B681,$B$56:$AI$75,2+A666)</f>
        <v>663</v>
      </c>
      <c r="G681" s="44" t="s">
        <v>289</v>
      </c>
      <c r="H681" s="39">
        <f>VLOOKUP($B681,$B$78:$AI$97,2+A666)</f>
        <v>81.735012549999993</v>
      </c>
    </row>
    <row r="682" spans="1:8" ht="21"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1"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1"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1" x14ac:dyDescent="0.25">
      <c r="B687" s="38">
        <v>2</v>
      </c>
      <c r="C687" s="40" t="s">
        <v>242</v>
      </c>
      <c r="D687" s="160">
        <f>VLOOKUP($B687,$B$41:$AI$53,2+A686)</f>
        <v>10</v>
      </c>
      <c r="E687" s="169" t="s">
        <v>255</v>
      </c>
      <c r="F687" s="39">
        <f>VLOOKUP($B687,$B$56:$AI$75,2+A686)</f>
        <v>273</v>
      </c>
      <c r="G687" s="44" t="s">
        <v>275</v>
      </c>
      <c r="H687" s="39">
        <f>VLOOKUP($B687,$B$78:$AI$97,2+A686)</f>
        <v>10.6</v>
      </c>
    </row>
    <row r="688" spans="1:8" ht="21"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1" x14ac:dyDescent="0.25">
      <c r="B689" s="38">
        <v>4</v>
      </c>
      <c r="C689" s="40" t="s">
        <v>244</v>
      </c>
      <c r="D689" s="160">
        <f>VLOOKUP($B689,$B$41:$AI$53,2+A686)</f>
        <v>10</v>
      </c>
      <c r="E689" s="169" t="s">
        <v>257</v>
      </c>
      <c r="F689" s="39">
        <f>VLOOKUP($B689,$B$56:$AI$75,2+A686)</f>
        <v>442</v>
      </c>
      <c r="G689" s="44" t="s">
        <v>277</v>
      </c>
      <c r="H689" s="39">
        <f>VLOOKUP($B689,$B$78:$AI$97,2+A686)</f>
        <v>24</v>
      </c>
    </row>
    <row r="690" spans="2:8" ht="21"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1"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1" x14ac:dyDescent="0.25">
      <c r="B692" s="38">
        <v>7</v>
      </c>
      <c r="C692" s="40" t="s">
        <v>247</v>
      </c>
      <c r="D692" s="160">
        <f>VLOOKUP($B692,$B$41:$AI$53,2+A686)</f>
        <v>9</v>
      </c>
      <c r="E692" s="169" t="s">
        <v>260</v>
      </c>
      <c r="F692" s="39">
        <f>VLOOKUP($B692,$B$56:$AI$75,2+A686)</f>
        <v>404</v>
      </c>
      <c r="G692" s="44" t="s">
        <v>280</v>
      </c>
      <c r="H692" s="39">
        <f>VLOOKUP($B692,$B$78:$AI$97,2+A686)</f>
        <v>36.4</v>
      </c>
    </row>
    <row r="693" spans="2:8" ht="21" x14ac:dyDescent="0.25">
      <c r="B693" s="38">
        <v>8</v>
      </c>
      <c r="C693" s="40" t="s">
        <v>248</v>
      </c>
      <c r="D693" s="160">
        <f>VLOOKUP($B693,$B$41:$AI$53,2+A686)</f>
        <v>9</v>
      </c>
      <c r="E693" s="169" t="s">
        <v>261</v>
      </c>
      <c r="F693" s="39">
        <f>VLOOKUP($B693,$B$56:$AI$75,2+A686)</f>
        <v>404</v>
      </c>
      <c r="G693" s="44" t="s">
        <v>281</v>
      </c>
      <c r="H693" s="39">
        <f>VLOOKUP($B693,$B$78:$AI$97,2+A686)</f>
        <v>37.6</v>
      </c>
    </row>
    <row r="694" spans="2:8" ht="21"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1"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1"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1" x14ac:dyDescent="0.25">
      <c r="B697" s="38">
        <v>12</v>
      </c>
      <c r="C697" s="40" t="s">
        <v>252</v>
      </c>
      <c r="D697" s="160">
        <f>VLOOKUP($B697,$B$41:$AI$53,2+A686)</f>
        <v>9</v>
      </c>
      <c r="E697" s="169" t="s">
        <v>265</v>
      </c>
      <c r="F697" s="39">
        <f>VLOOKUP($B697,$B$56:$AI$75,2+A686)</f>
        <v>338</v>
      </c>
      <c r="G697" s="44" t="s">
        <v>285</v>
      </c>
      <c r="H697" s="39">
        <f>VLOOKUP($B697,$B$78:$AI$97,2+A686)</f>
        <v>30.88398913</v>
      </c>
    </row>
    <row r="698" spans="2:8" ht="21"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1" x14ac:dyDescent="0.25">
      <c r="B699" s="38">
        <v>14</v>
      </c>
      <c r="E699" s="169" t="s">
        <v>267</v>
      </c>
      <c r="F699" s="39">
        <f>VLOOKUP($B699,$B$56:$AI$75,2+A686)</f>
        <v>338</v>
      </c>
      <c r="G699" s="44" t="s">
        <v>287</v>
      </c>
      <c r="H699" s="39">
        <f>VLOOKUP($B699,$B$78:$AI$97,2+A686)</f>
        <v>32.052901409999997</v>
      </c>
    </row>
    <row r="700" spans="2:8" ht="21" x14ac:dyDescent="0.25">
      <c r="B700" s="38">
        <v>15</v>
      </c>
      <c r="E700" s="169" t="s">
        <v>268</v>
      </c>
      <c r="F700" s="39">
        <f>VLOOKUP($B700,$B$56:$AI$75,2+A686)</f>
        <v>338</v>
      </c>
      <c r="G700" s="44" t="s">
        <v>288</v>
      </c>
      <c r="H700" s="39">
        <f>VLOOKUP($B700,$B$78:$AI$97,2+A686)</f>
        <v>33.29727235</v>
      </c>
    </row>
    <row r="701" spans="2:8" ht="21" x14ac:dyDescent="0.25">
      <c r="B701" s="38">
        <v>16</v>
      </c>
      <c r="E701" s="169" t="s">
        <v>269</v>
      </c>
      <c r="F701" s="39">
        <f>VLOOKUP($B701,$B$56:$AI$75,2+A686)</f>
        <v>308</v>
      </c>
      <c r="G701" s="44" t="s">
        <v>289</v>
      </c>
      <c r="H701" s="39">
        <f>VLOOKUP($B701,$B$78:$AI$97,2+A686)</f>
        <v>31.567283370000002</v>
      </c>
    </row>
    <row r="702" spans="2:8" ht="21"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1"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1"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1" x14ac:dyDescent="0.25">
      <c r="B707" s="38">
        <v>2</v>
      </c>
      <c r="C707" s="40" t="s">
        <v>242</v>
      </c>
      <c r="D707" s="160">
        <f>VLOOKUP($B707,$B$41:$AI$53,2+A706)</f>
        <v>8</v>
      </c>
      <c r="E707" s="169" t="s">
        <v>255</v>
      </c>
      <c r="F707" s="39">
        <f>VLOOKUP($B707,$B$56:$AI$75,2+A706)</f>
        <v>257</v>
      </c>
      <c r="G707" s="44" t="s">
        <v>275</v>
      </c>
      <c r="H707" s="39">
        <f>VLOOKUP($B707,$B$78:$AI$97,2+A706)</f>
        <v>15.6</v>
      </c>
    </row>
    <row r="708" spans="1:8" ht="21" x14ac:dyDescent="0.25">
      <c r="B708" s="38">
        <v>3</v>
      </c>
      <c r="C708" s="40" t="s">
        <v>243</v>
      </c>
      <c r="D708" s="160">
        <f>VLOOKUP($B708,$B$41:$AI$53,2+A706)</f>
        <v>9</v>
      </c>
      <c r="E708" s="169" t="s">
        <v>256</v>
      </c>
      <c r="F708" s="39">
        <f>VLOOKUP($B708,$B$56:$AI$75,2+A706)</f>
        <v>302</v>
      </c>
      <c r="G708" s="44" t="s">
        <v>276</v>
      </c>
      <c r="H708" s="39">
        <f>VLOOKUP($B708,$B$78:$AI$97,2+A706)</f>
        <v>17.7</v>
      </c>
    </row>
    <row r="709" spans="1:8" ht="21" x14ac:dyDescent="0.25">
      <c r="B709" s="38">
        <v>4</v>
      </c>
      <c r="C709" s="40" t="s">
        <v>244</v>
      </c>
      <c r="D709" s="160">
        <f>VLOOKUP($B709,$B$41:$AI$53,2+A706)</f>
        <v>8</v>
      </c>
      <c r="E709" s="169" t="s">
        <v>257</v>
      </c>
      <c r="F709" s="39">
        <f>VLOOKUP($B709,$B$56:$AI$75,2+A706)</f>
        <v>388</v>
      </c>
      <c r="G709" s="44" t="s">
        <v>277</v>
      </c>
      <c r="H709" s="39">
        <f>VLOOKUP($B709,$B$78:$AI$97,2+A706)</f>
        <v>20.7</v>
      </c>
    </row>
    <row r="710" spans="1:8" ht="21"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1"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1" x14ac:dyDescent="0.25">
      <c r="B712" s="38">
        <v>7</v>
      </c>
      <c r="C712" s="40" t="s">
        <v>247</v>
      </c>
      <c r="D712" s="160">
        <f>VLOOKUP($B712,$B$41:$AI$53,2+A706)</f>
        <v>8</v>
      </c>
      <c r="E712" s="169" t="s">
        <v>260</v>
      </c>
      <c r="F712" s="39">
        <f>VLOOKUP($B712,$B$56:$AI$75,2+A706)</f>
        <v>402</v>
      </c>
      <c r="G712" s="44" t="s">
        <v>280</v>
      </c>
      <c r="H712" s="39">
        <f>VLOOKUP($B712,$B$78:$AI$97,2+A706)</f>
        <v>31.3</v>
      </c>
    </row>
    <row r="713" spans="1:8" ht="21" x14ac:dyDescent="0.25">
      <c r="B713" s="38">
        <v>8</v>
      </c>
      <c r="C713" s="40" t="s">
        <v>248</v>
      </c>
      <c r="D713" s="160">
        <f>VLOOKUP($B713,$B$41:$AI$53,2+A706)</f>
        <v>8</v>
      </c>
      <c r="E713" s="169" t="s">
        <v>261</v>
      </c>
      <c r="F713" s="39">
        <f>VLOOKUP($B713,$B$56:$AI$75,2+A706)</f>
        <v>402</v>
      </c>
      <c r="G713" s="44" t="s">
        <v>281</v>
      </c>
      <c r="H713" s="39">
        <f>VLOOKUP($B713,$B$78:$AI$97,2+A706)</f>
        <v>34.4</v>
      </c>
    </row>
    <row r="714" spans="1:8" ht="21"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1" x14ac:dyDescent="0.25">
      <c r="B715" s="38">
        <v>10</v>
      </c>
      <c r="C715" s="40" t="s">
        <v>250</v>
      </c>
      <c r="D715" s="160">
        <f>VLOOKUP($B715,$B$41:$AI$53,2+A706)</f>
        <v>8</v>
      </c>
      <c r="E715" s="169" t="s">
        <v>263</v>
      </c>
      <c r="F715" s="39">
        <f>VLOOKUP($B715,$B$56:$AI$75,2+A706)</f>
        <v>412</v>
      </c>
      <c r="G715" s="44" t="s">
        <v>283</v>
      </c>
      <c r="H715" s="39">
        <f>VLOOKUP($B715,$B$78:$AI$97,2+A706)</f>
        <v>29.76</v>
      </c>
    </row>
    <row r="716" spans="1:8" ht="21"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1"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1" x14ac:dyDescent="0.25">
      <c r="B718" s="38">
        <v>13</v>
      </c>
      <c r="C718" s="41" t="s">
        <v>253</v>
      </c>
      <c r="D718" s="160">
        <f>VLOOKUP($B718,$B$41:$AI$53,2+A706)</f>
        <v>8</v>
      </c>
      <c r="E718" s="169" t="s">
        <v>266</v>
      </c>
      <c r="F718" s="39">
        <f>VLOOKUP($B718,$B$56:$AI$75,2+A706)</f>
        <v>427</v>
      </c>
      <c r="G718" s="44" t="s">
        <v>286</v>
      </c>
      <c r="H718" s="39">
        <f>VLOOKUP($B718,$B$78:$AI$97,2+A706)</f>
        <v>33.37478308</v>
      </c>
    </row>
    <row r="719" spans="1:8" ht="21" x14ac:dyDescent="0.25">
      <c r="B719" s="38">
        <v>14</v>
      </c>
      <c r="E719" s="169" t="s">
        <v>267</v>
      </c>
      <c r="F719" s="39">
        <f>VLOOKUP($B719,$B$56:$AI$75,2+A706)</f>
        <v>427</v>
      </c>
      <c r="G719" s="44" t="s">
        <v>287</v>
      </c>
      <c r="H719" s="39">
        <f>VLOOKUP($B719,$B$78:$AI$97,2+A706)</f>
        <v>33.870407929999999</v>
      </c>
    </row>
    <row r="720" spans="1:8" ht="21" x14ac:dyDescent="0.25">
      <c r="B720" s="38">
        <v>15</v>
      </c>
      <c r="E720" s="169" t="s">
        <v>268</v>
      </c>
      <c r="F720" s="39">
        <f>VLOOKUP($B720,$B$56:$AI$75,2+A706)</f>
        <v>427</v>
      </c>
      <c r="G720" s="44" t="s">
        <v>288</v>
      </c>
      <c r="H720" s="39">
        <f>VLOOKUP($B720,$B$78:$AI$97,2+A706)</f>
        <v>34.765900960000003</v>
      </c>
    </row>
    <row r="721" spans="1:8" ht="21" x14ac:dyDescent="0.25">
      <c r="B721" s="38">
        <v>16</v>
      </c>
      <c r="E721" s="169" t="s">
        <v>269</v>
      </c>
      <c r="F721" s="39">
        <f>VLOOKUP($B721,$B$56:$AI$75,2+A706)</f>
        <v>427</v>
      </c>
      <c r="G721" s="44" t="s">
        <v>289</v>
      </c>
      <c r="H721" s="39">
        <f>VLOOKUP($B721,$B$78:$AI$97,2+A706)</f>
        <v>33.368938350000001</v>
      </c>
    </row>
    <row r="722" spans="1:8" ht="21"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1"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1"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1"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1"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1"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1"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1" x14ac:dyDescent="0.25">
      <c r="B731" s="38">
        <v>6</v>
      </c>
      <c r="C731" s="40" t="s">
        <v>246</v>
      </c>
      <c r="D731" s="160">
        <f>VLOOKUP($B731,$B$41:$AI$53,2+A726)</f>
        <v>337</v>
      </c>
      <c r="E731" s="169" t="s">
        <v>259</v>
      </c>
      <c r="F731" s="39">
        <f>VLOOKUP($B731,$B$56:$AI$75,2+A726)</f>
        <v>20024</v>
      </c>
      <c r="G731" s="44" t="s">
        <v>279</v>
      </c>
      <c r="H731" s="39">
        <f>VLOOKUP($B731,$B$78:$AI$97,2+A726)</f>
        <v>1724.590985</v>
      </c>
    </row>
    <row r="732" spans="1:8" ht="21"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1"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1"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1"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1"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1"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1"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1" x14ac:dyDescent="0.25">
      <c r="B739" s="38">
        <v>14</v>
      </c>
      <c r="E739" s="169" t="s">
        <v>267</v>
      </c>
      <c r="F739" s="39">
        <f>VLOOKUP($B739,$B$56:$AI$75,2+A726)</f>
        <v>19443</v>
      </c>
      <c r="G739" s="44" t="s">
        <v>287</v>
      </c>
      <c r="H739" s="39">
        <f>VLOOKUP($B739,$B$78:$AI$97,2+A726)</f>
        <v>2053.6451686300002</v>
      </c>
    </row>
    <row r="740" spans="1:8" ht="21" x14ac:dyDescent="0.25">
      <c r="B740" s="38">
        <v>15</v>
      </c>
      <c r="E740" s="169" t="s">
        <v>268</v>
      </c>
      <c r="F740" s="39">
        <f>VLOOKUP($B740,$B$56:$AI$75,2+A726)</f>
        <v>19421</v>
      </c>
      <c r="G740" s="44" t="s">
        <v>288</v>
      </c>
      <c r="H740" s="39">
        <f>VLOOKUP($B740,$B$78:$AI$97,2+A726)</f>
        <v>2118.5153223200005</v>
      </c>
    </row>
    <row r="741" spans="1:8" ht="21" x14ac:dyDescent="0.25">
      <c r="B741" s="38">
        <v>16</v>
      </c>
      <c r="E741" s="169" t="s">
        <v>269</v>
      </c>
      <c r="F741" s="39">
        <f>VLOOKUP($B741,$B$56:$AI$75,2+A726)</f>
        <v>19260</v>
      </c>
      <c r="G741" s="44" t="s">
        <v>289</v>
      </c>
      <c r="H741" s="39">
        <f>VLOOKUP($B741,$B$78:$AI$97,2+A726)</f>
        <v>2039.9690106600005</v>
      </c>
    </row>
    <row r="742" spans="1:8" ht="21"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1"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1"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1" x14ac:dyDescent="0.25">
      <c r="B747" s="38">
        <v>2</v>
      </c>
      <c r="C747" s="40" t="s">
        <v>242</v>
      </c>
      <c r="D747" s="160">
        <f>VLOOKUP($B747,$B$41:$AI$53,2+A746)</f>
        <v>7</v>
      </c>
      <c r="E747" s="169" t="s">
        <v>255</v>
      </c>
      <c r="F747" s="39">
        <f>VLOOKUP($B747,$B$56:$AI$75,2+A746)</f>
        <v>409</v>
      </c>
      <c r="G747" s="44" t="s">
        <v>275</v>
      </c>
      <c r="H747" s="39">
        <f>VLOOKUP($B747,$B$78:$AI$97,2+A746)</f>
        <v>17.7</v>
      </c>
    </row>
    <row r="748" spans="1:8" ht="21" x14ac:dyDescent="0.25">
      <c r="B748" s="38">
        <v>3</v>
      </c>
      <c r="C748" s="40" t="s">
        <v>243</v>
      </c>
      <c r="D748" s="160">
        <f>VLOOKUP($B748,$B$41:$AI$53,2+A746)</f>
        <v>7</v>
      </c>
      <c r="E748" s="169" t="s">
        <v>256</v>
      </c>
      <c r="F748" s="39">
        <f>VLOOKUP($B748,$B$56:$AI$75,2+A746)</f>
        <v>366</v>
      </c>
      <c r="G748" s="44" t="s">
        <v>276</v>
      </c>
      <c r="H748" s="39">
        <f>VLOOKUP($B748,$B$78:$AI$97,2+A746)</f>
        <v>17.3</v>
      </c>
    </row>
    <row r="749" spans="1:8" ht="21" x14ac:dyDescent="0.25">
      <c r="B749" s="38">
        <v>4</v>
      </c>
      <c r="C749" s="40" t="s">
        <v>244</v>
      </c>
      <c r="D749" s="160">
        <f>VLOOKUP($B749,$B$41:$AI$53,2+A746)</f>
        <v>6</v>
      </c>
      <c r="E749" s="169" t="s">
        <v>257</v>
      </c>
      <c r="F749" s="39">
        <f>VLOOKUP($B749,$B$56:$AI$75,2+A746)</f>
        <v>294</v>
      </c>
      <c r="G749" s="44" t="s">
        <v>277</v>
      </c>
      <c r="H749" s="39">
        <f>VLOOKUP($B749,$B$78:$AI$97,2+A746)</f>
        <v>15.5</v>
      </c>
    </row>
    <row r="750" spans="1:8" ht="21"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1"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1"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1" x14ac:dyDescent="0.25">
      <c r="B753" s="38">
        <v>8</v>
      </c>
      <c r="C753" s="40" t="s">
        <v>248</v>
      </c>
      <c r="D753" s="160">
        <f>VLOOKUP($B753,$B$41:$AI$53,2+A746)</f>
        <v>6</v>
      </c>
      <c r="E753" s="169" t="s">
        <v>261</v>
      </c>
      <c r="F753" s="39">
        <f>VLOOKUP($B753,$B$56:$AI$75,2+A746)</f>
        <v>230</v>
      </c>
      <c r="G753" s="44" t="s">
        <v>281</v>
      </c>
      <c r="H753" s="39">
        <f>VLOOKUP($B753,$B$78:$AI$97,2+A746)</f>
        <v>20.6</v>
      </c>
    </row>
    <row r="754" spans="1:8" ht="21"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1"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1"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1"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1" x14ac:dyDescent="0.25">
      <c r="B758" s="38">
        <v>13</v>
      </c>
      <c r="C758" s="41" t="s">
        <v>253</v>
      </c>
      <c r="D758" s="160">
        <f>VLOOKUP($B758,$B$41:$AI$53,2+A746)</f>
        <v>7</v>
      </c>
      <c r="E758" s="169" t="s">
        <v>266</v>
      </c>
      <c r="F758" s="39">
        <f>VLOOKUP($B758,$B$56:$AI$75,2+A746)</f>
        <v>225</v>
      </c>
      <c r="G758" s="44" t="s">
        <v>286</v>
      </c>
      <c r="H758" s="39">
        <f>VLOOKUP($B758,$B$78:$AI$97,2+A746)</f>
        <v>16.92446756</v>
      </c>
    </row>
    <row r="759" spans="1:8" ht="21" x14ac:dyDescent="0.25">
      <c r="B759" s="38">
        <v>14</v>
      </c>
      <c r="E759" s="169" t="s">
        <v>267</v>
      </c>
      <c r="F759" s="39">
        <f>VLOOKUP($B759,$B$56:$AI$75,2+A746)</f>
        <v>225</v>
      </c>
      <c r="G759" s="44" t="s">
        <v>287</v>
      </c>
      <c r="H759" s="39">
        <f>VLOOKUP($B759,$B$78:$AI$97,2+A746)</f>
        <v>18.503606449999999</v>
      </c>
    </row>
    <row r="760" spans="1:8" ht="21" x14ac:dyDescent="0.25">
      <c r="B760" s="38">
        <v>15</v>
      </c>
      <c r="E760" s="169" t="s">
        <v>268</v>
      </c>
      <c r="F760" s="39">
        <f>VLOOKUP($B760,$B$56:$AI$75,2+A746)</f>
        <v>225</v>
      </c>
      <c r="G760" s="44" t="s">
        <v>288</v>
      </c>
      <c r="H760" s="39">
        <f>VLOOKUP($B760,$B$78:$AI$97,2+A746)</f>
        <v>19.428862329999998</v>
      </c>
    </row>
    <row r="761" spans="1:8" ht="21" x14ac:dyDescent="0.25">
      <c r="B761" s="38">
        <v>16</v>
      </c>
      <c r="E761" s="169" t="s">
        <v>269</v>
      </c>
      <c r="F761" s="39">
        <f>VLOOKUP($B761,$B$56:$AI$75,2+A746)</f>
        <v>225</v>
      </c>
      <c r="G761" s="44" t="s">
        <v>289</v>
      </c>
      <c r="H761" s="39">
        <f>VLOOKUP($B761,$B$78:$AI$97,2+A746)</f>
        <v>17.709005829999999</v>
      </c>
    </row>
    <row r="762" spans="1:8" ht="21"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1"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1"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1" x14ac:dyDescent="0.25">
      <c r="B767" s="38">
        <v>2</v>
      </c>
      <c r="C767" s="40" t="s">
        <v>242</v>
      </c>
      <c r="D767" s="160">
        <f>VLOOKUP($B767,$B$41:$AI$53,2+A766)</f>
        <v>7</v>
      </c>
      <c r="E767" s="169" t="s">
        <v>255</v>
      </c>
      <c r="F767" s="39">
        <f>VLOOKUP($B767,$B$56:$AI$75,2+A766)</f>
        <v>409</v>
      </c>
      <c r="G767" s="44" t="s">
        <v>275</v>
      </c>
      <c r="H767" s="39">
        <f>VLOOKUP($B767,$B$78:$AI$97,2+A766)</f>
        <v>17.7</v>
      </c>
    </row>
    <row r="768" spans="1:8" ht="21" x14ac:dyDescent="0.25">
      <c r="B768" s="38">
        <v>3</v>
      </c>
      <c r="C768" s="40" t="s">
        <v>243</v>
      </c>
      <c r="D768" s="160">
        <f>VLOOKUP($B768,$B$41:$AI$53,2+A766)</f>
        <v>7</v>
      </c>
      <c r="E768" s="169" t="s">
        <v>256</v>
      </c>
      <c r="F768" s="39">
        <f>VLOOKUP($B768,$B$56:$AI$75,2+A766)</f>
        <v>366</v>
      </c>
      <c r="G768" s="44" t="s">
        <v>276</v>
      </c>
      <c r="H768" s="39">
        <f>VLOOKUP($B768,$B$78:$AI$97,2+A766)</f>
        <v>17.3</v>
      </c>
    </row>
    <row r="769" spans="2:8" ht="21" x14ac:dyDescent="0.25">
      <c r="B769" s="38">
        <v>4</v>
      </c>
      <c r="C769" s="40" t="s">
        <v>244</v>
      </c>
      <c r="D769" s="160">
        <f>VLOOKUP($B769,$B$41:$AI$53,2+A766)</f>
        <v>6</v>
      </c>
      <c r="E769" s="169" t="s">
        <v>257</v>
      </c>
      <c r="F769" s="39">
        <f>VLOOKUP($B769,$B$56:$AI$75,2+A766)</f>
        <v>294</v>
      </c>
      <c r="G769" s="44" t="s">
        <v>277</v>
      </c>
      <c r="H769" s="39">
        <f>VLOOKUP($B769,$B$78:$AI$97,2+A766)</f>
        <v>15.5</v>
      </c>
    </row>
    <row r="770" spans="2:8" ht="21"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1"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1"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1" x14ac:dyDescent="0.25">
      <c r="B773" s="38">
        <v>8</v>
      </c>
      <c r="C773" s="40" t="s">
        <v>248</v>
      </c>
      <c r="D773" s="160">
        <f>VLOOKUP($B773,$B$41:$AI$53,2+A766)</f>
        <v>6</v>
      </c>
      <c r="E773" s="169" t="s">
        <v>261</v>
      </c>
      <c r="F773" s="39">
        <f>VLOOKUP($B773,$B$56:$AI$75,2+A766)</f>
        <v>230</v>
      </c>
      <c r="G773" s="44" t="s">
        <v>281</v>
      </c>
      <c r="H773" s="39">
        <f>VLOOKUP($B773,$B$78:$AI$97,2+A766)</f>
        <v>20.6</v>
      </c>
    </row>
    <row r="774" spans="2:8" ht="21"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1"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1"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1"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1" x14ac:dyDescent="0.25">
      <c r="B778" s="38">
        <v>13</v>
      </c>
      <c r="C778" s="41" t="s">
        <v>253</v>
      </c>
      <c r="D778" s="160">
        <f>VLOOKUP($B778,$B$41:$AI$53,2+A766)</f>
        <v>7</v>
      </c>
      <c r="E778" s="169" t="s">
        <v>266</v>
      </c>
      <c r="F778" s="39">
        <f>VLOOKUP($B778,$B$56:$AI$75,2+A766)</f>
        <v>225</v>
      </c>
      <c r="G778" s="44" t="s">
        <v>286</v>
      </c>
      <c r="H778" s="39">
        <f>VLOOKUP($B778,$B$78:$AI$97,2+A766)</f>
        <v>16.92446756</v>
      </c>
    </row>
    <row r="779" spans="2:8" ht="21" x14ac:dyDescent="0.25">
      <c r="B779" s="38">
        <v>14</v>
      </c>
      <c r="E779" s="169" t="s">
        <v>267</v>
      </c>
      <c r="F779" s="39">
        <f>VLOOKUP($B779,$B$56:$AI$75,2+A766)</f>
        <v>225</v>
      </c>
      <c r="G779" s="44" t="s">
        <v>287</v>
      </c>
      <c r="H779" s="39">
        <f>VLOOKUP($B779,$B$78:$AI$97,2+A766)</f>
        <v>18.503606449999999</v>
      </c>
    </row>
    <row r="780" spans="2:8" ht="21" x14ac:dyDescent="0.25">
      <c r="B780" s="38">
        <v>15</v>
      </c>
      <c r="E780" s="169" t="s">
        <v>268</v>
      </c>
      <c r="F780" s="39">
        <f>VLOOKUP($B780,$B$56:$AI$75,2+A766)</f>
        <v>225</v>
      </c>
      <c r="G780" s="44" t="s">
        <v>288</v>
      </c>
      <c r="H780" s="39">
        <f>VLOOKUP($B780,$B$78:$AI$97,2+A766)</f>
        <v>19.428862329999998</v>
      </c>
    </row>
    <row r="781" spans="2:8" ht="21" x14ac:dyDescent="0.25">
      <c r="B781" s="38">
        <v>16</v>
      </c>
      <c r="E781" s="169" t="s">
        <v>269</v>
      </c>
      <c r="F781" s="39">
        <f>VLOOKUP($B781,$B$56:$AI$75,2+A766)</f>
        <v>225</v>
      </c>
      <c r="G781" s="44" t="s">
        <v>289</v>
      </c>
      <c r="H781" s="39">
        <f>VLOOKUP($B781,$B$78:$AI$97,2+A766)</f>
        <v>17.709005829999999</v>
      </c>
    </row>
    <row r="782" spans="2:8" ht="21"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1"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1"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1" x14ac:dyDescent="0.25">
      <c r="B787" s="38">
        <v>2</v>
      </c>
      <c r="C787" s="40" t="s">
        <v>242</v>
      </c>
      <c r="D787" s="160">
        <f>VLOOKUP($B787,$B$41:$AI$53,2+A786)</f>
        <v>7</v>
      </c>
      <c r="E787" s="169" t="s">
        <v>255</v>
      </c>
      <c r="F787" s="39">
        <f>VLOOKUP($B787,$B$56:$AI$75,2+A786)</f>
        <v>409</v>
      </c>
      <c r="G787" s="44" t="s">
        <v>275</v>
      </c>
      <c r="H787" s="39">
        <f>VLOOKUP($B787,$B$78:$AI$97,2+A786)</f>
        <v>17.7</v>
      </c>
    </row>
    <row r="788" spans="1:8" ht="21" x14ac:dyDescent="0.25">
      <c r="B788" s="38">
        <v>3</v>
      </c>
      <c r="C788" s="40" t="s">
        <v>243</v>
      </c>
      <c r="D788" s="160">
        <f>VLOOKUP($B788,$B$41:$AI$53,2+A786)</f>
        <v>7</v>
      </c>
      <c r="E788" s="169" t="s">
        <v>256</v>
      </c>
      <c r="F788" s="39">
        <f>VLOOKUP($B788,$B$56:$AI$75,2+A786)</f>
        <v>366</v>
      </c>
      <c r="G788" s="44" t="s">
        <v>276</v>
      </c>
      <c r="H788" s="39">
        <f>VLOOKUP($B788,$B$78:$AI$97,2+A786)</f>
        <v>17.3</v>
      </c>
    </row>
    <row r="789" spans="1:8" ht="21" x14ac:dyDescent="0.25">
      <c r="B789" s="38">
        <v>4</v>
      </c>
      <c r="C789" s="40" t="s">
        <v>244</v>
      </c>
      <c r="D789" s="160">
        <f>VLOOKUP($B789,$B$41:$AI$53,2+A786)</f>
        <v>6</v>
      </c>
      <c r="E789" s="169" t="s">
        <v>257</v>
      </c>
      <c r="F789" s="39">
        <f>VLOOKUP($B789,$B$56:$AI$75,2+A786)</f>
        <v>294</v>
      </c>
      <c r="G789" s="44" t="s">
        <v>277</v>
      </c>
      <c r="H789" s="39">
        <f>VLOOKUP($B789,$B$78:$AI$97,2+A786)</f>
        <v>15.5</v>
      </c>
    </row>
    <row r="790" spans="1:8" ht="21"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1"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1"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1" x14ac:dyDescent="0.25">
      <c r="B793" s="38">
        <v>8</v>
      </c>
      <c r="C793" s="40" t="s">
        <v>248</v>
      </c>
      <c r="D793" s="160">
        <f>VLOOKUP($B793,$B$41:$AI$53,2+A786)</f>
        <v>6</v>
      </c>
      <c r="E793" s="169" t="s">
        <v>261</v>
      </c>
      <c r="F793" s="39">
        <f>VLOOKUP($B793,$B$56:$AI$75,2+A786)</f>
        <v>230</v>
      </c>
      <c r="G793" s="44" t="s">
        <v>281</v>
      </c>
      <c r="H793" s="39">
        <f>VLOOKUP($B793,$B$78:$AI$97,2+A786)</f>
        <v>20.6</v>
      </c>
    </row>
    <row r="794" spans="1:8" ht="21"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1"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1"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1"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1" x14ac:dyDescent="0.25">
      <c r="B798" s="38">
        <v>13</v>
      </c>
      <c r="C798" s="41" t="s">
        <v>253</v>
      </c>
      <c r="D798" s="160">
        <f>VLOOKUP($B798,$B$41:$AI$53,2+A786)</f>
        <v>7</v>
      </c>
      <c r="E798" s="169" t="s">
        <v>266</v>
      </c>
      <c r="F798" s="39">
        <f>VLOOKUP($B798,$B$56:$AI$75,2+A786)</f>
        <v>225</v>
      </c>
      <c r="G798" s="44" t="s">
        <v>286</v>
      </c>
      <c r="H798" s="39">
        <f>VLOOKUP($B798,$B$78:$AI$97,2+A786)</f>
        <v>16.92446756</v>
      </c>
    </row>
    <row r="799" spans="1:8" ht="21" x14ac:dyDescent="0.25">
      <c r="B799" s="38">
        <v>14</v>
      </c>
      <c r="E799" s="169" t="s">
        <v>267</v>
      </c>
      <c r="F799" s="39">
        <f>VLOOKUP($B799,$B$56:$AI$75,2+A786)</f>
        <v>225</v>
      </c>
      <c r="G799" s="44" t="s">
        <v>287</v>
      </c>
      <c r="H799" s="39">
        <f>VLOOKUP($B799,$B$78:$AI$97,2+A786)</f>
        <v>18.503606449999999</v>
      </c>
    </row>
    <row r="800" spans="1:8" ht="21" x14ac:dyDescent="0.25">
      <c r="B800" s="38">
        <v>15</v>
      </c>
      <c r="E800" s="169" t="s">
        <v>268</v>
      </c>
      <c r="F800" s="39">
        <f>VLOOKUP($B800,$B$56:$AI$75,2+A786)</f>
        <v>225</v>
      </c>
      <c r="G800" s="44" t="s">
        <v>288</v>
      </c>
      <c r="H800" s="39">
        <f>VLOOKUP($B800,$B$78:$AI$97,2+A786)</f>
        <v>19.428862329999998</v>
      </c>
    </row>
    <row r="801" spans="1:8" ht="21" x14ac:dyDescent="0.25">
      <c r="B801" s="38">
        <v>16</v>
      </c>
      <c r="E801" s="169" t="s">
        <v>269</v>
      </c>
      <c r="F801" s="39">
        <f>VLOOKUP($B801,$B$56:$AI$75,2+A786)</f>
        <v>225</v>
      </c>
      <c r="G801" s="44" t="s">
        <v>289</v>
      </c>
      <c r="H801" s="39">
        <f>VLOOKUP($B801,$B$78:$AI$97,2+A786)</f>
        <v>17.709005829999999</v>
      </c>
    </row>
    <row r="802" spans="1:8" ht="21"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1"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1"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1" x14ac:dyDescent="0.25">
      <c r="B807" s="38">
        <v>2</v>
      </c>
      <c r="C807" s="40" t="s">
        <v>242</v>
      </c>
      <c r="D807" s="160">
        <f>VLOOKUP($B807,$B$41:$AI$53,2+A806)</f>
        <v>7</v>
      </c>
      <c r="E807" s="169" t="s">
        <v>255</v>
      </c>
      <c r="F807" s="39">
        <f>VLOOKUP($B807,$B$56:$AI$75,2+A806)</f>
        <v>409</v>
      </c>
      <c r="G807" s="44" t="s">
        <v>275</v>
      </c>
      <c r="H807" s="39">
        <f>VLOOKUP($B807,$B$78:$AI$97,2+A806)</f>
        <v>17.7</v>
      </c>
    </row>
    <row r="808" spans="1:8" ht="21" x14ac:dyDescent="0.25">
      <c r="B808" s="38">
        <v>3</v>
      </c>
      <c r="C808" s="40" t="s">
        <v>243</v>
      </c>
      <c r="D808" s="160">
        <f>VLOOKUP($B808,$B$41:$AI$53,2+A806)</f>
        <v>7</v>
      </c>
      <c r="E808" s="169" t="s">
        <v>256</v>
      </c>
      <c r="F808" s="39">
        <f>VLOOKUP($B808,$B$56:$AI$75,2+A806)</f>
        <v>366</v>
      </c>
      <c r="G808" s="44" t="s">
        <v>276</v>
      </c>
      <c r="H808" s="39">
        <f>VLOOKUP($B808,$B$78:$AI$97,2+A806)</f>
        <v>17.3</v>
      </c>
    </row>
    <row r="809" spans="1:8" ht="21" x14ac:dyDescent="0.25">
      <c r="B809" s="38">
        <v>4</v>
      </c>
      <c r="C809" s="40" t="s">
        <v>244</v>
      </c>
      <c r="D809" s="160">
        <f>VLOOKUP($B809,$B$41:$AI$53,2+A806)</f>
        <v>6</v>
      </c>
      <c r="E809" s="169" t="s">
        <v>257</v>
      </c>
      <c r="F809" s="39">
        <f>VLOOKUP($B809,$B$56:$AI$75,2+A806)</f>
        <v>294</v>
      </c>
      <c r="G809" s="44" t="s">
        <v>277</v>
      </c>
      <c r="H809" s="39">
        <f>VLOOKUP($B809,$B$78:$AI$97,2+A806)</f>
        <v>15.5</v>
      </c>
    </row>
    <row r="810" spans="1:8" ht="21"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1"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1"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1" x14ac:dyDescent="0.25">
      <c r="B813" s="38">
        <v>8</v>
      </c>
      <c r="C813" s="40" t="s">
        <v>248</v>
      </c>
      <c r="D813" s="160">
        <f>VLOOKUP($B813,$B$41:$AI$53,2+A806)</f>
        <v>6</v>
      </c>
      <c r="E813" s="169" t="s">
        <v>261</v>
      </c>
      <c r="F813" s="39">
        <f>VLOOKUP($B813,$B$56:$AI$75,2+A806)</f>
        <v>230</v>
      </c>
      <c r="G813" s="44" t="s">
        <v>281</v>
      </c>
      <c r="H813" s="39">
        <f>VLOOKUP($B813,$B$78:$AI$97,2+A806)</f>
        <v>20.6</v>
      </c>
    </row>
    <row r="814" spans="1:8" ht="21"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1"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1"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1"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1" x14ac:dyDescent="0.25">
      <c r="B818" s="38">
        <v>13</v>
      </c>
      <c r="C818" s="41" t="s">
        <v>253</v>
      </c>
      <c r="D818" s="160">
        <f>VLOOKUP($B818,$B$41:$AI$53,2+A806)</f>
        <v>7</v>
      </c>
      <c r="E818" s="169" t="s">
        <v>266</v>
      </c>
      <c r="F818" s="39">
        <f>VLOOKUP($B818,$B$56:$AI$75,2+A806)</f>
        <v>225</v>
      </c>
      <c r="G818" s="44" t="s">
        <v>286</v>
      </c>
      <c r="H818" s="39">
        <f>VLOOKUP($B818,$B$78:$AI$97,2+A806)</f>
        <v>16.92446756</v>
      </c>
    </row>
    <row r="819" spans="2:8" ht="21" x14ac:dyDescent="0.25">
      <c r="B819" s="38">
        <v>14</v>
      </c>
      <c r="E819" s="169" t="s">
        <v>267</v>
      </c>
      <c r="F819" s="39">
        <f>VLOOKUP($B819,$B$56:$AI$75,2+A806)</f>
        <v>225</v>
      </c>
      <c r="G819" s="44" t="s">
        <v>287</v>
      </c>
      <c r="H819" s="39">
        <f>VLOOKUP($B819,$B$78:$AI$97,2+A806)</f>
        <v>18.503606449999999</v>
      </c>
    </row>
    <row r="820" spans="2:8" ht="21" x14ac:dyDescent="0.25">
      <c r="B820" s="38">
        <v>15</v>
      </c>
      <c r="E820" s="169" t="s">
        <v>268</v>
      </c>
      <c r="F820" s="39">
        <f>VLOOKUP($B820,$B$56:$AI$75,2+A806)</f>
        <v>225</v>
      </c>
      <c r="G820" s="44" t="s">
        <v>288</v>
      </c>
      <c r="H820" s="39">
        <f>VLOOKUP($B820,$B$78:$AI$97,2+A806)</f>
        <v>19.428862329999998</v>
      </c>
    </row>
    <row r="821" spans="2:8" ht="21" x14ac:dyDescent="0.25">
      <c r="B821" s="38">
        <v>16</v>
      </c>
      <c r="E821" s="169" t="s">
        <v>269</v>
      </c>
      <c r="F821" s="39">
        <f>VLOOKUP($B821,$B$56:$AI$75,2+A806)</f>
        <v>225</v>
      </c>
      <c r="G821" s="44" t="s">
        <v>289</v>
      </c>
      <c r="H821" s="39">
        <f>VLOOKUP($B821,$B$78:$AI$97,2+A806)</f>
        <v>17.709005829999999</v>
      </c>
    </row>
    <row r="822" spans="2:8" ht="21"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1"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8984375" defaultRowHeight="13" x14ac:dyDescent="0.3"/>
  <cols>
    <col min="1" max="1" width="5.08984375" style="69" customWidth="1"/>
    <col min="2" max="2" width="19.8164062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6328125" style="33" customWidth="1"/>
    <col min="38" max="38" width="10.6328125" style="33" customWidth="1"/>
    <col min="39" max="41" width="8.36328125" style="33" customWidth="1"/>
    <col min="42" max="149" width="8.36328125" style="71" customWidth="1"/>
    <col min="150" max="207" width="16.08984375" style="71"/>
    <col min="208" max="208" width="5.08984375" style="71" customWidth="1"/>
    <col min="209" max="209" width="19.81640625" style="71" customWidth="1"/>
    <col min="210" max="241" width="11" style="71" customWidth="1"/>
    <col min="242" max="244" width="13" style="71" customWidth="1"/>
    <col min="245" max="245" width="16.6328125" style="71" customWidth="1"/>
    <col min="246" max="246" width="16.08984375" style="71" customWidth="1"/>
    <col min="247" max="247" width="15.1796875" style="71" customWidth="1"/>
    <col min="248" max="248" width="15" style="71" customWidth="1"/>
    <col min="249" max="250" width="12.81640625" style="71" customWidth="1"/>
    <col min="251" max="262" width="8.36328125" style="71" customWidth="1"/>
    <col min="263" max="263" width="10.6328125" style="71" customWidth="1"/>
    <col min="264" max="405" width="8.36328125" style="71" customWidth="1"/>
    <col min="406" max="463" width="16.08984375" style="71"/>
    <col min="464" max="464" width="5.08984375" style="71" customWidth="1"/>
    <col min="465" max="465" width="19.81640625" style="71" customWidth="1"/>
    <col min="466" max="497" width="11" style="71" customWidth="1"/>
    <col min="498" max="500" width="13" style="71" customWidth="1"/>
    <col min="501" max="501" width="16.6328125" style="71" customWidth="1"/>
    <col min="502" max="502" width="16.08984375" style="71" customWidth="1"/>
    <col min="503" max="503" width="15.1796875" style="71" customWidth="1"/>
    <col min="504" max="504" width="15" style="71" customWidth="1"/>
    <col min="505" max="506" width="12.81640625" style="71" customWidth="1"/>
    <col min="507" max="518" width="8.36328125" style="71" customWidth="1"/>
    <col min="519" max="519" width="10.6328125" style="71" customWidth="1"/>
    <col min="520" max="661" width="8.36328125" style="71" customWidth="1"/>
    <col min="662" max="719" width="16.08984375" style="71"/>
    <col min="720" max="720" width="5.08984375" style="71" customWidth="1"/>
    <col min="721" max="721" width="19.81640625" style="71" customWidth="1"/>
    <col min="722" max="753" width="11" style="71" customWidth="1"/>
    <col min="754" max="756" width="13" style="71" customWidth="1"/>
    <col min="757" max="757" width="16.6328125" style="71" customWidth="1"/>
    <col min="758" max="758" width="16.08984375" style="71" customWidth="1"/>
    <col min="759" max="759" width="15.1796875" style="71" customWidth="1"/>
    <col min="760" max="760" width="15" style="71" customWidth="1"/>
    <col min="761" max="762" width="12.81640625" style="71" customWidth="1"/>
    <col min="763" max="774" width="8.36328125" style="71" customWidth="1"/>
    <col min="775" max="775" width="10.6328125" style="71" customWidth="1"/>
    <col min="776" max="917" width="8.36328125" style="71" customWidth="1"/>
    <col min="918" max="975" width="16.08984375" style="71"/>
    <col min="976" max="976" width="5.08984375" style="71" customWidth="1"/>
    <col min="977" max="977" width="19.81640625" style="71" customWidth="1"/>
    <col min="978" max="1009" width="11" style="71" customWidth="1"/>
    <col min="1010" max="1012" width="13" style="71" customWidth="1"/>
    <col min="1013" max="1013" width="16.6328125" style="71" customWidth="1"/>
    <col min="1014" max="1014" width="16.08984375" style="71" customWidth="1"/>
    <col min="1015" max="1015" width="15.1796875" style="71" customWidth="1"/>
    <col min="1016" max="1016" width="15" style="71" customWidth="1"/>
    <col min="1017" max="1018" width="12.81640625" style="71" customWidth="1"/>
    <col min="1019" max="1030" width="8.36328125" style="71" customWidth="1"/>
    <col min="1031" max="1031" width="10.6328125" style="71" customWidth="1"/>
    <col min="1032" max="1173" width="8.36328125" style="71" customWidth="1"/>
    <col min="1174" max="1231" width="16.08984375" style="71"/>
    <col min="1232" max="1232" width="5.08984375" style="71" customWidth="1"/>
    <col min="1233" max="1233" width="19.81640625" style="71" customWidth="1"/>
    <col min="1234" max="1265" width="11" style="71" customWidth="1"/>
    <col min="1266" max="1268" width="13" style="71" customWidth="1"/>
    <col min="1269" max="1269" width="16.6328125" style="71" customWidth="1"/>
    <col min="1270" max="1270" width="16.08984375" style="71" customWidth="1"/>
    <col min="1271" max="1271" width="15.1796875" style="71" customWidth="1"/>
    <col min="1272" max="1272" width="15" style="71" customWidth="1"/>
    <col min="1273" max="1274" width="12.81640625" style="71" customWidth="1"/>
    <col min="1275" max="1286" width="8.36328125" style="71" customWidth="1"/>
    <col min="1287" max="1287" width="10.6328125" style="71" customWidth="1"/>
    <col min="1288" max="1429" width="8.36328125" style="71" customWidth="1"/>
    <col min="1430" max="1487" width="16.08984375" style="71"/>
    <col min="1488" max="1488" width="5.08984375" style="71" customWidth="1"/>
    <col min="1489" max="1489" width="19.81640625" style="71" customWidth="1"/>
    <col min="1490" max="1521" width="11" style="71" customWidth="1"/>
    <col min="1522" max="1524" width="13" style="71" customWidth="1"/>
    <col min="1525" max="1525" width="16.6328125" style="71" customWidth="1"/>
    <col min="1526" max="1526" width="16.08984375" style="71" customWidth="1"/>
    <col min="1527" max="1527" width="15.1796875" style="71" customWidth="1"/>
    <col min="1528" max="1528" width="15" style="71" customWidth="1"/>
    <col min="1529" max="1530" width="12.81640625" style="71" customWidth="1"/>
    <col min="1531" max="1542" width="8.36328125" style="71" customWidth="1"/>
    <col min="1543" max="1543" width="10.6328125" style="71" customWidth="1"/>
    <col min="1544" max="1685" width="8.36328125" style="71" customWidth="1"/>
    <col min="1686" max="1743" width="16.08984375" style="71"/>
    <col min="1744" max="1744" width="5.08984375" style="71" customWidth="1"/>
    <col min="1745" max="1745" width="19.81640625" style="71" customWidth="1"/>
    <col min="1746" max="1777" width="11" style="71" customWidth="1"/>
    <col min="1778" max="1780" width="13" style="71" customWidth="1"/>
    <col min="1781" max="1781" width="16.6328125" style="71" customWidth="1"/>
    <col min="1782" max="1782" width="16.08984375" style="71" customWidth="1"/>
    <col min="1783" max="1783" width="15.1796875" style="71" customWidth="1"/>
    <col min="1784" max="1784" width="15" style="71" customWidth="1"/>
    <col min="1785" max="1786" width="12.81640625" style="71" customWidth="1"/>
    <col min="1787" max="1798" width="8.36328125" style="71" customWidth="1"/>
    <col min="1799" max="1799" width="10.6328125" style="71" customWidth="1"/>
    <col min="1800" max="1941" width="8.36328125" style="71" customWidth="1"/>
    <col min="1942" max="1999" width="16.08984375" style="71"/>
    <col min="2000" max="2000" width="5.08984375" style="71" customWidth="1"/>
    <col min="2001" max="2001" width="19.81640625" style="71" customWidth="1"/>
    <col min="2002" max="2033" width="11" style="71" customWidth="1"/>
    <col min="2034" max="2036" width="13" style="71" customWidth="1"/>
    <col min="2037" max="2037" width="16.6328125" style="71" customWidth="1"/>
    <col min="2038" max="2038" width="16.08984375" style="71" customWidth="1"/>
    <col min="2039" max="2039" width="15.1796875" style="71" customWidth="1"/>
    <col min="2040" max="2040" width="15" style="71" customWidth="1"/>
    <col min="2041" max="2042" width="12.81640625" style="71" customWidth="1"/>
    <col min="2043" max="2054" width="8.36328125" style="71" customWidth="1"/>
    <col min="2055" max="2055" width="10.6328125" style="71" customWidth="1"/>
    <col min="2056" max="2197" width="8.36328125" style="71" customWidth="1"/>
    <col min="2198" max="2255" width="16.08984375" style="71"/>
    <col min="2256" max="2256" width="5.08984375" style="71" customWidth="1"/>
    <col min="2257" max="2257" width="19.81640625" style="71" customWidth="1"/>
    <col min="2258" max="2289" width="11" style="71" customWidth="1"/>
    <col min="2290" max="2292" width="13" style="71" customWidth="1"/>
    <col min="2293" max="2293" width="16.6328125" style="71" customWidth="1"/>
    <col min="2294" max="2294" width="16.08984375" style="71" customWidth="1"/>
    <col min="2295" max="2295" width="15.1796875" style="71" customWidth="1"/>
    <col min="2296" max="2296" width="15" style="71" customWidth="1"/>
    <col min="2297" max="2298" width="12.81640625" style="71" customWidth="1"/>
    <col min="2299" max="2310" width="8.36328125" style="71" customWidth="1"/>
    <col min="2311" max="2311" width="10.6328125" style="71" customWidth="1"/>
    <col min="2312" max="2453" width="8.36328125" style="71" customWidth="1"/>
    <col min="2454" max="2511" width="16.08984375" style="71"/>
    <col min="2512" max="2512" width="5.08984375" style="71" customWidth="1"/>
    <col min="2513" max="2513" width="19.81640625" style="71" customWidth="1"/>
    <col min="2514" max="2545" width="11" style="71" customWidth="1"/>
    <col min="2546" max="2548" width="13" style="71" customWidth="1"/>
    <col min="2549" max="2549" width="16.6328125" style="71" customWidth="1"/>
    <col min="2550" max="2550" width="16.08984375" style="71" customWidth="1"/>
    <col min="2551" max="2551" width="15.1796875" style="71" customWidth="1"/>
    <col min="2552" max="2552" width="15" style="71" customWidth="1"/>
    <col min="2553" max="2554" width="12.81640625" style="71" customWidth="1"/>
    <col min="2555" max="2566" width="8.36328125" style="71" customWidth="1"/>
    <col min="2567" max="2567" width="10.6328125" style="71" customWidth="1"/>
    <col min="2568" max="2709" width="8.36328125" style="71" customWidth="1"/>
    <col min="2710" max="2767" width="16.08984375" style="71"/>
    <col min="2768" max="2768" width="5.08984375" style="71" customWidth="1"/>
    <col min="2769" max="2769" width="19.81640625" style="71" customWidth="1"/>
    <col min="2770" max="2801" width="11" style="71" customWidth="1"/>
    <col min="2802" max="2804" width="13" style="71" customWidth="1"/>
    <col min="2805" max="2805" width="16.6328125" style="71" customWidth="1"/>
    <col min="2806" max="2806" width="16.08984375" style="71" customWidth="1"/>
    <col min="2807" max="2807" width="15.1796875" style="71" customWidth="1"/>
    <col min="2808" max="2808" width="15" style="71" customWidth="1"/>
    <col min="2809" max="2810" width="12.81640625" style="71" customWidth="1"/>
    <col min="2811" max="2822" width="8.36328125" style="71" customWidth="1"/>
    <col min="2823" max="2823" width="10.6328125" style="71" customWidth="1"/>
    <col min="2824" max="2965" width="8.36328125" style="71" customWidth="1"/>
    <col min="2966" max="3023" width="16.08984375" style="71"/>
    <col min="3024" max="3024" width="5.08984375" style="71" customWidth="1"/>
    <col min="3025" max="3025" width="19.81640625" style="71" customWidth="1"/>
    <col min="3026" max="3057" width="11" style="71" customWidth="1"/>
    <col min="3058" max="3060" width="13" style="71" customWidth="1"/>
    <col min="3061" max="3061" width="16.6328125" style="71" customWidth="1"/>
    <col min="3062" max="3062" width="16.08984375" style="71" customWidth="1"/>
    <col min="3063" max="3063" width="15.1796875" style="71" customWidth="1"/>
    <col min="3064" max="3064" width="15" style="71" customWidth="1"/>
    <col min="3065" max="3066" width="12.81640625" style="71" customWidth="1"/>
    <col min="3067" max="3078" width="8.36328125" style="71" customWidth="1"/>
    <col min="3079" max="3079" width="10.6328125" style="71" customWidth="1"/>
    <col min="3080" max="3221" width="8.36328125" style="71" customWidth="1"/>
    <col min="3222" max="3279" width="16.08984375" style="71"/>
    <col min="3280" max="3280" width="5.08984375" style="71" customWidth="1"/>
    <col min="3281" max="3281" width="19.81640625" style="71" customWidth="1"/>
    <col min="3282" max="3313" width="11" style="71" customWidth="1"/>
    <col min="3314" max="3316" width="13" style="71" customWidth="1"/>
    <col min="3317" max="3317" width="16.6328125" style="71" customWidth="1"/>
    <col min="3318" max="3318" width="16.08984375" style="71" customWidth="1"/>
    <col min="3319" max="3319" width="15.1796875" style="71" customWidth="1"/>
    <col min="3320" max="3320" width="15" style="71" customWidth="1"/>
    <col min="3321" max="3322" width="12.81640625" style="71" customWidth="1"/>
    <col min="3323" max="3334" width="8.36328125" style="71" customWidth="1"/>
    <col min="3335" max="3335" width="10.6328125" style="71" customWidth="1"/>
    <col min="3336" max="3477" width="8.36328125" style="71" customWidth="1"/>
    <col min="3478" max="3535" width="16.08984375" style="71"/>
    <col min="3536" max="3536" width="5.08984375" style="71" customWidth="1"/>
    <col min="3537" max="3537" width="19.81640625" style="71" customWidth="1"/>
    <col min="3538" max="3569" width="11" style="71" customWidth="1"/>
    <col min="3570" max="3572" width="13" style="71" customWidth="1"/>
    <col min="3573" max="3573" width="16.6328125" style="71" customWidth="1"/>
    <col min="3574" max="3574" width="16.08984375" style="71" customWidth="1"/>
    <col min="3575" max="3575" width="15.1796875" style="71" customWidth="1"/>
    <col min="3576" max="3576" width="15" style="71" customWidth="1"/>
    <col min="3577" max="3578" width="12.81640625" style="71" customWidth="1"/>
    <col min="3579" max="3590" width="8.36328125" style="71" customWidth="1"/>
    <col min="3591" max="3591" width="10.6328125" style="71" customWidth="1"/>
    <col min="3592" max="3733" width="8.36328125" style="71" customWidth="1"/>
    <col min="3734" max="3791" width="16.08984375" style="71"/>
    <col min="3792" max="3792" width="5.08984375" style="71" customWidth="1"/>
    <col min="3793" max="3793" width="19.81640625" style="71" customWidth="1"/>
    <col min="3794" max="3825" width="11" style="71" customWidth="1"/>
    <col min="3826" max="3828" width="13" style="71" customWidth="1"/>
    <col min="3829" max="3829" width="16.6328125" style="71" customWidth="1"/>
    <col min="3830" max="3830" width="16.08984375" style="71" customWidth="1"/>
    <col min="3831" max="3831" width="15.1796875" style="71" customWidth="1"/>
    <col min="3832" max="3832" width="15" style="71" customWidth="1"/>
    <col min="3833" max="3834" width="12.81640625" style="71" customWidth="1"/>
    <col min="3835" max="3846" width="8.36328125" style="71" customWidth="1"/>
    <col min="3847" max="3847" width="10.6328125" style="71" customWidth="1"/>
    <col min="3848" max="3989" width="8.36328125" style="71" customWidth="1"/>
    <col min="3990" max="4047" width="16.08984375" style="71"/>
    <col min="4048" max="4048" width="5.08984375" style="71" customWidth="1"/>
    <col min="4049" max="4049" width="19.81640625" style="71" customWidth="1"/>
    <col min="4050" max="4081" width="11" style="71" customWidth="1"/>
    <col min="4082" max="4084" width="13" style="71" customWidth="1"/>
    <col min="4085" max="4085" width="16.6328125" style="71" customWidth="1"/>
    <col min="4086" max="4086" width="16.08984375" style="71" customWidth="1"/>
    <col min="4087" max="4087" width="15.1796875" style="71" customWidth="1"/>
    <col min="4088" max="4088" width="15" style="71" customWidth="1"/>
    <col min="4089" max="4090" width="12.81640625" style="71" customWidth="1"/>
    <col min="4091" max="4102" width="8.36328125" style="71" customWidth="1"/>
    <col min="4103" max="4103" width="10.6328125" style="71" customWidth="1"/>
    <col min="4104" max="4245" width="8.36328125" style="71" customWidth="1"/>
    <col min="4246" max="4303" width="16.08984375" style="71"/>
    <col min="4304" max="4304" width="5.08984375" style="71" customWidth="1"/>
    <col min="4305" max="4305" width="19.81640625" style="71" customWidth="1"/>
    <col min="4306" max="4337" width="11" style="71" customWidth="1"/>
    <col min="4338" max="4340" width="13" style="71" customWidth="1"/>
    <col min="4341" max="4341" width="16.6328125" style="71" customWidth="1"/>
    <col min="4342" max="4342" width="16.08984375" style="71" customWidth="1"/>
    <col min="4343" max="4343" width="15.1796875" style="71" customWidth="1"/>
    <col min="4344" max="4344" width="15" style="71" customWidth="1"/>
    <col min="4345" max="4346" width="12.81640625" style="71" customWidth="1"/>
    <col min="4347" max="4358" width="8.36328125" style="71" customWidth="1"/>
    <col min="4359" max="4359" width="10.6328125" style="71" customWidth="1"/>
    <col min="4360" max="4501" width="8.36328125" style="71" customWidth="1"/>
    <col min="4502" max="4559" width="16.08984375" style="71"/>
    <col min="4560" max="4560" width="5.08984375" style="71" customWidth="1"/>
    <col min="4561" max="4561" width="19.81640625" style="71" customWidth="1"/>
    <col min="4562" max="4593" width="11" style="71" customWidth="1"/>
    <col min="4594" max="4596" width="13" style="71" customWidth="1"/>
    <col min="4597" max="4597" width="16.6328125" style="71" customWidth="1"/>
    <col min="4598" max="4598" width="16.08984375" style="71" customWidth="1"/>
    <col min="4599" max="4599" width="15.1796875" style="71" customWidth="1"/>
    <col min="4600" max="4600" width="15" style="71" customWidth="1"/>
    <col min="4601" max="4602" width="12.81640625" style="71" customWidth="1"/>
    <col min="4603" max="4614" width="8.36328125" style="71" customWidth="1"/>
    <col min="4615" max="4615" width="10.6328125" style="71" customWidth="1"/>
    <col min="4616" max="4757" width="8.36328125" style="71" customWidth="1"/>
    <col min="4758" max="4815" width="16.08984375" style="71"/>
    <col min="4816" max="4816" width="5.08984375" style="71" customWidth="1"/>
    <col min="4817" max="4817" width="19.81640625" style="71" customWidth="1"/>
    <col min="4818" max="4849" width="11" style="71" customWidth="1"/>
    <col min="4850" max="4852" width="13" style="71" customWidth="1"/>
    <col min="4853" max="4853" width="16.6328125" style="71" customWidth="1"/>
    <col min="4854" max="4854" width="16.08984375" style="71" customWidth="1"/>
    <col min="4855" max="4855" width="15.1796875" style="71" customWidth="1"/>
    <col min="4856" max="4856" width="15" style="71" customWidth="1"/>
    <col min="4857" max="4858" width="12.81640625" style="71" customWidth="1"/>
    <col min="4859" max="4870" width="8.36328125" style="71" customWidth="1"/>
    <col min="4871" max="4871" width="10.6328125" style="71" customWidth="1"/>
    <col min="4872" max="5013" width="8.36328125" style="71" customWidth="1"/>
    <col min="5014" max="5071" width="16.08984375" style="71"/>
    <col min="5072" max="5072" width="5.08984375" style="71" customWidth="1"/>
    <col min="5073" max="5073" width="19.81640625" style="71" customWidth="1"/>
    <col min="5074" max="5105" width="11" style="71" customWidth="1"/>
    <col min="5106" max="5108" width="13" style="71" customWidth="1"/>
    <col min="5109" max="5109" width="16.6328125" style="71" customWidth="1"/>
    <col min="5110" max="5110" width="16.08984375" style="71" customWidth="1"/>
    <col min="5111" max="5111" width="15.1796875" style="71" customWidth="1"/>
    <col min="5112" max="5112" width="15" style="71" customWidth="1"/>
    <col min="5113" max="5114" width="12.81640625" style="71" customWidth="1"/>
    <col min="5115" max="5126" width="8.36328125" style="71" customWidth="1"/>
    <col min="5127" max="5127" width="10.6328125" style="71" customWidth="1"/>
    <col min="5128" max="5269" width="8.36328125" style="71" customWidth="1"/>
    <col min="5270" max="5327" width="16.08984375" style="71"/>
    <col min="5328" max="5328" width="5.08984375" style="71" customWidth="1"/>
    <col min="5329" max="5329" width="19.81640625" style="71" customWidth="1"/>
    <col min="5330" max="5361" width="11" style="71" customWidth="1"/>
    <col min="5362" max="5364" width="13" style="71" customWidth="1"/>
    <col min="5365" max="5365" width="16.6328125" style="71" customWidth="1"/>
    <col min="5366" max="5366" width="16.08984375" style="71" customWidth="1"/>
    <col min="5367" max="5367" width="15.1796875" style="71" customWidth="1"/>
    <col min="5368" max="5368" width="15" style="71" customWidth="1"/>
    <col min="5369" max="5370" width="12.81640625" style="71" customWidth="1"/>
    <col min="5371" max="5382" width="8.36328125" style="71" customWidth="1"/>
    <col min="5383" max="5383" width="10.6328125" style="71" customWidth="1"/>
    <col min="5384" max="5525" width="8.36328125" style="71" customWidth="1"/>
    <col min="5526" max="5583" width="16.08984375" style="71"/>
    <col min="5584" max="5584" width="5.08984375" style="71" customWidth="1"/>
    <col min="5585" max="5585" width="19.81640625" style="71" customWidth="1"/>
    <col min="5586" max="5617" width="11" style="71" customWidth="1"/>
    <col min="5618" max="5620" width="13" style="71" customWidth="1"/>
    <col min="5621" max="5621" width="16.6328125" style="71" customWidth="1"/>
    <col min="5622" max="5622" width="16.08984375" style="71" customWidth="1"/>
    <col min="5623" max="5623" width="15.1796875" style="71" customWidth="1"/>
    <col min="5624" max="5624" width="15" style="71" customWidth="1"/>
    <col min="5625" max="5626" width="12.81640625" style="71" customWidth="1"/>
    <col min="5627" max="5638" width="8.36328125" style="71" customWidth="1"/>
    <col min="5639" max="5639" width="10.6328125" style="71" customWidth="1"/>
    <col min="5640" max="5781" width="8.36328125" style="71" customWidth="1"/>
    <col min="5782" max="5839" width="16.08984375" style="71"/>
    <col min="5840" max="5840" width="5.08984375" style="71" customWidth="1"/>
    <col min="5841" max="5841" width="19.81640625" style="71" customWidth="1"/>
    <col min="5842" max="5873" width="11" style="71" customWidth="1"/>
    <col min="5874" max="5876" width="13" style="71" customWidth="1"/>
    <col min="5877" max="5877" width="16.6328125" style="71" customWidth="1"/>
    <col min="5878" max="5878" width="16.08984375" style="71" customWidth="1"/>
    <col min="5879" max="5879" width="15.1796875" style="71" customWidth="1"/>
    <col min="5880" max="5880" width="15" style="71" customWidth="1"/>
    <col min="5881" max="5882" width="12.81640625" style="71" customWidth="1"/>
    <col min="5883" max="5894" width="8.36328125" style="71" customWidth="1"/>
    <col min="5895" max="5895" width="10.6328125" style="71" customWidth="1"/>
    <col min="5896" max="6037" width="8.36328125" style="71" customWidth="1"/>
    <col min="6038" max="6095" width="16.08984375" style="71"/>
    <col min="6096" max="6096" width="5.08984375" style="71" customWidth="1"/>
    <col min="6097" max="6097" width="19.81640625" style="71" customWidth="1"/>
    <col min="6098" max="6129" width="11" style="71" customWidth="1"/>
    <col min="6130" max="6132" width="13" style="71" customWidth="1"/>
    <col min="6133" max="6133" width="16.6328125" style="71" customWidth="1"/>
    <col min="6134" max="6134" width="16.08984375" style="71" customWidth="1"/>
    <col min="6135" max="6135" width="15.1796875" style="71" customWidth="1"/>
    <col min="6136" max="6136" width="15" style="71" customWidth="1"/>
    <col min="6137" max="6138" width="12.81640625" style="71" customWidth="1"/>
    <col min="6139" max="6150" width="8.36328125" style="71" customWidth="1"/>
    <col min="6151" max="6151" width="10.6328125" style="71" customWidth="1"/>
    <col min="6152" max="6293" width="8.36328125" style="71" customWidth="1"/>
    <col min="6294" max="6351" width="16.08984375" style="71"/>
    <col min="6352" max="6352" width="5.08984375" style="71" customWidth="1"/>
    <col min="6353" max="6353" width="19.81640625" style="71" customWidth="1"/>
    <col min="6354" max="6385" width="11" style="71" customWidth="1"/>
    <col min="6386" max="6388" width="13" style="71" customWidth="1"/>
    <col min="6389" max="6389" width="16.6328125" style="71" customWidth="1"/>
    <col min="6390" max="6390" width="16.08984375" style="71" customWidth="1"/>
    <col min="6391" max="6391" width="15.1796875" style="71" customWidth="1"/>
    <col min="6392" max="6392" width="15" style="71" customWidth="1"/>
    <col min="6393" max="6394" width="12.81640625" style="71" customWidth="1"/>
    <col min="6395" max="6406" width="8.36328125" style="71" customWidth="1"/>
    <col min="6407" max="6407" width="10.6328125" style="71" customWidth="1"/>
    <col min="6408" max="6549" width="8.36328125" style="71" customWidth="1"/>
    <col min="6550" max="6607" width="16.08984375" style="71"/>
    <col min="6608" max="6608" width="5.08984375" style="71" customWidth="1"/>
    <col min="6609" max="6609" width="19.81640625" style="71" customWidth="1"/>
    <col min="6610" max="6641" width="11" style="71" customWidth="1"/>
    <col min="6642" max="6644" width="13" style="71" customWidth="1"/>
    <col min="6645" max="6645" width="16.6328125" style="71" customWidth="1"/>
    <col min="6646" max="6646" width="16.08984375" style="71" customWidth="1"/>
    <col min="6647" max="6647" width="15.1796875" style="71" customWidth="1"/>
    <col min="6648" max="6648" width="15" style="71" customWidth="1"/>
    <col min="6649" max="6650" width="12.81640625" style="71" customWidth="1"/>
    <col min="6651" max="6662" width="8.36328125" style="71" customWidth="1"/>
    <col min="6663" max="6663" width="10.6328125" style="71" customWidth="1"/>
    <col min="6664" max="6805" width="8.36328125" style="71" customWidth="1"/>
    <col min="6806" max="6863" width="16.08984375" style="71"/>
    <col min="6864" max="6864" width="5.08984375" style="71" customWidth="1"/>
    <col min="6865" max="6865" width="19.81640625" style="71" customWidth="1"/>
    <col min="6866" max="6897" width="11" style="71" customWidth="1"/>
    <col min="6898" max="6900" width="13" style="71" customWidth="1"/>
    <col min="6901" max="6901" width="16.6328125" style="71" customWidth="1"/>
    <col min="6902" max="6902" width="16.08984375" style="71" customWidth="1"/>
    <col min="6903" max="6903" width="15.1796875" style="71" customWidth="1"/>
    <col min="6904" max="6904" width="15" style="71" customWidth="1"/>
    <col min="6905" max="6906" width="12.81640625" style="71" customWidth="1"/>
    <col min="6907" max="6918" width="8.36328125" style="71" customWidth="1"/>
    <col min="6919" max="6919" width="10.6328125" style="71" customWidth="1"/>
    <col min="6920" max="7061" width="8.36328125" style="71" customWidth="1"/>
    <col min="7062" max="7119" width="16.08984375" style="71"/>
    <col min="7120" max="7120" width="5.08984375" style="71" customWidth="1"/>
    <col min="7121" max="7121" width="19.81640625" style="71" customWidth="1"/>
    <col min="7122" max="7153" width="11" style="71" customWidth="1"/>
    <col min="7154" max="7156" width="13" style="71" customWidth="1"/>
    <col min="7157" max="7157" width="16.6328125" style="71" customWidth="1"/>
    <col min="7158" max="7158" width="16.08984375" style="71" customWidth="1"/>
    <col min="7159" max="7159" width="15.1796875" style="71" customWidth="1"/>
    <col min="7160" max="7160" width="15" style="71" customWidth="1"/>
    <col min="7161" max="7162" width="12.81640625" style="71" customWidth="1"/>
    <col min="7163" max="7174" width="8.36328125" style="71" customWidth="1"/>
    <col min="7175" max="7175" width="10.6328125" style="71" customWidth="1"/>
    <col min="7176" max="7317" width="8.36328125" style="71" customWidth="1"/>
    <col min="7318" max="7375" width="16.08984375" style="71"/>
    <col min="7376" max="7376" width="5.08984375" style="71" customWidth="1"/>
    <col min="7377" max="7377" width="19.81640625" style="71" customWidth="1"/>
    <col min="7378" max="7409" width="11" style="71" customWidth="1"/>
    <col min="7410" max="7412" width="13" style="71" customWidth="1"/>
    <col min="7413" max="7413" width="16.6328125" style="71" customWidth="1"/>
    <col min="7414" max="7414" width="16.08984375" style="71" customWidth="1"/>
    <col min="7415" max="7415" width="15.1796875" style="71" customWidth="1"/>
    <col min="7416" max="7416" width="15" style="71" customWidth="1"/>
    <col min="7417" max="7418" width="12.81640625" style="71" customWidth="1"/>
    <col min="7419" max="7430" width="8.36328125" style="71" customWidth="1"/>
    <col min="7431" max="7431" width="10.6328125" style="71" customWidth="1"/>
    <col min="7432" max="7573" width="8.36328125" style="71" customWidth="1"/>
    <col min="7574" max="7631" width="16.08984375" style="71"/>
    <col min="7632" max="7632" width="5.08984375" style="71" customWidth="1"/>
    <col min="7633" max="7633" width="19.81640625" style="71" customWidth="1"/>
    <col min="7634" max="7665" width="11" style="71" customWidth="1"/>
    <col min="7666" max="7668" width="13" style="71" customWidth="1"/>
    <col min="7669" max="7669" width="16.6328125" style="71" customWidth="1"/>
    <col min="7670" max="7670" width="16.08984375" style="71" customWidth="1"/>
    <col min="7671" max="7671" width="15.1796875" style="71" customWidth="1"/>
    <col min="7672" max="7672" width="15" style="71" customWidth="1"/>
    <col min="7673" max="7674" width="12.81640625" style="71" customWidth="1"/>
    <col min="7675" max="7686" width="8.36328125" style="71" customWidth="1"/>
    <col min="7687" max="7687" width="10.6328125" style="71" customWidth="1"/>
    <col min="7688" max="7829" width="8.36328125" style="71" customWidth="1"/>
    <col min="7830" max="7887" width="16.08984375" style="71"/>
    <col min="7888" max="7888" width="5.08984375" style="71" customWidth="1"/>
    <col min="7889" max="7889" width="19.81640625" style="71" customWidth="1"/>
    <col min="7890" max="7921" width="11" style="71" customWidth="1"/>
    <col min="7922" max="7924" width="13" style="71" customWidth="1"/>
    <col min="7925" max="7925" width="16.6328125" style="71" customWidth="1"/>
    <col min="7926" max="7926" width="16.08984375" style="71" customWidth="1"/>
    <col min="7927" max="7927" width="15.1796875" style="71" customWidth="1"/>
    <col min="7928" max="7928" width="15" style="71" customWidth="1"/>
    <col min="7929" max="7930" width="12.81640625" style="71" customWidth="1"/>
    <col min="7931" max="7942" width="8.36328125" style="71" customWidth="1"/>
    <col min="7943" max="7943" width="10.6328125" style="71" customWidth="1"/>
    <col min="7944" max="8085" width="8.36328125" style="71" customWidth="1"/>
    <col min="8086" max="8143" width="16.08984375" style="71"/>
    <col min="8144" max="8144" width="5.08984375" style="71" customWidth="1"/>
    <col min="8145" max="8145" width="19.81640625" style="71" customWidth="1"/>
    <col min="8146" max="8177" width="11" style="71" customWidth="1"/>
    <col min="8178" max="8180" width="13" style="71" customWidth="1"/>
    <col min="8181" max="8181" width="16.6328125" style="71" customWidth="1"/>
    <col min="8182" max="8182" width="16.08984375" style="71" customWidth="1"/>
    <col min="8183" max="8183" width="15.1796875" style="71" customWidth="1"/>
    <col min="8184" max="8184" width="15" style="71" customWidth="1"/>
    <col min="8185" max="8186" width="12.81640625" style="71" customWidth="1"/>
    <col min="8187" max="8198" width="8.36328125" style="71" customWidth="1"/>
    <col min="8199" max="8199" width="10.6328125" style="71" customWidth="1"/>
    <col min="8200" max="8341" width="8.36328125" style="71" customWidth="1"/>
    <col min="8342" max="8399" width="16.08984375" style="71"/>
    <col min="8400" max="8400" width="5.08984375" style="71" customWidth="1"/>
    <col min="8401" max="8401" width="19.81640625" style="71" customWidth="1"/>
    <col min="8402" max="8433" width="11" style="71" customWidth="1"/>
    <col min="8434" max="8436" width="13" style="71" customWidth="1"/>
    <col min="8437" max="8437" width="16.6328125" style="71" customWidth="1"/>
    <col min="8438" max="8438" width="16.08984375" style="71" customWidth="1"/>
    <col min="8439" max="8439" width="15.1796875" style="71" customWidth="1"/>
    <col min="8440" max="8440" width="15" style="71" customWidth="1"/>
    <col min="8441" max="8442" width="12.81640625" style="71" customWidth="1"/>
    <col min="8443" max="8454" width="8.36328125" style="71" customWidth="1"/>
    <col min="8455" max="8455" width="10.6328125" style="71" customWidth="1"/>
    <col min="8456" max="8597" width="8.36328125" style="71" customWidth="1"/>
    <col min="8598" max="8655" width="16.08984375" style="71"/>
    <col min="8656" max="8656" width="5.08984375" style="71" customWidth="1"/>
    <col min="8657" max="8657" width="19.81640625" style="71" customWidth="1"/>
    <col min="8658" max="8689" width="11" style="71" customWidth="1"/>
    <col min="8690" max="8692" width="13" style="71" customWidth="1"/>
    <col min="8693" max="8693" width="16.6328125" style="71" customWidth="1"/>
    <col min="8694" max="8694" width="16.08984375" style="71" customWidth="1"/>
    <col min="8695" max="8695" width="15.1796875" style="71" customWidth="1"/>
    <col min="8696" max="8696" width="15" style="71" customWidth="1"/>
    <col min="8697" max="8698" width="12.81640625" style="71" customWidth="1"/>
    <col min="8699" max="8710" width="8.36328125" style="71" customWidth="1"/>
    <col min="8711" max="8711" width="10.6328125" style="71" customWidth="1"/>
    <col min="8712" max="8853" width="8.36328125" style="71" customWidth="1"/>
    <col min="8854" max="8911" width="16.08984375" style="71"/>
    <col min="8912" max="8912" width="5.08984375" style="71" customWidth="1"/>
    <col min="8913" max="8913" width="19.81640625" style="71" customWidth="1"/>
    <col min="8914" max="8945" width="11" style="71" customWidth="1"/>
    <col min="8946" max="8948" width="13" style="71" customWidth="1"/>
    <col min="8949" max="8949" width="16.6328125" style="71" customWidth="1"/>
    <col min="8950" max="8950" width="16.08984375" style="71" customWidth="1"/>
    <col min="8951" max="8951" width="15.1796875" style="71" customWidth="1"/>
    <col min="8952" max="8952" width="15" style="71" customWidth="1"/>
    <col min="8953" max="8954" width="12.81640625" style="71" customWidth="1"/>
    <col min="8955" max="8966" width="8.36328125" style="71" customWidth="1"/>
    <col min="8967" max="8967" width="10.6328125" style="71" customWidth="1"/>
    <col min="8968" max="9109" width="8.36328125" style="71" customWidth="1"/>
    <col min="9110" max="9167" width="16.08984375" style="71"/>
    <col min="9168" max="9168" width="5.08984375" style="71" customWidth="1"/>
    <col min="9169" max="9169" width="19.81640625" style="71" customWidth="1"/>
    <col min="9170" max="9201" width="11" style="71" customWidth="1"/>
    <col min="9202" max="9204" width="13" style="71" customWidth="1"/>
    <col min="9205" max="9205" width="16.6328125" style="71" customWidth="1"/>
    <col min="9206" max="9206" width="16.08984375" style="71" customWidth="1"/>
    <col min="9207" max="9207" width="15.1796875" style="71" customWidth="1"/>
    <col min="9208" max="9208" width="15" style="71" customWidth="1"/>
    <col min="9209" max="9210" width="12.81640625" style="71" customWidth="1"/>
    <col min="9211" max="9222" width="8.36328125" style="71" customWidth="1"/>
    <col min="9223" max="9223" width="10.6328125" style="71" customWidth="1"/>
    <col min="9224" max="9365" width="8.36328125" style="71" customWidth="1"/>
    <col min="9366" max="9423" width="16.08984375" style="71"/>
    <col min="9424" max="9424" width="5.08984375" style="71" customWidth="1"/>
    <col min="9425" max="9425" width="19.81640625" style="71" customWidth="1"/>
    <col min="9426" max="9457" width="11" style="71" customWidth="1"/>
    <col min="9458" max="9460" width="13" style="71" customWidth="1"/>
    <col min="9461" max="9461" width="16.6328125" style="71" customWidth="1"/>
    <col min="9462" max="9462" width="16.08984375" style="71" customWidth="1"/>
    <col min="9463" max="9463" width="15.1796875" style="71" customWidth="1"/>
    <col min="9464" max="9464" width="15" style="71" customWidth="1"/>
    <col min="9465" max="9466" width="12.81640625" style="71" customWidth="1"/>
    <col min="9467" max="9478" width="8.36328125" style="71" customWidth="1"/>
    <col min="9479" max="9479" width="10.6328125" style="71" customWidth="1"/>
    <col min="9480" max="9621" width="8.36328125" style="71" customWidth="1"/>
    <col min="9622" max="9679" width="16.08984375" style="71"/>
    <col min="9680" max="9680" width="5.08984375" style="71" customWidth="1"/>
    <col min="9681" max="9681" width="19.81640625" style="71" customWidth="1"/>
    <col min="9682" max="9713" width="11" style="71" customWidth="1"/>
    <col min="9714" max="9716" width="13" style="71" customWidth="1"/>
    <col min="9717" max="9717" width="16.6328125" style="71" customWidth="1"/>
    <col min="9718" max="9718" width="16.08984375" style="71" customWidth="1"/>
    <col min="9719" max="9719" width="15.1796875" style="71" customWidth="1"/>
    <col min="9720" max="9720" width="15" style="71" customWidth="1"/>
    <col min="9721" max="9722" width="12.81640625" style="71" customWidth="1"/>
    <col min="9723" max="9734" width="8.36328125" style="71" customWidth="1"/>
    <col min="9735" max="9735" width="10.6328125" style="71" customWidth="1"/>
    <col min="9736" max="9877" width="8.36328125" style="71" customWidth="1"/>
    <col min="9878" max="9935" width="16.08984375" style="71"/>
    <col min="9936" max="9936" width="5.08984375" style="71" customWidth="1"/>
    <col min="9937" max="9937" width="19.81640625" style="71" customWidth="1"/>
    <col min="9938" max="9969" width="11" style="71" customWidth="1"/>
    <col min="9970" max="9972" width="13" style="71" customWidth="1"/>
    <col min="9973" max="9973" width="16.6328125" style="71" customWidth="1"/>
    <col min="9974" max="9974" width="16.08984375" style="71" customWidth="1"/>
    <col min="9975" max="9975" width="15.1796875" style="71" customWidth="1"/>
    <col min="9976" max="9976" width="15" style="71" customWidth="1"/>
    <col min="9977" max="9978" width="12.81640625" style="71" customWidth="1"/>
    <col min="9979" max="9990" width="8.36328125" style="71" customWidth="1"/>
    <col min="9991" max="9991" width="10.6328125" style="71" customWidth="1"/>
    <col min="9992" max="10133" width="8.36328125" style="71" customWidth="1"/>
    <col min="10134" max="10191" width="16.08984375" style="71"/>
    <col min="10192" max="10192" width="5.08984375" style="71" customWidth="1"/>
    <col min="10193" max="10193" width="19.81640625" style="71" customWidth="1"/>
    <col min="10194" max="10225" width="11" style="71" customWidth="1"/>
    <col min="10226" max="10228" width="13" style="71" customWidth="1"/>
    <col min="10229" max="10229" width="16.6328125" style="71" customWidth="1"/>
    <col min="10230" max="10230" width="16.08984375" style="71" customWidth="1"/>
    <col min="10231" max="10231" width="15.1796875" style="71" customWidth="1"/>
    <col min="10232" max="10232" width="15" style="71" customWidth="1"/>
    <col min="10233" max="10234" width="12.81640625" style="71" customWidth="1"/>
    <col min="10235" max="10246" width="8.36328125" style="71" customWidth="1"/>
    <col min="10247" max="10247" width="10.6328125" style="71" customWidth="1"/>
    <col min="10248" max="10389" width="8.36328125" style="71" customWidth="1"/>
    <col min="10390" max="10447" width="16.08984375" style="71"/>
    <col min="10448" max="10448" width="5.08984375" style="71" customWidth="1"/>
    <col min="10449" max="10449" width="19.81640625" style="71" customWidth="1"/>
    <col min="10450" max="10481" width="11" style="71" customWidth="1"/>
    <col min="10482" max="10484" width="13" style="71" customWidth="1"/>
    <col min="10485" max="10485" width="16.6328125" style="71" customWidth="1"/>
    <col min="10486" max="10486" width="16.08984375" style="71" customWidth="1"/>
    <col min="10487" max="10487" width="15.1796875" style="71" customWidth="1"/>
    <col min="10488" max="10488" width="15" style="71" customWidth="1"/>
    <col min="10489" max="10490" width="12.81640625" style="71" customWidth="1"/>
    <col min="10491" max="10502" width="8.36328125" style="71" customWidth="1"/>
    <col min="10503" max="10503" width="10.6328125" style="71" customWidth="1"/>
    <col min="10504" max="10645" width="8.36328125" style="71" customWidth="1"/>
    <col min="10646" max="10703" width="16.08984375" style="71"/>
    <col min="10704" max="10704" width="5.08984375" style="71" customWidth="1"/>
    <col min="10705" max="10705" width="19.81640625" style="71" customWidth="1"/>
    <col min="10706" max="10737" width="11" style="71" customWidth="1"/>
    <col min="10738" max="10740" width="13" style="71" customWidth="1"/>
    <col min="10741" max="10741" width="16.6328125" style="71" customWidth="1"/>
    <col min="10742" max="10742" width="16.08984375" style="71" customWidth="1"/>
    <col min="10743" max="10743" width="15.1796875" style="71" customWidth="1"/>
    <col min="10744" max="10744" width="15" style="71" customWidth="1"/>
    <col min="10745" max="10746" width="12.81640625" style="71" customWidth="1"/>
    <col min="10747" max="10758" width="8.36328125" style="71" customWidth="1"/>
    <col min="10759" max="10759" width="10.6328125" style="71" customWidth="1"/>
    <col min="10760" max="10901" width="8.36328125" style="71" customWidth="1"/>
    <col min="10902" max="10959" width="16.08984375" style="71"/>
    <col min="10960" max="10960" width="5.08984375" style="71" customWidth="1"/>
    <col min="10961" max="10961" width="19.81640625" style="71" customWidth="1"/>
    <col min="10962" max="10993" width="11" style="71" customWidth="1"/>
    <col min="10994" max="10996" width="13" style="71" customWidth="1"/>
    <col min="10997" max="10997" width="16.6328125" style="71" customWidth="1"/>
    <col min="10998" max="10998" width="16.08984375" style="71" customWidth="1"/>
    <col min="10999" max="10999" width="15.1796875" style="71" customWidth="1"/>
    <col min="11000" max="11000" width="15" style="71" customWidth="1"/>
    <col min="11001" max="11002" width="12.81640625" style="71" customWidth="1"/>
    <col min="11003" max="11014" width="8.36328125" style="71" customWidth="1"/>
    <col min="11015" max="11015" width="10.6328125" style="71" customWidth="1"/>
    <col min="11016" max="11157" width="8.36328125" style="71" customWidth="1"/>
    <col min="11158" max="11215" width="16.08984375" style="71"/>
    <col min="11216" max="11216" width="5.08984375" style="71" customWidth="1"/>
    <col min="11217" max="11217" width="19.81640625" style="71" customWidth="1"/>
    <col min="11218" max="11249" width="11" style="71" customWidth="1"/>
    <col min="11250" max="11252" width="13" style="71" customWidth="1"/>
    <col min="11253" max="11253" width="16.6328125" style="71" customWidth="1"/>
    <col min="11254" max="11254" width="16.08984375" style="71" customWidth="1"/>
    <col min="11255" max="11255" width="15.1796875" style="71" customWidth="1"/>
    <col min="11256" max="11256" width="15" style="71" customWidth="1"/>
    <col min="11257" max="11258" width="12.81640625" style="71" customWidth="1"/>
    <col min="11259" max="11270" width="8.36328125" style="71" customWidth="1"/>
    <col min="11271" max="11271" width="10.6328125" style="71" customWidth="1"/>
    <col min="11272" max="11413" width="8.36328125" style="71" customWidth="1"/>
    <col min="11414" max="11471" width="16.08984375" style="71"/>
    <col min="11472" max="11472" width="5.08984375" style="71" customWidth="1"/>
    <col min="11473" max="11473" width="19.81640625" style="71" customWidth="1"/>
    <col min="11474" max="11505" width="11" style="71" customWidth="1"/>
    <col min="11506" max="11508" width="13" style="71" customWidth="1"/>
    <col min="11509" max="11509" width="16.6328125" style="71" customWidth="1"/>
    <col min="11510" max="11510" width="16.08984375" style="71" customWidth="1"/>
    <col min="11511" max="11511" width="15.1796875" style="71" customWidth="1"/>
    <col min="11512" max="11512" width="15" style="71" customWidth="1"/>
    <col min="11513" max="11514" width="12.81640625" style="71" customWidth="1"/>
    <col min="11515" max="11526" width="8.36328125" style="71" customWidth="1"/>
    <col min="11527" max="11527" width="10.6328125" style="71" customWidth="1"/>
    <col min="11528" max="11669" width="8.36328125" style="71" customWidth="1"/>
    <col min="11670" max="11727" width="16.08984375" style="71"/>
    <col min="11728" max="11728" width="5.08984375" style="71" customWidth="1"/>
    <col min="11729" max="11729" width="19.81640625" style="71" customWidth="1"/>
    <col min="11730" max="11761" width="11" style="71" customWidth="1"/>
    <col min="11762" max="11764" width="13" style="71" customWidth="1"/>
    <col min="11765" max="11765" width="16.6328125" style="71" customWidth="1"/>
    <col min="11766" max="11766" width="16.08984375" style="71" customWidth="1"/>
    <col min="11767" max="11767" width="15.1796875" style="71" customWidth="1"/>
    <col min="11768" max="11768" width="15" style="71" customWidth="1"/>
    <col min="11769" max="11770" width="12.81640625" style="71" customWidth="1"/>
    <col min="11771" max="11782" width="8.36328125" style="71" customWidth="1"/>
    <col min="11783" max="11783" width="10.6328125" style="71" customWidth="1"/>
    <col min="11784" max="11925" width="8.36328125" style="71" customWidth="1"/>
    <col min="11926" max="11983" width="16.08984375" style="71"/>
    <col min="11984" max="11984" width="5.08984375" style="71" customWidth="1"/>
    <col min="11985" max="11985" width="19.81640625" style="71" customWidth="1"/>
    <col min="11986" max="12017" width="11" style="71" customWidth="1"/>
    <col min="12018" max="12020" width="13" style="71" customWidth="1"/>
    <col min="12021" max="12021" width="16.6328125" style="71" customWidth="1"/>
    <col min="12022" max="12022" width="16.08984375" style="71" customWidth="1"/>
    <col min="12023" max="12023" width="15.1796875" style="71" customWidth="1"/>
    <col min="12024" max="12024" width="15" style="71" customWidth="1"/>
    <col min="12025" max="12026" width="12.81640625" style="71" customWidth="1"/>
    <col min="12027" max="12038" width="8.36328125" style="71" customWidth="1"/>
    <col min="12039" max="12039" width="10.6328125" style="71" customWidth="1"/>
    <col min="12040" max="12181" width="8.36328125" style="71" customWidth="1"/>
    <col min="12182" max="12239" width="16.08984375" style="71"/>
    <col min="12240" max="12240" width="5.08984375" style="71" customWidth="1"/>
    <col min="12241" max="12241" width="19.81640625" style="71" customWidth="1"/>
    <col min="12242" max="12273" width="11" style="71" customWidth="1"/>
    <col min="12274" max="12276" width="13" style="71" customWidth="1"/>
    <col min="12277" max="12277" width="16.6328125" style="71" customWidth="1"/>
    <col min="12278" max="12278" width="16.08984375" style="71" customWidth="1"/>
    <col min="12279" max="12279" width="15.1796875" style="71" customWidth="1"/>
    <col min="12280" max="12280" width="15" style="71" customWidth="1"/>
    <col min="12281" max="12282" width="12.81640625" style="71" customWidth="1"/>
    <col min="12283" max="12294" width="8.36328125" style="71" customWidth="1"/>
    <col min="12295" max="12295" width="10.6328125" style="71" customWidth="1"/>
    <col min="12296" max="12437" width="8.36328125" style="71" customWidth="1"/>
    <col min="12438" max="12495" width="16.08984375" style="71"/>
    <col min="12496" max="12496" width="5.08984375" style="71" customWidth="1"/>
    <col min="12497" max="12497" width="19.81640625" style="71" customWidth="1"/>
    <col min="12498" max="12529" width="11" style="71" customWidth="1"/>
    <col min="12530" max="12532" width="13" style="71" customWidth="1"/>
    <col min="12533" max="12533" width="16.6328125" style="71" customWidth="1"/>
    <col min="12534" max="12534" width="16.08984375" style="71" customWidth="1"/>
    <col min="12535" max="12535" width="15.1796875" style="71" customWidth="1"/>
    <col min="12536" max="12536" width="15" style="71" customWidth="1"/>
    <col min="12537" max="12538" width="12.81640625" style="71" customWidth="1"/>
    <col min="12539" max="12550" width="8.36328125" style="71" customWidth="1"/>
    <col min="12551" max="12551" width="10.6328125" style="71" customWidth="1"/>
    <col min="12552" max="12693" width="8.36328125" style="71" customWidth="1"/>
    <col min="12694" max="12751" width="16.08984375" style="71"/>
    <col min="12752" max="12752" width="5.08984375" style="71" customWidth="1"/>
    <col min="12753" max="12753" width="19.81640625" style="71" customWidth="1"/>
    <col min="12754" max="12785" width="11" style="71" customWidth="1"/>
    <col min="12786" max="12788" width="13" style="71" customWidth="1"/>
    <col min="12789" max="12789" width="16.6328125" style="71" customWidth="1"/>
    <col min="12790" max="12790" width="16.08984375" style="71" customWidth="1"/>
    <col min="12791" max="12791" width="15.1796875" style="71" customWidth="1"/>
    <col min="12792" max="12792" width="15" style="71" customWidth="1"/>
    <col min="12793" max="12794" width="12.81640625" style="71" customWidth="1"/>
    <col min="12795" max="12806" width="8.36328125" style="71" customWidth="1"/>
    <col min="12807" max="12807" width="10.6328125" style="71" customWidth="1"/>
    <col min="12808" max="12949" width="8.36328125" style="71" customWidth="1"/>
    <col min="12950" max="13007" width="16.08984375" style="71"/>
    <col min="13008" max="13008" width="5.08984375" style="71" customWidth="1"/>
    <col min="13009" max="13009" width="19.81640625" style="71" customWidth="1"/>
    <col min="13010" max="13041" width="11" style="71" customWidth="1"/>
    <col min="13042" max="13044" width="13" style="71" customWidth="1"/>
    <col min="13045" max="13045" width="16.6328125" style="71" customWidth="1"/>
    <col min="13046" max="13046" width="16.08984375" style="71" customWidth="1"/>
    <col min="13047" max="13047" width="15.1796875" style="71" customWidth="1"/>
    <col min="13048" max="13048" width="15" style="71" customWidth="1"/>
    <col min="13049" max="13050" width="12.81640625" style="71" customWidth="1"/>
    <col min="13051" max="13062" width="8.36328125" style="71" customWidth="1"/>
    <col min="13063" max="13063" width="10.6328125" style="71" customWidth="1"/>
    <col min="13064" max="13205" width="8.36328125" style="71" customWidth="1"/>
    <col min="13206" max="13263" width="16.08984375" style="71"/>
    <col min="13264" max="13264" width="5.08984375" style="71" customWidth="1"/>
    <col min="13265" max="13265" width="19.81640625" style="71" customWidth="1"/>
    <col min="13266" max="13297" width="11" style="71" customWidth="1"/>
    <col min="13298" max="13300" width="13" style="71" customWidth="1"/>
    <col min="13301" max="13301" width="16.6328125" style="71" customWidth="1"/>
    <col min="13302" max="13302" width="16.08984375" style="71" customWidth="1"/>
    <col min="13303" max="13303" width="15.1796875" style="71" customWidth="1"/>
    <col min="13304" max="13304" width="15" style="71" customWidth="1"/>
    <col min="13305" max="13306" width="12.81640625" style="71" customWidth="1"/>
    <col min="13307" max="13318" width="8.36328125" style="71" customWidth="1"/>
    <col min="13319" max="13319" width="10.6328125" style="71" customWidth="1"/>
    <col min="13320" max="13461" width="8.36328125" style="71" customWidth="1"/>
    <col min="13462" max="13519" width="16.08984375" style="71"/>
    <col min="13520" max="13520" width="5.08984375" style="71" customWidth="1"/>
    <col min="13521" max="13521" width="19.81640625" style="71" customWidth="1"/>
    <col min="13522" max="13553" width="11" style="71" customWidth="1"/>
    <col min="13554" max="13556" width="13" style="71" customWidth="1"/>
    <col min="13557" max="13557" width="16.6328125" style="71" customWidth="1"/>
    <col min="13558" max="13558" width="16.08984375" style="71" customWidth="1"/>
    <col min="13559" max="13559" width="15.1796875" style="71" customWidth="1"/>
    <col min="13560" max="13560" width="15" style="71" customWidth="1"/>
    <col min="13561" max="13562" width="12.81640625" style="71" customWidth="1"/>
    <col min="13563" max="13574" width="8.36328125" style="71" customWidth="1"/>
    <col min="13575" max="13575" width="10.6328125" style="71" customWidth="1"/>
    <col min="13576" max="13717" width="8.36328125" style="71" customWidth="1"/>
    <col min="13718" max="13775" width="16.08984375" style="71"/>
    <col min="13776" max="13776" width="5.08984375" style="71" customWidth="1"/>
    <col min="13777" max="13777" width="19.81640625" style="71" customWidth="1"/>
    <col min="13778" max="13809" width="11" style="71" customWidth="1"/>
    <col min="13810" max="13812" width="13" style="71" customWidth="1"/>
    <col min="13813" max="13813" width="16.6328125" style="71" customWidth="1"/>
    <col min="13814" max="13814" width="16.08984375" style="71" customWidth="1"/>
    <col min="13815" max="13815" width="15.1796875" style="71" customWidth="1"/>
    <col min="13816" max="13816" width="15" style="71" customWidth="1"/>
    <col min="13817" max="13818" width="12.81640625" style="71" customWidth="1"/>
    <col min="13819" max="13830" width="8.36328125" style="71" customWidth="1"/>
    <col min="13831" max="13831" width="10.6328125" style="71" customWidth="1"/>
    <col min="13832" max="13973" width="8.36328125" style="71" customWidth="1"/>
    <col min="13974" max="14031" width="16.08984375" style="71"/>
    <col min="14032" max="14032" width="5.08984375" style="71" customWidth="1"/>
    <col min="14033" max="14033" width="19.81640625" style="71" customWidth="1"/>
    <col min="14034" max="14065" width="11" style="71" customWidth="1"/>
    <col min="14066" max="14068" width="13" style="71" customWidth="1"/>
    <col min="14069" max="14069" width="16.6328125" style="71" customWidth="1"/>
    <col min="14070" max="14070" width="16.08984375" style="71" customWidth="1"/>
    <col min="14071" max="14071" width="15.1796875" style="71" customWidth="1"/>
    <col min="14072" max="14072" width="15" style="71" customWidth="1"/>
    <col min="14073" max="14074" width="12.81640625" style="71" customWidth="1"/>
    <col min="14075" max="14086" width="8.36328125" style="71" customWidth="1"/>
    <col min="14087" max="14087" width="10.6328125" style="71" customWidth="1"/>
    <col min="14088" max="14229" width="8.36328125" style="71" customWidth="1"/>
    <col min="14230" max="14287" width="16.08984375" style="71"/>
    <col min="14288" max="14288" width="5.08984375" style="71" customWidth="1"/>
    <col min="14289" max="14289" width="19.81640625" style="71" customWidth="1"/>
    <col min="14290" max="14321" width="11" style="71" customWidth="1"/>
    <col min="14322" max="14324" width="13" style="71" customWidth="1"/>
    <col min="14325" max="14325" width="16.6328125" style="71" customWidth="1"/>
    <col min="14326" max="14326" width="16.08984375" style="71" customWidth="1"/>
    <col min="14327" max="14327" width="15.1796875" style="71" customWidth="1"/>
    <col min="14328" max="14328" width="15" style="71" customWidth="1"/>
    <col min="14329" max="14330" width="12.81640625" style="71" customWidth="1"/>
    <col min="14331" max="14342" width="8.36328125" style="71" customWidth="1"/>
    <col min="14343" max="14343" width="10.6328125" style="71" customWidth="1"/>
    <col min="14344" max="14485" width="8.36328125" style="71" customWidth="1"/>
    <col min="14486" max="14543" width="16.08984375" style="71"/>
    <col min="14544" max="14544" width="5.08984375" style="71" customWidth="1"/>
    <col min="14545" max="14545" width="19.81640625" style="71" customWidth="1"/>
    <col min="14546" max="14577" width="11" style="71" customWidth="1"/>
    <col min="14578" max="14580" width="13" style="71" customWidth="1"/>
    <col min="14581" max="14581" width="16.6328125" style="71" customWidth="1"/>
    <col min="14582" max="14582" width="16.08984375" style="71" customWidth="1"/>
    <col min="14583" max="14583" width="15.1796875" style="71" customWidth="1"/>
    <col min="14584" max="14584" width="15" style="71" customWidth="1"/>
    <col min="14585" max="14586" width="12.81640625" style="71" customWidth="1"/>
    <col min="14587" max="14598" width="8.36328125" style="71" customWidth="1"/>
    <col min="14599" max="14599" width="10.6328125" style="71" customWidth="1"/>
    <col min="14600" max="14741" width="8.36328125" style="71" customWidth="1"/>
    <col min="14742" max="14799" width="16.08984375" style="71"/>
    <col min="14800" max="14800" width="5.08984375" style="71" customWidth="1"/>
    <col min="14801" max="14801" width="19.81640625" style="71" customWidth="1"/>
    <col min="14802" max="14833" width="11" style="71" customWidth="1"/>
    <col min="14834" max="14836" width="13" style="71" customWidth="1"/>
    <col min="14837" max="14837" width="16.6328125" style="71" customWidth="1"/>
    <col min="14838" max="14838" width="16.08984375" style="71" customWidth="1"/>
    <col min="14839" max="14839" width="15.1796875" style="71" customWidth="1"/>
    <col min="14840" max="14840" width="15" style="71" customWidth="1"/>
    <col min="14841" max="14842" width="12.81640625" style="71" customWidth="1"/>
    <col min="14843" max="14854" width="8.36328125" style="71" customWidth="1"/>
    <col min="14855" max="14855" width="10.6328125" style="71" customWidth="1"/>
    <col min="14856" max="14997" width="8.36328125" style="71" customWidth="1"/>
    <col min="14998" max="15055" width="16.08984375" style="71"/>
    <col min="15056" max="15056" width="5.08984375" style="71" customWidth="1"/>
    <col min="15057" max="15057" width="19.81640625" style="71" customWidth="1"/>
    <col min="15058" max="15089" width="11" style="71" customWidth="1"/>
    <col min="15090" max="15092" width="13" style="71" customWidth="1"/>
    <col min="15093" max="15093" width="16.6328125" style="71" customWidth="1"/>
    <col min="15094" max="15094" width="16.08984375" style="71" customWidth="1"/>
    <col min="15095" max="15095" width="15.1796875" style="71" customWidth="1"/>
    <col min="15096" max="15096" width="15" style="71" customWidth="1"/>
    <col min="15097" max="15098" width="12.81640625" style="71" customWidth="1"/>
    <col min="15099" max="15110" width="8.36328125" style="71" customWidth="1"/>
    <col min="15111" max="15111" width="10.6328125" style="71" customWidth="1"/>
    <col min="15112" max="15253" width="8.36328125" style="71" customWidth="1"/>
    <col min="15254" max="15311" width="16.08984375" style="71"/>
    <col min="15312" max="15312" width="5.08984375" style="71" customWidth="1"/>
    <col min="15313" max="15313" width="19.81640625" style="71" customWidth="1"/>
    <col min="15314" max="15345" width="11" style="71" customWidth="1"/>
    <col min="15346" max="15348" width="13" style="71" customWidth="1"/>
    <col min="15349" max="15349" width="16.6328125" style="71" customWidth="1"/>
    <col min="15350" max="15350" width="16.08984375" style="71" customWidth="1"/>
    <col min="15351" max="15351" width="15.1796875" style="71" customWidth="1"/>
    <col min="15352" max="15352" width="15" style="71" customWidth="1"/>
    <col min="15353" max="15354" width="12.81640625" style="71" customWidth="1"/>
    <col min="15355" max="15366" width="8.36328125" style="71" customWidth="1"/>
    <col min="15367" max="15367" width="10.6328125" style="71" customWidth="1"/>
    <col min="15368" max="15509" width="8.36328125" style="71" customWidth="1"/>
    <col min="15510" max="15567" width="16.08984375" style="71"/>
    <col min="15568" max="15568" width="5.08984375" style="71" customWidth="1"/>
    <col min="15569" max="15569" width="19.81640625" style="71" customWidth="1"/>
    <col min="15570" max="15601" width="11" style="71" customWidth="1"/>
    <col min="15602" max="15604" width="13" style="71" customWidth="1"/>
    <col min="15605" max="15605" width="16.6328125" style="71" customWidth="1"/>
    <col min="15606" max="15606" width="16.08984375" style="71" customWidth="1"/>
    <col min="15607" max="15607" width="15.1796875" style="71" customWidth="1"/>
    <col min="15608" max="15608" width="15" style="71" customWidth="1"/>
    <col min="15609" max="15610" width="12.81640625" style="71" customWidth="1"/>
    <col min="15611" max="15622" width="8.36328125" style="71" customWidth="1"/>
    <col min="15623" max="15623" width="10.6328125" style="71" customWidth="1"/>
    <col min="15624" max="15765" width="8.36328125" style="71" customWidth="1"/>
    <col min="15766" max="15823" width="16.08984375" style="71"/>
    <col min="15824" max="15824" width="5.08984375" style="71" customWidth="1"/>
    <col min="15825" max="15825" width="19.81640625" style="71" customWidth="1"/>
    <col min="15826" max="15857" width="11" style="71" customWidth="1"/>
    <col min="15858" max="15860" width="13" style="71" customWidth="1"/>
    <col min="15861" max="15861" width="16.6328125" style="71" customWidth="1"/>
    <col min="15862" max="15862" width="16.08984375" style="71" customWidth="1"/>
    <col min="15863" max="15863" width="15.1796875" style="71" customWidth="1"/>
    <col min="15864" max="15864" width="15" style="71" customWidth="1"/>
    <col min="15865" max="15866" width="12.81640625" style="71" customWidth="1"/>
    <col min="15867" max="15878" width="8.36328125" style="71" customWidth="1"/>
    <col min="15879" max="15879" width="10.6328125" style="71" customWidth="1"/>
    <col min="15880" max="16021" width="8.36328125" style="71" customWidth="1"/>
    <col min="16022" max="16079" width="16.08984375" style="71"/>
    <col min="16080" max="16080" width="5.08984375" style="71" customWidth="1"/>
    <col min="16081" max="16081" width="19.81640625" style="71" customWidth="1"/>
    <col min="16082" max="16113" width="11" style="71" customWidth="1"/>
    <col min="16114" max="16116" width="13" style="71" customWidth="1"/>
    <col min="16117" max="16117" width="16.6328125" style="71" customWidth="1"/>
    <col min="16118" max="16118" width="16.08984375" style="71" customWidth="1"/>
    <col min="16119" max="16119" width="15.1796875" style="71" customWidth="1"/>
    <col min="16120" max="16120" width="15" style="71" customWidth="1"/>
    <col min="16121" max="16122" width="12.81640625" style="71" customWidth="1"/>
    <col min="16123" max="16134" width="8.36328125" style="71" customWidth="1"/>
    <col min="16135" max="16135" width="10.6328125" style="71" customWidth="1"/>
    <col min="16136" max="16277" width="8.36328125" style="71" customWidth="1"/>
    <col min="16278" max="16384" width="16.08984375" style="71"/>
  </cols>
  <sheetData>
    <row r="1" spans="1:45" ht="30" customHeight="1" x14ac:dyDescent="0.3">
      <c r="B1" s="69"/>
      <c r="D1" s="70"/>
      <c r="E1" s="70"/>
      <c r="I1" s="70"/>
      <c r="J1" s="70"/>
      <c r="K1" s="69"/>
      <c r="M1" s="69"/>
      <c r="N1" s="70"/>
      <c r="O1" s="70"/>
      <c r="S1" s="70"/>
      <c r="T1" s="70"/>
    </row>
    <row r="2" spans="1:45" ht="16.5" customHeight="1" x14ac:dyDescent="0.35">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 customHeight="1" x14ac:dyDescent="0.3">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3">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3">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3">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3">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3">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3">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3">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3">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3">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3">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3">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3">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3">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3">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3">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3">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3">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3">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3">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3">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3">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3">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3">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3">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3">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3">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3">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3">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3">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3">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3">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3">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3">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3">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3">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3">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3">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3">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3">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3">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3">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3">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3">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3">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3">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3">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3">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3">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3">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3">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3">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3">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3">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3">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3">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3">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3">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3">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3">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3">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3">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3">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3">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3">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3">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3">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3">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3">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3">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3">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3">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3">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3">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3">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3">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3">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3">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3">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3">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3">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3">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3">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3">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3">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3">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3">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3">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3">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3">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3">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3">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3">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3">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3">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3">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3">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3">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3">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3">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3">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3">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3">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3">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3">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3">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3">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3">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3">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3">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3">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3">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3">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3">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3">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3">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3">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3">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3">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3">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3">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3">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3">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3">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3">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3">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3">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3">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3">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3">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3">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3">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3">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3">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3">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3">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3">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3">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3">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3">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3">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3">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3">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3">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3">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3">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3">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3">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3">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3">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3">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3">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3">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3">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3">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3">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3">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3">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3">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3">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3">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3">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3">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3">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3">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3">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3">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3">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3">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3">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3">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3">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3">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3">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3">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3">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3">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3">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3">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3">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3">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3">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3">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3">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3">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3">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3">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3">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3">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3">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3">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3">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3">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3">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3">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3">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3">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3">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3">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3">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3">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3">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3">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3">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3">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3">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3">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3">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3">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3">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3">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3">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3">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3">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3">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3">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3">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3">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3">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3">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3">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3">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3">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3">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3">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3">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3">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3">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3">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3">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3">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3">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3">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3">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3">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3">
      <c r="A238" s="73">
        <v>16</v>
      </c>
      <c r="B238" s="85">
        <f>VLOOKUP(D223,$A$4:$V$36,2+$A238)</f>
        <v>360000</v>
      </c>
      <c r="C238" s="70">
        <f>VLOOKUP(D223,$X$4:$AS$36,2+$A238)</f>
        <v>285000</v>
      </c>
      <c r="D238" s="71"/>
    </row>
    <row r="239" spans="1:22" s="33" customFormat="1" x14ac:dyDescent="0.3">
      <c r="A239" s="73">
        <v>17</v>
      </c>
      <c r="B239" s="85">
        <f>VLOOKUP(D223,$A$4:$V$36,2+$A239)</f>
        <v>425000</v>
      </c>
      <c r="C239" s="70">
        <f>VLOOKUP(D223,$X$4:$AS$36,2+$A239)</f>
        <v>315000</v>
      </c>
      <c r="D239" s="71"/>
    </row>
    <row r="240" spans="1:22" s="33" customFormat="1" x14ac:dyDescent="0.3">
      <c r="A240" s="73">
        <v>18</v>
      </c>
      <c r="B240" s="85">
        <f>VLOOKUP(D223,$A$4:$V$36,2+$A240)</f>
        <v>420000</v>
      </c>
      <c r="C240" s="70">
        <f>VLOOKUP(D223,$X$4:$AS$36,2+$A240)</f>
        <v>312000</v>
      </c>
      <c r="D240" s="71"/>
    </row>
    <row r="241" spans="1:4" s="33" customFormat="1" x14ac:dyDescent="0.3">
      <c r="A241" s="73">
        <v>19</v>
      </c>
      <c r="B241" s="85">
        <f>VLOOKUP(D223,$A$4:$V$36,2+$A241)</f>
        <v>396650</v>
      </c>
      <c r="C241" s="70">
        <f>VLOOKUP(D223,$X$4:$AS$36,2+$A241)</f>
        <v>305000</v>
      </c>
      <c r="D241" s="71"/>
    </row>
    <row r="242" spans="1:4" s="33" customFormat="1" x14ac:dyDescent="0.3">
      <c r="A242" s="73">
        <v>20</v>
      </c>
      <c r="B242" s="85">
        <f>VLOOKUP(D223,$A$4:$V$36,2+$A242)</f>
        <v>380000</v>
      </c>
      <c r="C242" s="70">
        <f>VLOOKUP(D223,$X$4:$AS$36,2+$A242)</f>
        <v>298500</v>
      </c>
      <c r="D242" s="71"/>
    </row>
    <row r="243" spans="1:4" s="33" customFormat="1" x14ac:dyDescent="0.3">
      <c r="A243" s="73">
        <v>1</v>
      </c>
      <c r="B243" s="85">
        <f>VLOOKUP(D243,$A$4:$V$36,2+$A243)</f>
        <v>110000</v>
      </c>
      <c r="C243" s="70">
        <f>VLOOKUP(D243,$X$4:$AS$36,2+$A243)</f>
        <v>98500</v>
      </c>
      <c r="D243" s="172">
        <v>11</v>
      </c>
    </row>
    <row r="244" spans="1:4" s="33" customFormat="1" x14ac:dyDescent="0.3">
      <c r="A244" s="73">
        <v>2</v>
      </c>
      <c r="B244" s="85">
        <f>VLOOKUP(D243,$A$4:$V$36,2+$A244)</f>
        <v>112500</v>
      </c>
      <c r="C244" s="70">
        <f>VLOOKUP(D243,$X$4:$AS$36,2+$A244)</f>
        <v>93000</v>
      </c>
      <c r="D244" s="70"/>
    </row>
    <row r="245" spans="1:4" s="33" customFormat="1" x14ac:dyDescent="0.3">
      <c r="A245" s="73">
        <v>3</v>
      </c>
      <c r="B245" s="85">
        <f>VLOOKUP(D243,$A$4:$V$36,2+$A245)</f>
        <v>118000</v>
      </c>
      <c r="C245" s="70">
        <f>VLOOKUP(D243,$X$4:$AS$36,2+$A245)</f>
        <v>97750</v>
      </c>
      <c r="D245" s="70"/>
    </row>
    <row r="246" spans="1:4" s="33" customFormat="1" x14ac:dyDescent="0.3">
      <c r="A246" s="73">
        <v>4</v>
      </c>
      <c r="B246" s="85">
        <f>VLOOKUP(D243,$A$4:$V$36,2+$A246)</f>
        <v>130000</v>
      </c>
      <c r="C246" s="70">
        <f>VLOOKUP(D243,$X$4:$AS$36,2+$A246)</f>
        <v>108000</v>
      </c>
      <c r="D246" s="70"/>
    </row>
    <row r="247" spans="1:4" s="33" customFormat="1" x14ac:dyDescent="0.3">
      <c r="A247" s="73">
        <v>5</v>
      </c>
      <c r="B247" s="85">
        <f>VLOOKUP(D243,$A$4:$V$36,2+$A247)</f>
        <v>150000</v>
      </c>
      <c r="C247" s="70">
        <f>VLOOKUP(D243,$X$4:$AS$36,2+$A247)</f>
        <v>119700</v>
      </c>
      <c r="D247" s="70"/>
    </row>
    <row r="248" spans="1:4" s="33" customFormat="1" x14ac:dyDescent="0.3">
      <c r="A248" s="73">
        <v>6</v>
      </c>
      <c r="B248" s="85">
        <f>VLOOKUP(D243,$A$4:$V$36,2+$A248)</f>
        <v>172000</v>
      </c>
      <c r="C248" s="70">
        <f>VLOOKUP(D243,$X$4:$AS$36,2+$A248)</f>
        <v>135000</v>
      </c>
      <c r="D248" s="70"/>
    </row>
    <row r="249" spans="1:4" s="33" customFormat="1" x14ac:dyDescent="0.3">
      <c r="A249" s="73">
        <v>7</v>
      </c>
      <c r="B249" s="85">
        <f>VLOOKUP(D243,$A$4:$V$36,2+$A249)</f>
        <v>190500</v>
      </c>
      <c r="C249" s="70">
        <f>VLOOKUP(D243,$X$4:$AS$36,2+$A249)</f>
        <v>150000</v>
      </c>
      <c r="D249" s="70"/>
    </row>
    <row r="250" spans="1:4" s="33" customFormat="1" x14ac:dyDescent="0.3">
      <c r="A250" s="73">
        <v>8</v>
      </c>
      <c r="B250" s="85">
        <f>VLOOKUP(D243,$A$4:$V$36,2+$A250)</f>
        <v>226250</v>
      </c>
      <c r="C250" s="70">
        <f>VLOOKUP(D243,$X$4:$AS$36,2+$A250)</f>
        <v>180500</v>
      </c>
      <c r="D250" s="70"/>
    </row>
    <row r="251" spans="1:4" s="33" customFormat="1" x14ac:dyDescent="0.3">
      <c r="A251" s="73">
        <v>9</v>
      </c>
      <c r="B251" s="85">
        <f>VLOOKUP(D243,$A$4:$V$36,2+$A251)</f>
        <v>270000</v>
      </c>
      <c r="C251" s="70">
        <f>VLOOKUP(D243,$X$4:$AS$36,2+$A251)</f>
        <v>218000</v>
      </c>
      <c r="D251" s="70"/>
    </row>
    <row r="252" spans="1:4" s="33" customFormat="1" x14ac:dyDescent="0.3">
      <c r="A252" s="73">
        <v>10</v>
      </c>
      <c r="B252" s="85">
        <f>VLOOKUP(D243,$A$4:$V$36,2+$A252)</f>
        <v>300000</v>
      </c>
      <c r="C252" s="70">
        <f>VLOOKUP(D243,$X$4:$AS$36,2+$A252)</f>
        <v>235000</v>
      </c>
      <c r="D252" s="70"/>
    </row>
    <row r="253" spans="1:4" s="33" customFormat="1" x14ac:dyDescent="0.3">
      <c r="A253" s="73">
        <v>11</v>
      </c>
      <c r="B253" s="85">
        <f>VLOOKUP(D243,$A$4:$V$36,2+$A253)</f>
        <v>307500</v>
      </c>
      <c r="C253" s="70">
        <f>VLOOKUP(D243,$X$4:$AS$36,2+$A253)</f>
        <v>238500</v>
      </c>
      <c r="D253" s="71"/>
    </row>
    <row r="254" spans="1:4" s="33" customFormat="1" x14ac:dyDescent="0.3">
      <c r="A254" s="73">
        <v>12</v>
      </c>
      <c r="B254" s="85">
        <f>VLOOKUP(D243,$A$4:$V$36,2+$A254)</f>
        <v>309000</v>
      </c>
      <c r="C254" s="70">
        <f>VLOOKUP(D243,$X$4:$AS$36,2+$A254)</f>
        <v>245000</v>
      </c>
      <c r="D254" s="71"/>
    </row>
    <row r="255" spans="1:4" s="33" customFormat="1" x14ac:dyDescent="0.3">
      <c r="A255" s="73">
        <v>13</v>
      </c>
      <c r="B255" s="85">
        <f>VLOOKUP(D243,$A$4:$V$36,2+$A255)</f>
        <v>335000</v>
      </c>
      <c r="C255" s="70">
        <f>VLOOKUP(D243,$X$4:$AS$36,2+$A255)</f>
        <v>285000</v>
      </c>
      <c r="D255" s="71"/>
    </row>
    <row r="256" spans="1:4" s="33" customFormat="1" x14ac:dyDescent="0.3">
      <c r="A256" s="73">
        <v>14</v>
      </c>
      <c r="B256" s="85">
        <f>VLOOKUP(D243,$A$4:$V$36,2+$A256)</f>
        <v>390000</v>
      </c>
      <c r="C256" s="70">
        <f>VLOOKUP(D243,$X$4:$AS$36,2+$A256)</f>
        <v>295000</v>
      </c>
      <c r="D256" s="71"/>
    </row>
    <row r="257" spans="1:4" s="33" customFormat="1" x14ac:dyDescent="0.3">
      <c r="A257" s="73">
        <v>15</v>
      </c>
      <c r="B257" s="85">
        <f>VLOOKUP(D243,$A$4:$V$36,2+$A257)</f>
        <v>415000</v>
      </c>
      <c r="C257" s="70">
        <f>VLOOKUP(D243,$X$4:$AS$36,2+$A257)</f>
        <v>315000</v>
      </c>
      <c r="D257" s="71"/>
    </row>
    <row r="258" spans="1:4" s="33" customFormat="1" x14ac:dyDescent="0.3">
      <c r="A258" s="73">
        <v>16</v>
      </c>
      <c r="B258" s="85">
        <f>VLOOKUP(D243,$A$4:$V$36,2+$A258)</f>
        <v>434500</v>
      </c>
      <c r="C258" s="70">
        <f>VLOOKUP(D243,$X$4:$AS$36,2+$A258)</f>
        <v>365000</v>
      </c>
      <c r="D258" s="71"/>
    </row>
    <row r="259" spans="1:4" s="33" customFormat="1" x14ac:dyDescent="0.3">
      <c r="A259" s="73">
        <v>17</v>
      </c>
      <c r="B259" s="85">
        <f>VLOOKUP(D243,$A$4:$V$36,2+$A259)</f>
        <v>531500</v>
      </c>
      <c r="C259" s="70">
        <f>VLOOKUP(D243,$X$4:$AS$36,2+$A259)</f>
        <v>401500</v>
      </c>
      <c r="D259" s="71"/>
    </row>
    <row r="260" spans="1:4" s="33" customFormat="1" x14ac:dyDescent="0.3">
      <c r="A260" s="73">
        <v>18</v>
      </c>
      <c r="B260" s="85">
        <f>VLOOKUP(D243,$A$4:$V$36,2+$A260)</f>
        <v>545000</v>
      </c>
      <c r="C260" s="70">
        <f>VLOOKUP(D243,$X$4:$AS$36,2+$A260)</f>
        <v>411250</v>
      </c>
      <c r="D260" s="71"/>
    </row>
    <row r="261" spans="1:4" s="33" customFormat="1" x14ac:dyDescent="0.3">
      <c r="A261" s="73">
        <v>19</v>
      </c>
      <c r="B261" s="85">
        <f>VLOOKUP(D243,$A$4:$V$36,2+$A261)</f>
        <v>516000</v>
      </c>
      <c r="C261" s="70">
        <f>VLOOKUP(D243,$X$4:$AS$36,2+$A261)</f>
        <v>405000</v>
      </c>
      <c r="D261" s="71"/>
    </row>
    <row r="262" spans="1:4" s="33" customFormat="1" x14ac:dyDescent="0.3">
      <c r="A262" s="73">
        <v>20</v>
      </c>
      <c r="B262" s="85">
        <f>VLOOKUP(D243,$A$4:$V$36,2+$A262)</f>
        <v>512850</v>
      </c>
      <c r="C262" s="70">
        <f>VLOOKUP(D243,$X$4:$AS$36,2+$A262)</f>
        <v>410000</v>
      </c>
      <c r="D262" s="71"/>
    </row>
    <row r="263" spans="1:4" s="33" customFormat="1" x14ac:dyDescent="0.3">
      <c r="A263" s="73">
        <v>1</v>
      </c>
      <c r="B263" s="85">
        <f>VLOOKUP(D263,$A$4:$V$36,2+$A263)</f>
        <v>107000</v>
      </c>
      <c r="C263" s="70">
        <f>VLOOKUP(D263,$X$4:$AS$36,2+$A263)</f>
        <v>95000</v>
      </c>
      <c r="D263" s="172">
        <v>12</v>
      </c>
    </row>
    <row r="264" spans="1:4" s="33" customFormat="1" x14ac:dyDescent="0.3">
      <c r="A264" s="73">
        <v>2</v>
      </c>
      <c r="B264" s="85">
        <f>VLOOKUP(D263,$A$4:$V$36,2+$A264)</f>
        <v>105000</v>
      </c>
      <c r="C264" s="70">
        <f>VLOOKUP(D263,$X$4:$AS$36,2+$A264)</f>
        <v>95000</v>
      </c>
      <c r="D264" s="70"/>
    </row>
    <row r="265" spans="1:4" s="33" customFormat="1" x14ac:dyDescent="0.3">
      <c r="A265" s="73">
        <v>3</v>
      </c>
      <c r="B265" s="85">
        <f>VLOOKUP(D263,$A$4:$V$36,2+$A265)</f>
        <v>105000</v>
      </c>
      <c r="C265" s="70">
        <f>VLOOKUP(D263,$X$4:$AS$36,2+$A265)</f>
        <v>95050</v>
      </c>
      <c r="D265" s="70"/>
    </row>
    <row r="266" spans="1:4" s="33" customFormat="1" x14ac:dyDescent="0.3">
      <c r="A266" s="73">
        <v>4</v>
      </c>
      <c r="B266" s="85">
        <f>VLOOKUP(D263,$A$4:$V$36,2+$A266)</f>
        <v>106500</v>
      </c>
      <c r="C266" s="70">
        <f>VLOOKUP(D263,$X$4:$AS$36,2+$A266)</f>
        <v>100000</v>
      </c>
      <c r="D266" s="70"/>
    </row>
    <row r="267" spans="1:4" s="33" customFormat="1" x14ac:dyDescent="0.3">
      <c r="A267" s="73">
        <v>5</v>
      </c>
      <c r="B267" s="85">
        <f>VLOOKUP(D263,$A$4:$V$36,2+$A267)</f>
        <v>115000</v>
      </c>
      <c r="C267" s="70">
        <f>VLOOKUP(D263,$X$4:$AS$36,2+$A267)</f>
        <v>105000</v>
      </c>
      <c r="D267" s="70"/>
    </row>
    <row r="268" spans="1:4" s="33" customFormat="1" x14ac:dyDescent="0.3">
      <c r="A268" s="73">
        <v>6</v>
      </c>
      <c r="B268" s="85">
        <f>VLOOKUP(D263,$A$4:$V$36,2+$A268)</f>
        <v>134000</v>
      </c>
      <c r="C268" s="70">
        <f>VLOOKUP(D263,$X$4:$AS$36,2+$A268)</f>
        <v>112000</v>
      </c>
      <c r="D268" s="70"/>
    </row>
    <row r="269" spans="1:4" s="33" customFormat="1" x14ac:dyDescent="0.3">
      <c r="A269" s="73">
        <v>7</v>
      </c>
      <c r="B269" s="85">
        <f>VLOOKUP(D263,$A$4:$V$36,2+$A269)</f>
        <v>145000</v>
      </c>
      <c r="C269" s="70">
        <f>VLOOKUP(D263,$X$4:$AS$36,2+$A269)</f>
        <v>128000</v>
      </c>
      <c r="D269" s="70"/>
    </row>
    <row r="270" spans="1:4" s="33" customFormat="1" x14ac:dyDescent="0.3">
      <c r="A270" s="73">
        <v>8</v>
      </c>
      <c r="B270" s="85">
        <f>VLOOKUP(D263,$A$4:$V$36,2+$A270)</f>
        <v>167000</v>
      </c>
      <c r="C270" s="70">
        <f>VLOOKUP(D263,$X$4:$AS$36,2+$A270)</f>
        <v>155000</v>
      </c>
      <c r="D270" s="70"/>
    </row>
    <row r="271" spans="1:4" s="33" customFormat="1" x14ac:dyDescent="0.3">
      <c r="A271" s="73">
        <v>9</v>
      </c>
      <c r="B271" s="85">
        <f>VLOOKUP(D263,$A$4:$V$36,2+$A271)</f>
        <v>193000</v>
      </c>
      <c r="C271" s="70">
        <f>VLOOKUP(D263,$X$4:$AS$36,2+$A271)</f>
        <v>177000</v>
      </c>
      <c r="D271" s="70"/>
    </row>
    <row r="272" spans="1:4" s="33" customFormat="1" x14ac:dyDescent="0.3">
      <c r="A272" s="73">
        <v>10</v>
      </c>
      <c r="B272" s="85">
        <f>VLOOKUP(D263,$A$4:$V$36,2+$A272)</f>
        <v>225000</v>
      </c>
      <c r="C272" s="70">
        <f>VLOOKUP(D263,$X$4:$AS$36,2+$A272)</f>
        <v>200000</v>
      </c>
      <c r="D272" s="70"/>
    </row>
    <row r="273" spans="1:4" s="33" customFormat="1" x14ac:dyDescent="0.3">
      <c r="A273" s="73">
        <v>11</v>
      </c>
      <c r="B273" s="85">
        <f>VLOOKUP(D263,$A$4:$V$36,2+$A273)</f>
        <v>243000</v>
      </c>
      <c r="C273" s="70">
        <f>VLOOKUP(D263,$X$4:$AS$36,2+$A273)</f>
        <v>220000</v>
      </c>
      <c r="D273" s="71"/>
    </row>
    <row r="274" spans="1:4" s="33" customFormat="1" x14ac:dyDescent="0.3">
      <c r="A274" s="73">
        <v>12</v>
      </c>
      <c r="B274" s="85">
        <f>VLOOKUP(D263,$A$4:$V$36,2+$A274)</f>
        <v>245000</v>
      </c>
      <c r="C274" s="70">
        <f>VLOOKUP(D263,$X$4:$AS$36,2+$A274)</f>
        <v>222000</v>
      </c>
      <c r="D274" s="71"/>
    </row>
    <row r="275" spans="1:4" s="33" customFormat="1" x14ac:dyDescent="0.3">
      <c r="A275" s="73">
        <v>13</v>
      </c>
      <c r="B275" s="85">
        <f>VLOOKUP(D263,$A$4:$V$36,2+$A275)</f>
        <v>250000</v>
      </c>
      <c r="C275" s="70">
        <f>VLOOKUP(D263,$X$4:$AS$36,2+$A275)</f>
        <v>232000</v>
      </c>
      <c r="D275" s="71"/>
    </row>
    <row r="276" spans="1:4" s="33" customFormat="1" x14ac:dyDescent="0.3">
      <c r="A276" s="73">
        <v>14</v>
      </c>
      <c r="B276" s="85">
        <f>VLOOKUP(D263,$A$4:$V$36,2+$A276)</f>
        <v>260000</v>
      </c>
      <c r="C276" s="70">
        <f>VLOOKUP(D263,$X$4:$AS$36,2+$A276)</f>
        <v>227350</v>
      </c>
      <c r="D276" s="71"/>
    </row>
    <row r="277" spans="1:4" s="33" customFormat="1" x14ac:dyDescent="0.3">
      <c r="A277" s="73">
        <v>15</v>
      </c>
      <c r="B277" s="85">
        <f>VLOOKUP(D263,$A$4:$V$36,2+$A277)</f>
        <v>280000</v>
      </c>
      <c r="C277" s="70">
        <f>VLOOKUP(D263,$X$4:$AS$36,2+$A277)</f>
        <v>252500</v>
      </c>
      <c r="D277" s="71"/>
    </row>
    <row r="278" spans="1:4" s="33" customFormat="1" x14ac:dyDescent="0.3">
      <c r="A278" s="73">
        <v>16</v>
      </c>
      <c r="B278" s="85">
        <f>VLOOKUP(D263,$A$4:$V$36,2+$A278)</f>
        <v>325000</v>
      </c>
      <c r="C278" s="70">
        <f>VLOOKUP(D263,$X$4:$AS$36,2+$A278)</f>
        <v>273750</v>
      </c>
      <c r="D278" s="71"/>
    </row>
    <row r="279" spans="1:4" s="33" customFormat="1" x14ac:dyDescent="0.3">
      <c r="A279" s="73">
        <v>17</v>
      </c>
      <c r="B279" s="85">
        <f>VLOOKUP(D263,$A$4:$V$36,2+$A279)</f>
        <v>370000</v>
      </c>
      <c r="C279" s="70">
        <f>VLOOKUP(D263,$X$4:$AS$36,2+$A279)</f>
        <v>320000</v>
      </c>
      <c r="D279" s="71"/>
    </row>
    <row r="280" spans="1:4" s="33" customFormat="1" x14ac:dyDescent="0.3">
      <c r="A280" s="73">
        <v>18</v>
      </c>
      <c r="B280" s="85">
        <f>VLOOKUP(D263,$A$4:$V$36,2+$A280)</f>
        <v>360000</v>
      </c>
      <c r="C280" s="70">
        <f>VLOOKUP(D263,$X$4:$AS$36,2+$A280)</f>
        <v>320250</v>
      </c>
      <c r="D280" s="71"/>
    </row>
    <row r="281" spans="1:4" s="33" customFormat="1" x14ac:dyDescent="0.3">
      <c r="A281" s="73">
        <v>19</v>
      </c>
      <c r="B281" s="85">
        <f>VLOOKUP(D263,$A$4:$V$36,2+$A281)</f>
        <v>350000</v>
      </c>
      <c r="C281" s="70">
        <f>VLOOKUP(D263,$X$4:$AS$36,2+$A281)</f>
        <v>310000</v>
      </c>
      <c r="D281" s="71"/>
    </row>
    <row r="282" spans="1:4" s="33" customFormat="1" x14ac:dyDescent="0.3">
      <c r="A282" s="73">
        <v>20</v>
      </c>
      <c r="B282" s="85">
        <f>VLOOKUP(D263,$A$4:$V$36,2+$A282)</f>
        <v>347000</v>
      </c>
      <c r="C282" s="70">
        <f>VLOOKUP(D263,$X$4:$AS$36,2+$A282)</f>
        <v>297000</v>
      </c>
      <c r="D282" s="71"/>
    </row>
    <row r="283" spans="1:4" s="33" customFormat="1" x14ac:dyDescent="0.3">
      <c r="A283" s="73">
        <v>1</v>
      </c>
      <c r="B283" s="85">
        <f>VLOOKUP(D283,$A$4:$V$36,2+$A283)</f>
        <v>133000</v>
      </c>
      <c r="C283" s="70">
        <f>VLOOKUP(D283,$X$4:$AS$36,2+$A283)</f>
        <v>100000</v>
      </c>
      <c r="D283" s="172">
        <v>13</v>
      </c>
    </row>
    <row r="284" spans="1:4" s="33" customFormat="1" x14ac:dyDescent="0.3">
      <c r="A284" s="73">
        <v>2</v>
      </c>
      <c r="B284" s="85">
        <f>VLOOKUP(D283,$A$4:$V$36,2+$A284)</f>
        <v>129000</v>
      </c>
      <c r="C284" s="70">
        <f>VLOOKUP(D283,$X$4:$AS$36,2+$A284)</f>
        <v>105000</v>
      </c>
      <c r="D284" s="70"/>
    </row>
    <row r="285" spans="1:4" s="33" customFormat="1" x14ac:dyDescent="0.3">
      <c r="A285" s="73">
        <v>3</v>
      </c>
      <c r="B285" s="85">
        <f>VLOOKUP(D283,$A$4:$V$36,2+$A285)</f>
        <v>131000</v>
      </c>
      <c r="C285" s="70">
        <f>VLOOKUP(D283,$X$4:$AS$36,2+$A285)</f>
        <v>99725</v>
      </c>
      <c r="D285" s="70"/>
    </row>
    <row r="286" spans="1:4" s="33" customFormat="1" x14ac:dyDescent="0.3">
      <c r="A286" s="73">
        <v>4</v>
      </c>
      <c r="B286" s="85">
        <f>VLOOKUP(D283,$A$4:$V$36,2+$A286)</f>
        <v>145500</v>
      </c>
      <c r="C286" s="70">
        <f>VLOOKUP(D283,$X$4:$AS$36,2+$A286)</f>
        <v>105000</v>
      </c>
      <c r="D286" s="70"/>
    </row>
    <row r="287" spans="1:4" s="33" customFormat="1" x14ac:dyDescent="0.3">
      <c r="A287" s="73">
        <v>5</v>
      </c>
      <c r="B287" s="85">
        <f>VLOOKUP(D283,$A$4:$V$36,2+$A287)</f>
        <v>164000</v>
      </c>
      <c r="C287" s="70">
        <f>VLOOKUP(D283,$X$4:$AS$36,2+$A287)</f>
        <v>122500</v>
      </c>
      <c r="D287" s="70"/>
    </row>
    <row r="288" spans="1:4" s="33" customFormat="1" x14ac:dyDescent="0.3">
      <c r="A288" s="73">
        <v>6</v>
      </c>
      <c r="B288" s="85">
        <f>VLOOKUP(D283,$A$4:$V$36,2+$A288)</f>
        <v>190450</v>
      </c>
      <c r="C288" s="70">
        <f>VLOOKUP(D283,$X$4:$AS$36,2+$A288)</f>
        <v>142000</v>
      </c>
      <c r="D288" s="70"/>
    </row>
    <row r="289" spans="1:22" s="33" customFormat="1" x14ac:dyDescent="0.3">
      <c r="A289" s="73">
        <v>7</v>
      </c>
      <c r="B289" s="85">
        <f>VLOOKUP(D283,$A$4:$V$36,2+$A289)</f>
        <v>220000</v>
      </c>
      <c r="C289" s="70">
        <f>VLOOKUP(D283,$X$4:$AS$36,2+$A289)</f>
        <v>158500</v>
      </c>
      <c r="D289" s="70"/>
    </row>
    <row r="290" spans="1:22" s="33" customFormat="1" x14ac:dyDescent="0.3">
      <c r="A290" s="73">
        <v>8</v>
      </c>
      <c r="B290" s="85">
        <f>VLOOKUP(D283,$A$4:$V$36,2+$A290)</f>
        <v>255000</v>
      </c>
      <c r="C290" s="70">
        <f>VLOOKUP(D283,$X$4:$AS$36,2+$A290)</f>
        <v>190000</v>
      </c>
      <c r="D290" s="70"/>
    </row>
    <row r="291" spans="1:22" s="33" customFormat="1" x14ac:dyDescent="0.3">
      <c r="A291" s="73">
        <v>9</v>
      </c>
      <c r="B291" s="85">
        <f>VLOOKUP(D283,$A$4:$V$36,2+$A291)</f>
        <v>305000</v>
      </c>
      <c r="C291" s="70">
        <f>VLOOKUP(D283,$X$4:$AS$36,2+$A291)</f>
        <v>232500</v>
      </c>
      <c r="D291" s="70"/>
    </row>
    <row r="292" spans="1:22" s="33" customFormat="1" x14ac:dyDescent="0.3">
      <c r="A292" s="73">
        <v>10</v>
      </c>
      <c r="B292" s="85">
        <f>VLOOKUP(D283,$A$4:$V$36,2+$A292)</f>
        <v>350500</v>
      </c>
      <c r="C292" s="70">
        <f>VLOOKUP(D283,$X$4:$AS$36,2+$A292)</f>
        <v>252000</v>
      </c>
      <c r="D292" s="70"/>
    </row>
    <row r="293" spans="1:22" s="33" customFormat="1" x14ac:dyDescent="0.3">
      <c r="A293" s="73">
        <v>11</v>
      </c>
      <c r="B293" s="85">
        <f>VLOOKUP(D283,$A$4:$V$36,2+$A293)</f>
        <v>355000</v>
      </c>
      <c r="C293" s="70">
        <f>VLOOKUP(D283,$X$4:$AS$36,2+$A293)</f>
        <v>258000</v>
      </c>
      <c r="D293" s="71"/>
    </row>
    <row r="294" spans="1:22" s="33" customFormat="1" x14ac:dyDescent="0.3">
      <c r="A294" s="73">
        <v>12</v>
      </c>
      <c r="B294" s="85">
        <f>VLOOKUP(D283,$A$4:$V$36,2+$A294)</f>
        <v>365510</v>
      </c>
      <c r="C294" s="70">
        <f>VLOOKUP(D283,$X$4:$AS$36,2+$A294)</f>
        <v>267000</v>
      </c>
      <c r="D294" s="71"/>
    </row>
    <row r="295" spans="1:22" s="33" customFormat="1" x14ac:dyDescent="0.3">
      <c r="A295" s="73">
        <v>13</v>
      </c>
      <c r="B295" s="85">
        <f>VLOOKUP(D283,$A$4:$V$36,2+$A295)</f>
        <v>400000</v>
      </c>
      <c r="C295" s="70">
        <f>VLOOKUP(D283,$X$4:$AS$36,2+$A295)</f>
        <v>280000</v>
      </c>
      <c r="D295" s="71"/>
    </row>
    <row r="296" spans="1:22" s="33" customFormat="1" x14ac:dyDescent="0.3">
      <c r="A296" s="73">
        <v>14</v>
      </c>
      <c r="B296" s="85">
        <f>VLOOKUP(D283,$A$4:$V$36,2+$A296)</f>
        <v>462000</v>
      </c>
      <c r="C296" s="70">
        <f>VLOOKUP(D283,$X$4:$AS$36,2+$A296)</f>
        <v>332000</v>
      </c>
      <c r="D296" s="71"/>
    </row>
    <row r="297" spans="1:22" s="33" customFormat="1" x14ac:dyDescent="0.3">
      <c r="A297" s="73">
        <v>15</v>
      </c>
      <c r="B297" s="85">
        <f>VLOOKUP(D283,$A$4:$V$36,2+$A297)</f>
        <v>499900</v>
      </c>
      <c r="C297" s="70">
        <f>VLOOKUP(D283,$X$4:$AS$36,2+$A297)</f>
        <v>347000</v>
      </c>
      <c r="D297" s="71"/>
    </row>
    <row r="298" spans="1:22" s="33" customFormat="1" x14ac:dyDescent="0.3">
      <c r="A298" s="73">
        <v>16</v>
      </c>
      <c r="B298" s="85">
        <f>VLOOKUP(D283,$A$4:$V$36,2+$A298)</f>
        <v>518250</v>
      </c>
      <c r="C298" s="70">
        <f>VLOOKUP(D283,$X$4:$AS$36,2+$A298)</f>
        <v>380000</v>
      </c>
      <c r="D298" s="71"/>
    </row>
    <row r="299" spans="1:22" s="33" customFormat="1" x14ac:dyDescent="0.3">
      <c r="A299" s="73">
        <v>17</v>
      </c>
      <c r="B299" s="85">
        <f>VLOOKUP(D283,$A$4:$V$36,2+$A299)</f>
        <v>615000</v>
      </c>
      <c r="C299" s="70">
        <f>VLOOKUP(D283,$X$4:$AS$36,2+$A299)</f>
        <v>443000</v>
      </c>
      <c r="D299" s="71"/>
    </row>
    <row r="300" spans="1:22" s="33" customFormat="1" x14ac:dyDescent="0.3">
      <c r="A300" s="73">
        <v>18</v>
      </c>
      <c r="B300" s="85">
        <f>VLOOKUP(D283,$A$4:$V$36,2+$A300)</f>
        <v>585000</v>
      </c>
      <c r="C300" s="70">
        <f>VLOOKUP(D283,$X$4:$AS$36,2+$A300)</f>
        <v>420000</v>
      </c>
      <c r="D300" s="71"/>
    </row>
    <row r="301" spans="1:22" s="33" customFormat="1" x14ac:dyDescent="0.3">
      <c r="A301" s="73">
        <v>19</v>
      </c>
      <c r="B301" s="85">
        <f>VLOOKUP(D283,$A$4:$V$36,2+$A301)</f>
        <v>579000</v>
      </c>
      <c r="C301" s="70">
        <f>VLOOKUP(D283,$X$4:$AS$36,2+$A301)</f>
        <v>415000</v>
      </c>
      <c r="D301" s="71"/>
    </row>
    <row r="302" spans="1:22" s="33" customFormat="1" x14ac:dyDescent="0.3">
      <c r="A302" s="73">
        <v>20</v>
      </c>
      <c r="B302" s="85">
        <f>VLOOKUP(D283,$A$4:$V$36,2+$A302)</f>
        <v>561000</v>
      </c>
      <c r="C302" s="70">
        <f>VLOOKUP(D283,$X$4:$AS$36,2+$A302)</f>
        <v>415250</v>
      </c>
      <c r="D302" s="71"/>
    </row>
    <row r="303" spans="1:22" s="33" customFormat="1" x14ac:dyDescent="0.3">
      <c r="A303" s="73">
        <v>1</v>
      </c>
      <c r="B303" s="85">
        <f>VLOOKUP(D303,$A$4:$V$36,2+$A303)</f>
        <v>123000</v>
      </c>
      <c r="C303" s="70">
        <f>VLOOKUP(D303,$X$4:$AS$36,2+$A303)</f>
        <v>100000</v>
      </c>
      <c r="D303" s="172">
        <v>14</v>
      </c>
    </row>
    <row r="304" spans="1:22" x14ac:dyDescent="0.3">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3">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3">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3">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3">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3">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3">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3">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3">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3">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3">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3">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3">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3">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3">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3">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3">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3">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3">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3">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3">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3">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3">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3">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3">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3">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3">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3">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3">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3">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3">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3">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3">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3">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3">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3">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3">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3">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3">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3">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3">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3">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3">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3">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3">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3">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3">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3">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3">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3">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3">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3">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3">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3">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3">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3">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3">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3">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3">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3">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3">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3">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3">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3">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3">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3">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3">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3">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3">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3">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3">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3">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3">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3">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3">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3">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3">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3">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3">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3">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3">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3">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3">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3">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3">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3">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3">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3">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3">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3">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3">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3">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3">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3">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3">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3">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3">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3">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3">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3">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3">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3">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3">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3">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3">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3">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3">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3">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3">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3">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3">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3">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3">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3">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3">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3">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3">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3">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3">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3">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3">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3">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3">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3">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3">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3">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3">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3">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3">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3">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3">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3">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3">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3">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3">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3">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3">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3">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3">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3">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3">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3">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3">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3">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3">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3">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3">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3">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3">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3">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3">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3">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3">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3">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3">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3">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3">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3">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3">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3">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3">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3">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3">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3">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3">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3">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3">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3">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3">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3">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3">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3">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3">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3">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3">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3">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3">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3">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3">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3">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3">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3">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3">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3">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3">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3">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3">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3">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3">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3">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3">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3">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3">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3">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3">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3">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3">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3">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3">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3">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3">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3">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3">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3">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3">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3">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3">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3">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3">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3">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3">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3">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3">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3">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3">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3">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3">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3">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3">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3">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3">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3">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3">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3">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3">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3">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3">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3">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3">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3">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3">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3">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3">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3">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3">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3">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3">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3">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3">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3">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3">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3">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3">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3">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3">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3">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3">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3">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3">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3">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3">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3">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3">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3">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3">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3">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3">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3">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3">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3">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3">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3">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3">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3">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3">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3">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3">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3">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3">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3">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3">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3">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3">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3">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3">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3">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3">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3">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3">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3">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3">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3">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3">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3">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3">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3">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3">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3">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3">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3">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3">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3">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3">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3">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3">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3">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3">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3">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3">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3">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3">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3">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3">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3">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3">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3">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3">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3">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3">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3">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3">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3">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3">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3">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3">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3">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3">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3">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3">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3">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3">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3">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3">
      <c r="A626" s="73">
        <v>4</v>
      </c>
      <c r="B626" s="85">
        <f>VLOOKUP(D623,$A$4:$V$36,2+$A626)</f>
        <v>220000</v>
      </c>
      <c r="C626" s="70">
        <f>VLOOKUP(D623,$X$4:$AS$36,2+$A626)</f>
        <v>159150</v>
      </c>
      <c r="D626" s="70"/>
    </row>
    <row r="627" spans="1:22" x14ac:dyDescent="0.3">
      <c r="A627" s="73">
        <v>5</v>
      </c>
      <c r="B627" s="85">
        <f>VLOOKUP(D623,$A$4:$V$36,2+$A627)</f>
        <v>245000</v>
      </c>
      <c r="C627" s="70">
        <f>VLOOKUP(D623,$X$4:$AS$36,2+$A627)</f>
        <v>175000</v>
      </c>
      <c r="D627" s="70"/>
    </row>
    <row r="628" spans="1:22" x14ac:dyDescent="0.3">
      <c r="A628" s="73">
        <v>6</v>
      </c>
      <c r="B628" s="85">
        <f>VLOOKUP(D623,$A$4:$V$36,2+$A628)</f>
        <v>283525</v>
      </c>
      <c r="C628" s="70">
        <f>VLOOKUP(D623,$X$4:$AS$36,2+$A628)</f>
        <v>220000</v>
      </c>
      <c r="D628" s="70"/>
    </row>
    <row r="629" spans="1:22" x14ac:dyDescent="0.3">
      <c r="A629" s="73">
        <v>7</v>
      </c>
      <c r="B629" s="85">
        <f>VLOOKUP(D623,$A$4:$V$36,2+$A629)</f>
        <v>306250</v>
      </c>
      <c r="C629" s="70">
        <f>VLOOKUP(D623,$X$4:$AS$36,2+$A629)</f>
        <v>245000</v>
      </c>
      <c r="D629" s="70"/>
    </row>
    <row r="630" spans="1:22" x14ac:dyDescent="0.3">
      <c r="A630" s="73">
        <v>8</v>
      </c>
      <c r="B630" s="85">
        <f>VLOOKUP(D623,$A$4:$V$36,2+$A630)</f>
        <v>371550</v>
      </c>
      <c r="C630" s="70">
        <f>VLOOKUP(D623,$X$4:$AS$36,2+$A630)</f>
        <v>266000</v>
      </c>
      <c r="D630" s="70"/>
    </row>
    <row r="631" spans="1:22" x14ac:dyDescent="0.3">
      <c r="A631" s="73">
        <v>9</v>
      </c>
      <c r="B631" s="85">
        <f>VLOOKUP(D623,$A$4:$V$36,2+$A631)</f>
        <v>424500</v>
      </c>
      <c r="C631" s="70">
        <f>VLOOKUP(D623,$X$4:$AS$36,2+$A631)</f>
        <v>326350</v>
      </c>
      <c r="D631" s="70"/>
    </row>
    <row r="632" spans="1:22" x14ac:dyDescent="0.3">
      <c r="A632" s="73">
        <v>10</v>
      </c>
      <c r="B632" s="85">
        <f>VLOOKUP(D623,$A$4:$V$36,2+$A632)</f>
        <v>454272</v>
      </c>
      <c r="C632" s="70">
        <f>VLOOKUP(D623,$X$4:$AS$36,2+$A632)</f>
        <v>340000</v>
      </c>
      <c r="D632" s="70"/>
    </row>
    <row r="633" spans="1:22" x14ac:dyDescent="0.3">
      <c r="A633" s="73">
        <v>11</v>
      </c>
      <c r="B633" s="85">
        <f>VLOOKUP(D623,$A$4:$V$36,2+$A633)</f>
        <v>480000</v>
      </c>
      <c r="C633" s="70">
        <f>VLOOKUP(D623,$X$4:$AS$36,2+$A633)</f>
        <v>345000</v>
      </c>
      <c r="D633" s="71"/>
    </row>
    <row r="634" spans="1:22" x14ac:dyDescent="0.3">
      <c r="A634" s="73">
        <v>12</v>
      </c>
      <c r="B634" s="85">
        <f>VLOOKUP(D623,$A$4:$V$36,2+$A634)</f>
        <v>491000</v>
      </c>
      <c r="C634" s="70">
        <f>VLOOKUP(D623,$X$4:$AS$36,2+$A634)</f>
        <v>360000</v>
      </c>
      <c r="D634" s="71"/>
    </row>
    <row r="635" spans="1:22" x14ac:dyDescent="0.3">
      <c r="A635" s="73">
        <v>13</v>
      </c>
      <c r="B635" s="85">
        <f>VLOOKUP(D623,$A$4:$V$36,2+$A635)</f>
        <v>536000</v>
      </c>
      <c r="C635" s="70">
        <f>VLOOKUP(D623,$X$4:$AS$36,2+$A635)</f>
        <v>375000</v>
      </c>
      <c r="D635" s="71"/>
    </row>
    <row r="636" spans="1:22" x14ac:dyDescent="0.3">
      <c r="A636" s="73">
        <v>14</v>
      </c>
      <c r="B636" s="85">
        <f>VLOOKUP(D623,$A$4:$V$36,2+$A636)</f>
        <v>675000</v>
      </c>
      <c r="C636" s="70">
        <f>VLOOKUP(D623,$X$4:$AS$36,2+$A636)</f>
        <v>412500</v>
      </c>
      <c r="D636" s="71"/>
    </row>
    <row r="637" spans="1:22" x14ac:dyDescent="0.3">
      <c r="A637" s="73">
        <v>15</v>
      </c>
      <c r="B637" s="85">
        <f>VLOOKUP(D623,$A$4:$V$36,2+$A637)</f>
        <v>677500</v>
      </c>
      <c r="C637" s="70">
        <f>VLOOKUP(D623,$X$4:$AS$36,2+$A637)</f>
        <v>440000</v>
      </c>
      <c r="D637" s="71"/>
    </row>
    <row r="638" spans="1:22" x14ac:dyDescent="0.3">
      <c r="A638" s="73">
        <v>16</v>
      </c>
      <c r="B638" s="85">
        <f>VLOOKUP(D623,$A$4:$V$36,2+$A638)</f>
        <v>722500</v>
      </c>
      <c r="C638" s="70">
        <f>VLOOKUP(D623,$X$4:$AS$36,2+$A638)</f>
        <v>485500</v>
      </c>
      <c r="D638" s="71"/>
    </row>
    <row r="639" spans="1:22" x14ac:dyDescent="0.3">
      <c r="A639" s="73">
        <v>17</v>
      </c>
      <c r="B639" s="85">
        <f>VLOOKUP(D623,$A$4:$V$36,2+$A639)</f>
        <v>835000</v>
      </c>
      <c r="C639" s="70">
        <f>VLOOKUP(D623,$X$4:$AS$36,2+$A639)</f>
        <v>530000</v>
      </c>
      <c r="D639" s="71"/>
    </row>
    <row r="640" spans="1:22" x14ac:dyDescent="0.3">
      <c r="A640" s="73">
        <v>18</v>
      </c>
      <c r="B640" s="85">
        <f>VLOOKUP(D623,$A$4:$V$36,2+$A640)</f>
        <v>815000</v>
      </c>
      <c r="C640" s="70">
        <f>VLOOKUP(D623,$X$4:$AS$36,2+$A640)</f>
        <v>535001</v>
      </c>
      <c r="D640" s="71"/>
    </row>
    <row r="641" spans="1:4" x14ac:dyDescent="0.3">
      <c r="A641" s="73">
        <v>19</v>
      </c>
      <c r="B641" s="85">
        <f>VLOOKUP(D623,$A$4:$V$36,2+$A641)</f>
        <v>795000</v>
      </c>
      <c r="C641" s="70">
        <f>VLOOKUP(D623,$X$4:$AS$36,2+$A641)</f>
        <v>518500</v>
      </c>
      <c r="D641" s="71"/>
    </row>
    <row r="642" spans="1:4" x14ac:dyDescent="0.3">
      <c r="A642" s="73">
        <v>20</v>
      </c>
      <c r="B642" s="85">
        <f>VLOOKUP(D623,$A$4:$V$36,2+$A642)</f>
        <v>735000</v>
      </c>
      <c r="C642" s="70">
        <f>VLOOKUP(D623,$X$4:$AS$36,2+$A642)</f>
        <v>515000</v>
      </c>
      <c r="D642" s="71"/>
    </row>
    <row r="643" spans="1:4" x14ac:dyDescent="0.3">
      <c r="A643" s="73">
        <v>1</v>
      </c>
      <c r="B643" s="85">
        <f>VLOOKUP(D643,$A$4:$V$36,2+$A643)</f>
        <v>110000</v>
      </c>
      <c r="C643" s="70">
        <f>VLOOKUP(D643,$X$4:$AS$36,2+$A643)</f>
        <v>90000</v>
      </c>
      <c r="D643" s="172">
        <v>31</v>
      </c>
    </row>
    <row r="644" spans="1:4" x14ac:dyDescent="0.3">
      <c r="A644" s="73">
        <v>2</v>
      </c>
      <c r="B644" s="85">
        <f>VLOOKUP(D643,$A$4:$V$36,2+$A644)</f>
        <v>110000</v>
      </c>
      <c r="C644" s="70">
        <f>VLOOKUP(D643,$X$4:$AS$36,2+$A644)</f>
        <v>86000</v>
      </c>
      <c r="D644" s="70"/>
    </row>
    <row r="645" spans="1:4" x14ac:dyDescent="0.3">
      <c r="A645" s="73">
        <v>3</v>
      </c>
      <c r="B645" s="85">
        <f>VLOOKUP(D643,$A$4:$V$36,2+$A645)</f>
        <v>110000</v>
      </c>
      <c r="C645" s="70">
        <f>VLOOKUP(D643,$X$4:$AS$36,2+$A645)</f>
        <v>95000</v>
      </c>
      <c r="D645" s="70"/>
    </row>
    <row r="646" spans="1:4" x14ac:dyDescent="0.3">
      <c r="A646" s="73">
        <v>4</v>
      </c>
      <c r="B646" s="85">
        <f>VLOOKUP(D643,$A$4:$V$36,2+$A646)</f>
        <v>113000</v>
      </c>
      <c r="C646" s="70">
        <f>VLOOKUP(D643,$X$4:$AS$36,2+$A646)</f>
        <v>87000</v>
      </c>
      <c r="D646" s="70"/>
    </row>
    <row r="647" spans="1:4" x14ac:dyDescent="0.3">
      <c r="A647" s="73">
        <v>5</v>
      </c>
      <c r="B647" s="85">
        <f>VLOOKUP(D643,$A$4:$V$36,2+$A647)</f>
        <v>120000</v>
      </c>
      <c r="C647" s="70">
        <f>VLOOKUP(D643,$X$4:$AS$36,2+$A647)</f>
        <v>98000</v>
      </c>
      <c r="D647" s="70"/>
    </row>
    <row r="648" spans="1:4" x14ac:dyDescent="0.3">
      <c r="A648" s="73">
        <v>6</v>
      </c>
      <c r="B648" s="85">
        <f>VLOOKUP(D643,$A$4:$V$36,2+$A648)</f>
        <v>133000</v>
      </c>
      <c r="C648" s="70">
        <f>VLOOKUP(D643,$X$4:$AS$36,2+$A648)</f>
        <v>115000</v>
      </c>
      <c r="D648" s="70"/>
    </row>
    <row r="649" spans="1:4" x14ac:dyDescent="0.3">
      <c r="A649" s="73">
        <v>7</v>
      </c>
      <c r="B649" s="85">
        <f>VLOOKUP(D643,$A$4:$V$36,2+$A649)</f>
        <v>148000</v>
      </c>
      <c r="C649" s="70">
        <f>VLOOKUP(D643,$X$4:$AS$36,2+$A649)</f>
        <v>125000</v>
      </c>
      <c r="D649" s="70"/>
    </row>
    <row r="650" spans="1:4" x14ac:dyDescent="0.3">
      <c r="A650" s="73">
        <v>8</v>
      </c>
      <c r="B650" s="85">
        <f>VLOOKUP(D643,$A$4:$V$36,2+$A650)</f>
        <v>175000</v>
      </c>
      <c r="C650" s="70">
        <f>VLOOKUP(D643,$X$4:$AS$36,2+$A650)</f>
        <v>140000</v>
      </c>
      <c r="D650" s="70"/>
    </row>
    <row r="651" spans="1:4" x14ac:dyDescent="0.3">
      <c r="A651" s="73">
        <v>9</v>
      </c>
      <c r="B651" s="85">
        <f>VLOOKUP(D643,$A$4:$V$36,2+$A651)</f>
        <v>210000</v>
      </c>
      <c r="C651" s="70">
        <f>VLOOKUP(D643,$X$4:$AS$36,2+$A651)</f>
        <v>158000</v>
      </c>
      <c r="D651" s="70"/>
    </row>
    <row r="652" spans="1:4" x14ac:dyDescent="0.3">
      <c r="A652" s="73">
        <v>10</v>
      </c>
      <c r="B652" s="85">
        <f>VLOOKUP(D643,$A$4:$V$36,2+$A652)</f>
        <v>240120</v>
      </c>
      <c r="C652" s="70">
        <f>VLOOKUP(D643,$X$4:$AS$36,2+$A652)</f>
        <v>197250</v>
      </c>
      <c r="D652" s="70"/>
    </row>
    <row r="653" spans="1:4" x14ac:dyDescent="0.3">
      <c r="A653" s="73">
        <v>11</v>
      </c>
      <c r="B653" s="85">
        <f>VLOOKUP(D643,$A$4:$V$36,2+$A653)</f>
        <v>259000</v>
      </c>
      <c r="C653" s="70">
        <f>VLOOKUP(D643,$X$4:$AS$36,2+$A653)</f>
        <v>217000</v>
      </c>
      <c r="D653" s="71"/>
    </row>
    <row r="654" spans="1:4" x14ac:dyDescent="0.3">
      <c r="A654" s="73">
        <v>12</v>
      </c>
      <c r="B654" s="85">
        <f>VLOOKUP(D643,$A$4:$V$36,2+$A654)</f>
        <v>270125</v>
      </c>
      <c r="C654" s="70">
        <f>VLOOKUP(D643,$X$4:$AS$36,2+$A654)</f>
        <v>227750</v>
      </c>
      <c r="D654" s="71"/>
    </row>
    <row r="655" spans="1:4" x14ac:dyDescent="0.3">
      <c r="A655" s="73">
        <v>13</v>
      </c>
      <c r="B655" s="85">
        <f>VLOOKUP(D643,$A$4:$V$36,2+$A655)</f>
        <v>286000</v>
      </c>
      <c r="C655" s="70">
        <f>VLOOKUP(D643,$X$4:$AS$36,2+$A655)</f>
        <v>230000</v>
      </c>
      <c r="D655" s="71"/>
    </row>
    <row r="656" spans="1:4" x14ac:dyDescent="0.3">
      <c r="A656" s="73">
        <v>14</v>
      </c>
      <c r="B656" s="85">
        <f>VLOOKUP(D643,$A$4:$V$36,2+$A656)</f>
        <v>317000</v>
      </c>
      <c r="C656" s="70">
        <f>VLOOKUP(D643,$X$4:$AS$36,2+$A656)</f>
        <v>254750</v>
      </c>
      <c r="D656" s="71"/>
    </row>
    <row r="657" spans="1:4" x14ac:dyDescent="0.3">
      <c r="A657" s="73">
        <v>15</v>
      </c>
      <c r="B657" s="85">
        <f>VLOOKUP(D643,$A$4:$V$36,2+$A657)</f>
        <v>341000</v>
      </c>
      <c r="C657" s="70">
        <f>VLOOKUP(D643,$X$4:$AS$36,2+$A657)</f>
        <v>290000</v>
      </c>
      <c r="D657" s="71"/>
    </row>
    <row r="658" spans="1:4" x14ac:dyDescent="0.3">
      <c r="A658" s="73">
        <v>16</v>
      </c>
      <c r="B658" s="85">
        <f>VLOOKUP(D643,$A$4:$V$36,2+$A658)</f>
        <v>360000</v>
      </c>
      <c r="C658" s="70">
        <f>VLOOKUP(D643,$X$4:$AS$36,2+$A658)</f>
        <v>310500</v>
      </c>
      <c r="D658" s="71"/>
    </row>
    <row r="659" spans="1:4" x14ac:dyDescent="0.3">
      <c r="A659" s="73">
        <v>17</v>
      </c>
      <c r="B659" s="85">
        <f>VLOOKUP(D643,$A$4:$V$36,2+$A659)</f>
        <v>415000</v>
      </c>
      <c r="C659" s="70">
        <f>VLOOKUP(D643,$X$4:$AS$36,2+$A659)</f>
        <v>345000</v>
      </c>
      <c r="D659" s="71"/>
    </row>
    <row r="660" spans="1:4" x14ac:dyDescent="0.3">
      <c r="A660" s="73">
        <v>18</v>
      </c>
      <c r="B660" s="85">
        <f>VLOOKUP(D643,$A$4:$V$36,2+$A660)</f>
        <v>420000</v>
      </c>
      <c r="C660" s="70">
        <f>VLOOKUP(D643,$X$4:$AS$36,2+$A660)</f>
        <v>361000</v>
      </c>
      <c r="D660" s="71"/>
    </row>
    <row r="661" spans="1:4" x14ac:dyDescent="0.3">
      <c r="A661" s="73">
        <v>19</v>
      </c>
      <c r="B661" s="85">
        <f>VLOOKUP(D643,$A$4:$V$36,2+$A661)</f>
        <v>405000</v>
      </c>
      <c r="C661" s="70">
        <f>VLOOKUP(D643,$X$4:$AS$36,2+$A661)</f>
        <v>345750</v>
      </c>
      <c r="D661" s="71"/>
    </row>
    <row r="662" spans="1:4" x14ac:dyDescent="0.3">
      <c r="A662" s="73">
        <v>20</v>
      </c>
      <c r="B662" s="85">
        <f>VLOOKUP(D643,$A$4:$V$36,2+$A662)</f>
        <v>396750</v>
      </c>
      <c r="C662" s="70">
        <f>VLOOKUP(D643,$X$4:$AS$36,2+$A662)</f>
        <v>305450</v>
      </c>
      <c r="D662" s="71"/>
    </row>
    <row r="663" spans="1:4" x14ac:dyDescent="0.3">
      <c r="A663" s="73">
        <v>1</v>
      </c>
      <c r="B663" s="85">
        <f>VLOOKUP(D663,$A$4:$V$36,2+$A663)</f>
        <v>130000</v>
      </c>
      <c r="C663" s="70">
        <f>VLOOKUP(D663,$X$4:$AS$36,2+$A663)</f>
        <v>115000</v>
      </c>
      <c r="D663" s="172">
        <v>32</v>
      </c>
    </row>
    <row r="664" spans="1:4" x14ac:dyDescent="0.3">
      <c r="A664" s="73">
        <v>2</v>
      </c>
      <c r="B664" s="85">
        <f>VLOOKUP(D663,$A$4:$V$36,2+$A664)</f>
        <v>129000</v>
      </c>
      <c r="C664" s="70">
        <f>VLOOKUP(D663,$X$4:$AS$36,2+$A664)</f>
        <v>115000</v>
      </c>
      <c r="D664" s="70"/>
    </row>
    <row r="665" spans="1:4" x14ac:dyDescent="0.3">
      <c r="A665" s="73">
        <v>3</v>
      </c>
      <c r="B665" s="85">
        <f>VLOOKUP(D663,$A$4:$V$36,2+$A665)</f>
        <v>131000</v>
      </c>
      <c r="C665" s="70">
        <f>VLOOKUP(D663,$X$4:$AS$36,2+$A665)</f>
        <v>115000</v>
      </c>
      <c r="D665" s="70"/>
    </row>
    <row r="666" spans="1:4" x14ac:dyDescent="0.3">
      <c r="A666" s="73">
        <v>4</v>
      </c>
      <c r="B666" s="85">
        <f>VLOOKUP(D663,$A$4:$V$36,2+$A666)</f>
        <v>142000</v>
      </c>
      <c r="C666" s="70">
        <f>VLOOKUP(D663,$X$4:$AS$36,2+$A666)</f>
        <v>127250</v>
      </c>
      <c r="D666" s="70"/>
    </row>
    <row r="667" spans="1:4" x14ac:dyDescent="0.3">
      <c r="A667" s="73">
        <v>5</v>
      </c>
      <c r="B667" s="85">
        <f>VLOOKUP(D663,$A$4:$V$36,2+$A667)</f>
        <v>155000</v>
      </c>
      <c r="C667" s="70">
        <f>VLOOKUP(D663,$X$4:$AS$36,2+$A667)</f>
        <v>140000</v>
      </c>
      <c r="D667" s="70"/>
    </row>
    <row r="668" spans="1:4" x14ac:dyDescent="0.3">
      <c r="A668" s="73">
        <v>6</v>
      </c>
      <c r="B668" s="85">
        <f>VLOOKUP(D663,$A$4:$V$36,2+$A668)</f>
        <v>174000</v>
      </c>
      <c r="C668" s="70">
        <f>VLOOKUP(D663,$X$4:$AS$36,2+$A668)</f>
        <v>170000</v>
      </c>
      <c r="D668" s="70"/>
    </row>
    <row r="669" spans="1:4" x14ac:dyDescent="0.3">
      <c r="A669" s="73">
        <v>7</v>
      </c>
      <c r="B669" s="85">
        <f>VLOOKUP(D663,$A$4:$V$36,2+$A669)</f>
        <v>190000</v>
      </c>
      <c r="C669" s="70">
        <f>VLOOKUP(D663,$X$4:$AS$36,2+$A669)</f>
        <v>187000</v>
      </c>
      <c r="D669" s="70"/>
    </row>
    <row r="670" spans="1:4" x14ac:dyDescent="0.3">
      <c r="A670" s="73">
        <v>8</v>
      </c>
      <c r="B670" s="85">
        <f>VLOOKUP(D663,$A$4:$V$36,2+$A670)</f>
        <v>225000</v>
      </c>
      <c r="C670" s="70">
        <f>VLOOKUP(D663,$X$4:$AS$36,2+$A670)</f>
        <v>230000</v>
      </c>
      <c r="D670" s="70"/>
    </row>
    <row r="671" spans="1:4" x14ac:dyDescent="0.3">
      <c r="A671" s="73">
        <v>9</v>
      </c>
      <c r="B671" s="85">
        <f>VLOOKUP(D663,$A$4:$V$36,2+$A671)</f>
        <v>260000</v>
      </c>
      <c r="C671" s="70">
        <f>VLOOKUP(D663,$X$4:$AS$36,2+$A671)</f>
        <v>260000</v>
      </c>
      <c r="D671" s="70"/>
    </row>
    <row r="672" spans="1:4" x14ac:dyDescent="0.3">
      <c r="A672" s="73">
        <v>10</v>
      </c>
      <c r="B672" s="85">
        <f>VLOOKUP(D663,$A$4:$V$36,2+$A672)</f>
        <v>294000</v>
      </c>
      <c r="C672" s="70">
        <f>VLOOKUP(D663,$X$4:$AS$36,2+$A672)</f>
        <v>275000</v>
      </c>
      <c r="D672" s="70"/>
    </row>
    <row r="673" spans="1:4" x14ac:dyDescent="0.3">
      <c r="A673" s="73">
        <v>11</v>
      </c>
      <c r="B673" s="85">
        <f>VLOOKUP(D663,$A$4:$V$36,2+$A673)</f>
        <v>310000</v>
      </c>
      <c r="C673" s="70">
        <f>VLOOKUP(D663,$X$4:$AS$36,2+$A673)</f>
        <v>275000</v>
      </c>
      <c r="D673" s="71"/>
    </row>
    <row r="674" spans="1:4" x14ac:dyDescent="0.3">
      <c r="A674" s="73">
        <v>12</v>
      </c>
      <c r="B674" s="85">
        <f>VLOOKUP(D663,$A$4:$V$36,2+$A674)</f>
        <v>320000</v>
      </c>
      <c r="C674" s="70">
        <f>VLOOKUP(D663,$X$4:$AS$36,2+$A674)</f>
        <v>285000</v>
      </c>
      <c r="D674" s="71"/>
    </row>
    <row r="675" spans="1:4" x14ac:dyDescent="0.3">
      <c r="A675" s="73">
        <v>13</v>
      </c>
      <c r="B675" s="85">
        <f>VLOOKUP(D663,$A$4:$V$36,2+$A675)</f>
        <v>347000</v>
      </c>
      <c r="C675" s="70">
        <f>VLOOKUP(D663,$X$4:$AS$36,2+$A675)</f>
        <v>305000</v>
      </c>
      <c r="D675" s="71"/>
    </row>
    <row r="676" spans="1:4" x14ac:dyDescent="0.3">
      <c r="A676" s="73">
        <v>14</v>
      </c>
      <c r="B676" s="85">
        <f>VLOOKUP(D663,$A$4:$V$36,2+$A676)</f>
        <v>375000</v>
      </c>
      <c r="C676" s="70">
        <f>VLOOKUP(D663,$X$4:$AS$36,2+$A676)</f>
        <v>340000</v>
      </c>
      <c r="D676" s="71"/>
    </row>
    <row r="677" spans="1:4" x14ac:dyDescent="0.3">
      <c r="A677" s="73">
        <v>15</v>
      </c>
      <c r="B677" s="85">
        <f>VLOOKUP(D663,$A$4:$V$36,2+$A677)</f>
        <v>390000</v>
      </c>
      <c r="C677" s="70">
        <f>VLOOKUP(D663,$X$4:$AS$36,2+$A677)</f>
        <v>355000</v>
      </c>
      <c r="D677" s="71"/>
    </row>
    <row r="678" spans="1:4" x14ac:dyDescent="0.3">
      <c r="A678" s="73">
        <v>16</v>
      </c>
      <c r="B678" s="85">
        <f>VLOOKUP(D663,$A$4:$V$36,2+$A678)</f>
        <v>420000</v>
      </c>
      <c r="C678" s="70">
        <f>VLOOKUP(D663,$X$4:$AS$36,2+$A678)</f>
        <v>385000</v>
      </c>
      <c r="D678" s="71"/>
    </row>
    <row r="679" spans="1:4" x14ac:dyDescent="0.3">
      <c r="A679" s="73">
        <v>17</v>
      </c>
      <c r="B679" s="85">
        <f>VLOOKUP(D663,$A$4:$V$36,2+$A679)</f>
        <v>495000</v>
      </c>
      <c r="C679" s="70">
        <f>VLOOKUP(D663,$X$4:$AS$36,2+$A679)</f>
        <v>440000</v>
      </c>
      <c r="D679" s="71"/>
    </row>
    <row r="680" spans="1:4" x14ac:dyDescent="0.3">
      <c r="A680" s="73">
        <v>18</v>
      </c>
      <c r="B680" s="85">
        <f>VLOOKUP(D663,$A$4:$V$36,2+$A680)</f>
        <v>492000</v>
      </c>
      <c r="C680" s="70">
        <f>VLOOKUP(D663,$X$4:$AS$36,2+$A680)</f>
        <v>430000</v>
      </c>
      <c r="D680" s="71"/>
    </row>
    <row r="681" spans="1:4" x14ac:dyDescent="0.3">
      <c r="A681" s="73">
        <v>19</v>
      </c>
      <c r="B681" s="85">
        <f>VLOOKUP(D663,$A$4:$V$36,2+$A681)</f>
        <v>480000</v>
      </c>
      <c r="C681" s="70">
        <f>VLOOKUP(D663,$X$4:$AS$36,2+$A681)</f>
        <v>425000</v>
      </c>
      <c r="D681" s="71"/>
    </row>
    <row r="682" spans="1:4" x14ac:dyDescent="0.3">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A10991792</value>
    </field>
    <field name="Objective-Title">
      <value order="0">Changes in Social Conditions over Time</value>
    </field>
    <field name="Objective-Description">
      <value order="0"/>
    </field>
    <field name="Objective-CreationStamp">
      <value order="0">2024-05-29T00:46:04Z</value>
    </field>
    <field name="Objective-IsApproved">
      <value order="0">false</value>
    </field>
    <field name="Objective-IsPublished">
      <value order="0">true</value>
    </field>
    <field name="Objective-DatePublished">
      <value order="0">2025-10-20T09:02:02Z</value>
    </field>
    <field name="Objective-ModificationStamp">
      <value order="0">2025-10-20T09:02:02Z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vA15764110</value>
    </field>
    <field name="Objective-Version">
      <value order="0">2.0</value>
    </field>
    <field name="Objective-VersionNumber">
      <value order="0">2</value>
    </field>
    <field name="Objective-VersionComment">
      <value order="0">Updated information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2025-10-20T08:01:37Z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A10991792</vt:lpwstr>
  </property>
  <property fmtid="{D5CDD505-2E9C-101B-9397-08002B2CF9AE}" pid="4" name="Objective-Title">
    <vt:lpwstr>Changes in Social Conditions over Time</vt:lpwstr>
  </property>
  <property fmtid="{D5CDD505-2E9C-101B-9397-08002B2CF9AE}" pid="5" name="Objective-Description">
    <vt:lpwstr/>
  </property>
  <property fmtid="{D5CDD505-2E9C-101B-9397-08002B2CF9AE}" pid="6" name="Objective-CreationStamp">
    <vt:filetime>2024-05-29T00:46:04Z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2025-10-20T09:02:02Z</vt:filetime>
  </property>
  <property fmtid="{D5CDD505-2E9C-101B-9397-08002B2CF9AE}" pid="10" name="Objective-ModificationStamp">
    <vt:filetime>2025-10-20T09:02:02Z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vA15764110</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Updated information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