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19504ddf4fb4b3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E1149BD0-2D02-4C44-9F5B-5C310B2F9B8E}" xr6:coauthVersionLast="47" xr6:coauthVersionMax="47" xr10:uidLastSave="{00000000-0000-0000-0000-000000000000}"/>
  <bookViews>
    <workbookView xWindow="-110" yWindow="-110" windowWidth="19420" windowHeight="10420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Birthplaces!$B$1:$O$208</definedName>
    <definedName name="_xlnm.Print_Area" localSheetId="2">Language!$B$1:$P$259</definedName>
    <definedName name="_xlnm.Print_Area" localSheetId="0">LGA!$B$1:$O$81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2" l="1"/>
  <c r="E11" i="32"/>
  <c r="E9" i="32"/>
  <c r="F80" i="29"/>
  <c r="E80" i="29"/>
  <c r="D80" i="29"/>
  <c r="C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J5" i="29"/>
  <c r="K5" i="29" s="1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4" i="29"/>
  <c r="K4" i="29" s="1"/>
  <c r="J4" i="30"/>
  <c r="K4" i="30" s="1"/>
  <c r="J5" i="28"/>
  <c r="K5" i="28" s="1"/>
  <c r="J6" i="28"/>
  <c r="K6" i="28" s="1"/>
  <c r="J7" i="28"/>
  <c r="K7" i="28" s="1"/>
  <c r="J8" i="28"/>
  <c r="K8" i="28" s="1"/>
  <c r="J9" i="28"/>
  <c r="K9" i="28" s="1"/>
  <c r="J10" i="28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J17" i="28"/>
  <c r="K17" i="28" s="1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K23" i="28" s="1"/>
  <c r="J24" i="28"/>
  <c r="K24" i="28" s="1"/>
  <c r="J25" i="28"/>
  <c r="K25" i="28" s="1"/>
  <c r="J26" i="28"/>
  <c r="K26" i="28" s="1"/>
  <c r="J27" i="28"/>
  <c r="K27" i="28" s="1"/>
  <c r="J28" i="28"/>
  <c r="K28" i="28" s="1"/>
  <c r="J29" i="28"/>
  <c r="K29" i="28" s="1"/>
  <c r="J30" i="28"/>
  <c r="K30" i="28" s="1"/>
  <c r="J31" i="28"/>
  <c r="K31" i="28" s="1"/>
  <c r="J32" i="28"/>
  <c r="K32" i="28" s="1"/>
  <c r="J33" i="28"/>
  <c r="K33" i="28" s="1"/>
  <c r="J34" i="28"/>
  <c r="K34" i="28" s="1"/>
  <c r="J35" i="28"/>
  <c r="K35" i="28" s="1"/>
  <c r="J36" i="28"/>
  <c r="K36" i="28" s="1"/>
  <c r="J37" i="28"/>
  <c r="K37" i="28" s="1"/>
  <c r="J38" i="28"/>
  <c r="K38" i="28" s="1"/>
  <c r="J39" i="28"/>
  <c r="K39" i="28" s="1"/>
  <c r="J40" i="28"/>
  <c r="K40" i="28" s="1"/>
  <c r="J41" i="28"/>
  <c r="K41" i="28" s="1"/>
  <c r="J42" i="28"/>
  <c r="K42" i="28" s="1"/>
  <c r="J43" i="28"/>
  <c r="K43" i="28" s="1"/>
  <c r="J44" i="28"/>
  <c r="K44" i="28" s="1"/>
  <c r="J45" i="28"/>
  <c r="K45" i="28" s="1"/>
  <c r="J46" i="28"/>
  <c r="K46" i="28" s="1"/>
  <c r="J47" i="28"/>
  <c r="K47" i="28" s="1"/>
  <c r="J48" i="28"/>
  <c r="K48" i="28" s="1"/>
  <c r="J49" i="28"/>
  <c r="K49" i="28" s="1"/>
  <c r="J50" i="28"/>
  <c r="K50" i="28" s="1"/>
  <c r="J51" i="28"/>
  <c r="K51" i="28" s="1"/>
  <c r="J52" i="28"/>
  <c r="K52" i="28" s="1"/>
  <c r="J53" i="28"/>
  <c r="K53" i="28" s="1"/>
  <c r="J54" i="28"/>
  <c r="K54" i="28" s="1"/>
  <c r="J55" i="28"/>
  <c r="K55" i="28" s="1"/>
  <c r="J56" i="28"/>
  <c r="K56" i="28" s="1"/>
  <c r="J57" i="28"/>
  <c r="K57" i="28" s="1"/>
  <c r="J58" i="28"/>
  <c r="K58" i="28" s="1"/>
  <c r="J59" i="28"/>
  <c r="K59" i="28" s="1"/>
  <c r="J60" i="28"/>
  <c r="K60" i="28" s="1"/>
  <c r="J61" i="28"/>
  <c r="K61" i="28" s="1"/>
  <c r="J62" i="28"/>
  <c r="K62" i="28" s="1"/>
  <c r="J63" i="28"/>
  <c r="K63" i="28" s="1"/>
  <c r="J64" i="28"/>
  <c r="K64" i="28" s="1"/>
  <c r="J65" i="28"/>
  <c r="K65" i="28" s="1"/>
  <c r="J66" i="28"/>
  <c r="K66" i="28" s="1"/>
  <c r="J67" i="28"/>
  <c r="K67" i="28" s="1"/>
  <c r="J68" i="28"/>
  <c r="K68" i="28" s="1"/>
  <c r="J69" i="28"/>
  <c r="K69" i="28" s="1"/>
  <c r="J70" i="28"/>
  <c r="K70" i="28" s="1"/>
  <c r="J71" i="28"/>
  <c r="K71" i="28" s="1"/>
  <c r="J72" i="28"/>
  <c r="K72" i="28" s="1"/>
  <c r="J73" i="28"/>
  <c r="K73" i="28" s="1"/>
  <c r="J74" i="28"/>
  <c r="K74" i="28" s="1"/>
  <c r="J75" i="28"/>
  <c r="K75" i="28" s="1"/>
  <c r="J76" i="28"/>
  <c r="K76" i="28" s="1"/>
  <c r="J77" i="28"/>
  <c r="K77" i="28" s="1"/>
  <c r="J78" i="28"/>
  <c r="K78" i="28" s="1"/>
  <c r="J79" i="28"/>
  <c r="K79" i="28" s="1"/>
  <c r="J80" i="28"/>
  <c r="K80" i="28" s="1"/>
  <c r="J81" i="28"/>
  <c r="K81" i="28" s="1"/>
  <c r="J82" i="28"/>
  <c r="K82" i="28" s="1"/>
  <c r="J83" i="28"/>
  <c r="K83" i="28" s="1"/>
  <c r="J84" i="28"/>
  <c r="K84" i="28" s="1"/>
  <c r="J85" i="28"/>
  <c r="K85" i="28" s="1"/>
  <c r="J86" i="28"/>
  <c r="K86" i="28" s="1"/>
  <c r="J87" i="28"/>
  <c r="K87" i="28" s="1"/>
  <c r="J88" i="28"/>
  <c r="K88" i="28" s="1"/>
  <c r="J89" i="28"/>
  <c r="K89" i="28" s="1"/>
  <c r="J90" i="28"/>
  <c r="K90" i="28" s="1"/>
  <c r="J91" i="28"/>
  <c r="K91" i="28" s="1"/>
  <c r="J92" i="28"/>
  <c r="K92" i="28" s="1"/>
  <c r="J93" i="28"/>
  <c r="K93" i="28" s="1"/>
  <c r="J94" i="28"/>
  <c r="K94" i="28" s="1"/>
  <c r="J95" i="28"/>
  <c r="K95" i="28" s="1"/>
  <c r="J96" i="28"/>
  <c r="K96" i="28" s="1"/>
  <c r="J97" i="28"/>
  <c r="K97" i="28" s="1"/>
  <c r="J98" i="28"/>
  <c r="K98" i="28" s="1"/>
  <c r="J99" i="28"/>
  <c r="K99" i="28" s="1"/>
  <c r="J100" i="28"/>
  <c r="K100" i="28" s="1"/>
  <c r="J101" i="28"/>
  <c r="K101" i="28" s="1"/>
  <c r="J102" i="28"/>
  <c r="K102" i="28" s="1"/>
  <c r="J103" i="28"/>
  <c r="K103" i="28" s="1"/>
  <c r="J104" i="28"/>
  <c r="K104" i="28" s="1"/>
  <c r="J105" i="28"/>
  <c r="K105" i="28" s="1"/>
  <c r="J106" i="28"/>
  <c r="K106" i="28" s="1"/>
  <c r="J107" i="28"/>
  <c r="K107" i="28" s="1"/>
  <c r="J108" i="28"/>
  <c r="K108" i="28" s="1"/>
  <c r="J109" i="28"/>
  <c r="K109" i="28" s="1"/>
  <c r="J110" i="28"/>
  <c r="K110" i="28" s="1"/>
  <c r="J111" i="28"/>
  <c r="K111" i="28" s="1"/>
  <c r="J112" i="28"/>
  <c r="K112" i="28" s="1"/>
  <c r="J113" i="28"/>
  <c r="K113" i="28" s="1"/>
  <c r="J114" i="28"/>
  <c r="K114" i="28" s="1"/>
  <c r="J115" i="28"/>
  <c r="K115" i="28" s="1"/>
  <c r="J116" i="28"/>
  <c r="K116" i="28" s="1"/>
  <c r="J117" i="28"/>
  <c r="K117" i="28" s="1"/>
  <c r="J118" i="28"/>
  <c r="K118" i="28" s="1"/>
  <c r="J119" i="28"/>
  <c r="K119" i="28" s="1"/>
  <c r="J120" i="28"/>
  <c r="K120" i="28" s="1"/>
  <c r="J121" i="28"/>
  <c r="K121" i="28" s="1"/>
  <c r="J122" i="28"/>
  <c r="K122" i="28" s="1"/>
  <c r="J123" i="28"/>
  <c r="K123" i="28" s="1"/>
  <c r="J124" i="28"/>
  <c r="K124" i="28" s="1"/>
  <c r="J125" i="28"/>
  <c r="K125" i="28" s="1"/>
  <c r="J126" i="28"/>
  <c r="K126" i="28" s="1"/>
  <c r="J127" i="28"/>
  <c r="K127" i="28" s="1"/>
  <c r="J128" i="28"/>
  <c r="K128" i="28" s="1"/>
  <c r="J129" i="28"/>
  <c r="K129" i="28" s="1"/>
  <c r="J130" i="28"/>
  <c r="K130" i="28" s="1"/>
  <c r="J131" i="28"/>
  <c r="K131" i="28" s="1"/>
  <c r="J132" i="28"/>
  <c r="K132" i="28" s="1"/>
  <c r="J133" i="28"/>
  <c r="K133" i="28" s="1"/>
  <c r="J134" i="28"/>
  <c r="K134" i="28" s="1"/>
  <c r="J135" i="28"/>
  <c r="K135" i="28" s="1"/>
  <c r="J136" i="28"/>
  <c r="K136" i="28" s="1"/>
  <c r="J137" i="28"/>
  <c r="K137" i="28" s="1"/>
  <c r="J138" i="28"/>
  <c r="K138" i="28" s="1"/>
  <c r="J139" i="28"/>
  <c r="K139" i="28" s="1"/>
  <c r="J140" i="28"/>
  <c r="K140" i="28" s="1"/>
  <c r="J141" i="28"/>
  <c r="K141" i="28" s="1"/>
  <c r="J142" i="28"/>
  <c r="K142" i="28" s="1"/>
  <c r="J143" i="28"/>
  <c r="K143" i="28" s="1"/>
  <c r="J144" i="28"/>
  <c r="K144" i="28" s="1"/>
  <c r="J145" i="28"/>
  <c r="K145" i="28" s="1"/>
  <c r="J146" i="28"/>
  <c r="K146" i="28" s="1"/>
  <c r="J147" i="28"/>
  <c r="K147" i="28" s="1"/>
  <c r="J148" i="28"/>
  <c r="K148" i="28" s="1"/>
  <c r="J149" i="28"/>
  <c r="K149" i="28" s="1"/>
  <c r="J150" i="28"/>
  <c r="K150" i="28" s="1"/>
  <c r="J151" i="28"/>
  <c r="K151" i="28" s="1"/>
  <c r="J152" i="28"/>
  <c r="K152" i="28" s="1"/>
  <c r="J153" i="28"/>
  <c r="K153" i="28" s="1"/>
  <c r="J154" i="28"/>
  <c r="K154" i="28" s="1"/>
  <c r="J155" i="28"/>
  <c r="K155" i="28" s="1"/>
  <c r="J156" i="28"/>
  <c r="K156" i="28" s="1"/>
  <c r="J157" i="28"/>
  <c r="K157" i="28" s="1"/>
  <c r="J158" i="28"/>
  <c r="K158" i="28" s="1"/>
  <c r="J159" i="28"/>
  <c r="K159" i="28" s="1"/>
  <c r="J160" i="28"/>
  <c r="K160" i="28" s="1"/>
  <c r="J161" i="28"/>
  <c r="K161" i="28" s="1"/>
  <c r="J162" i="28"/>
  <c r="K162" i="28" s="1"/>
  <c r="J163" i="28"/>
  <c r="K163" i="28" s="1"/>
  <c r="J164" i="28"/>
  <c r="K164" i="28" s="1"/>
  <c r="J165" i="28"/>
  <c r="K165" i="28" s="1"/>
  <c r="J166" i="28"/>
  <c r="K166" i="28" s="1"/>
  <c r="J167" i="28"/>
  <c r="K167" i="28" s="1"/>
  <c r="J168" i="28"/>
  <c r="K168" i="28" s="1"/>
  <c r="J169" i="28"/>
  <c r="K169" i="28" s="1"/>
  <c r="J170" i="28"/>
  <c r="K170" i="28" s="1"/>
  <c r="J171" i="28"/>
  <c r="K171" i="28" s="1"/>
  <c r="J172" i="28"/>
  <c r="K172" i="28" s="1"/>
  <c r="J173" i="28"/>
  <c r="K173" i="28" s="1"/>
  <c r="J174" i="28"/>
  <c r="K174" i="28" s="1"/>
  <c r="J175" i="28"/>
  <c r="K175" i="28" s="1"/>
  <c r="J176" i="28"/>
  <c r="K176" i="28" s="1"/>
  <c r="J177" i="28"/>
  <c r="K177" i="28" s="1"/>
  <c r="J178" i="28"/>
  <c r="K178" i="28" s="1"/>
  <c r="J179" i="28"/>
  <c r="K179" i="28" s="1"/>
  <c r="J180" i="28"/>
  <c r="K180" i="28" s="1"/>
  <c r="J181" i="28"/>
  <c r="K181" i="28" s="1"/>
  <c r="J182" i="28"/>
  <c r="K182" i="28" s="1"/>
  <c r="J183" i="28"/>
  <c r="K183" i="28" s="1"/>
  <c r="J184" i="28"/>
  <c r="K184" i="28" s="1"/>
  <c r="J185" i="28"/>
  <c r="K185" i="28" s="1"/>
  <c r="J186" i="28"/>
  <c r="K186" i="28" s="1"/>
  <c r="J187" i="28"/>
  <c r="K187" i="28" s="1"/>
  <c r="J188" i="28"/>
  <c r="K188" i="28" s="1"/>
  <c r="J189" i="28"/>
  <c r="K189" i="28" s="1"/>
  <c r="J190" i="28"/>
  <c r="K190" i="28" s="1"/>
  <c r="J191" i="28"/>
  <c r="K191" i="28" s="1"/>
  <c r="J192" i="28"/>
  <c r="K192" i="28" s="1"/>
  <c r="J193" i="28"/>
  <c r="K193" i="28" s="1"/>
  <c r="J194" i="28"/>
  <c r="K194" i="28" s="1"/>
  <c r="J195" i="28"/>
  <c r="K195" i="28" s="1"/>
  <c r="J196" i="28"/>
  <c r="K196" i="28" s="1"/>
  <c r="J197" i="28"/>
  <c r="K197" i="28" s="1"/>
  <c r="J198" i="28"/>
  <c r="K198" i="28" s="1"/>
  <c r="J199" i="28"/>
  <c r="K199" i="28" s="1"/>
  <c r="J200" i="28"/>
  <c r="K200" i="28" s="1"/>
  <c r="J201" i="28"/>
  <c r="K201" i="28" s="1"/>
  <c r="J202" i="28"/>
  <c r="K202" i="28" s="1"/>
  <c r="J203" i="28"/>
  <c r="K203" i="28" s="1"/>
  <c r="J204" i="28"/>
  <c r="K204" i="28" s="1"/>
  <c r="J205" i="28"/>
  <c r="K205" i="28" s="1"/>
  <c r="J206" i="28"/>
  <c r="K206" i="28" s="1"/>
  <c r="J207" i="28"/>
  <c r="K207" i="28" s="1"/>
  <c r="J4" i="28"/>
  <c r="K4" i="28" s="1"/>
  <c r="J5" i="30"/>
  <c r="K5" i="30" s="1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K121" i="30" s="1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130" i="30"/>
  <c r="K130" i="30" s="1"/>
  <c r="J131" i="30"/>
  <c r="K131" i="30" s="1"/>
  <c r="J132" i="30"/>
  <c r="K132" i="30" s="1"/>
  <c r="J133" i="30"/>
  <c r="K133" i="30" s="1"/>
  <c r="J134" i="30"/>
  <c r="K134" i="30" s="1"/>
  <c r="J135" i="30"/>
  <c r="K135" i="30" s="1"/>
  <c r="J136" i="30"/>
  <c r="K136" i="30" s="1"/>
  <c r="J137" i="30"/>
  <c r="K137" i="30" s="1"/>
  <c r="J138" i="30"/>
  <c r="K138" i="30" s="1"/>
  <c r="J139" i="30"/>
  <c r="K139" i="30" s="1"/>
  <c r="J140" i="30"/>
  <c r="K140" i="30" s="1"/>
  <c r="J141" i="30"/>
  <c r="K141" i="30" s="1"/>
  <c r="J142" i="30"/>
  <c r="K142" i="30" s="1"/>
  <c r="J143" i="30"/>
  <c r="K143" i="30" s="1"/>
  <c r="J144" i="30"/>
  <c r="K144" i="30" s="1"/>
  <c r="J145" i="30"/>
  <c r="K145" i="30" s="1"/>
  <c r="J146" i="30"/>
  <c r="K146" i="30" s="1"/>
  <c r="J147" i="30"/>
  <c r="K147" i="30" s="1"/>
  <c r="J148" i="30"/>
  <c r="K148" i="30" s="1"/>
  <c r="J149" i="30"/>
  <c r="K149" i="30" s="1"/>
  <c r="J150" i="30"/>
  <c r="K150" i="30" s="1"/>
  <c r="J151" i="30"/>
  <c r="K151" i="30" s="1"/>
  <c r="J152" i="30"/>
  <c r="K152" i="30" s="1"/>
  <c r="J153" i="30"/>
  <c r="K153" i="30" s="1"/>
  <c r="J154" i="30"/>
  <c r="K154" i="30" s="1"/>
  <c r="J155" i="30"/>
  <c r="K155" i="30" s="1"/>
  <c r="J156" i="30"/>
  <c r="K156" i="30" s="1"/>
  <c r="J157" i="30"/>
  <c r="K157" i="30" s="1"/>
  <c r="J158" i="30"/>
  <c r="K158" i="30" s="1"/>
  <c r="J159" i="30"/>
  <c r="K159" i="30" s="1"/>
  <c r="J160" i="30"/>
  <c r="K160" i="30" s="1"/>
  <c r="J161" i="30"/>
  <c r="K161" i="30" s="1"/>
  <c r="J162" i="30"/>
  <c r="K162" i="30" s="1"/>
  <c r="J163" i="30"/>
  <c r="K163" i="30" s="1"/>
  <c r="J164" i="30"/>
  <c r="K164" i="30" s="1"/>
  <c r="J165" i="30"/>
  <c r="K165" i="30" s="1"/>
  <c r="J166" i="30"/>
  <c r="K166" i="30" s="1"/>
  <c r="J167" i="30"/>
  <c r="K167" i="30" s="1"/>
  <c r="J168" i="30"/>
  <c r="K168" i="30" s="1"/>
  <c r="J169" i="30"/>
  <c r="K169" i="30" s="1"/>
  <c r="J170" i="30"/>
  <c r="K170" i="30" s="1"/>
  <c r="J171" i="30"/>
  <c r="K171" i="30" s="1"/>
  <c r="J172" i="30"/>
  <c r="K172" i="30" s="1"/>
  <c r="J173" i="30"/>
  <c r="K173" i="30" s="1"/>
  <c r="J174" i="30"/>
  <c r="K174" i="30" s="1"/>
  <c r="J175" i="30"/>
  <c r="K175" i="30" s="1"/>
  <c r="J176" i="30"/>
  <c r="K176" i="30" s="1"/>
  <c r="J177" i="30"/>
  <c r="K177" i="30" s="1"/>
  <c r="J178" i="30"/>
  <c r="K178" i="30" s="1"/>
  <c r="J179" i="30"/>
  <c r="K179" i="30" s="1"/>
  <c r="J180" i="30"/>
  <c r="K180" i="30" s="1"/>
  <c r="J181" i="30"/>
  <c r="K181" i="30" s="1"/>
  <c r="J182" i="30"/>
  <c r="K182" i="30" s="1"/>
  <c r="J183" i="30"/>
  <c r="K183" i="30" s="1"/>
  <c r="J184" i="30"/>
  <c r="K184" i="30" s="1"/>
  <c r="J185" i="30"/>
  <c r="K185" i="30" s="1"/>
  <c r="J186" i="30"/>
  <c r="K186" i="30" s="1"/>
  <c r="J187" i="30"/>
  <c r="K187" i="30" s="1"/>
  <c r="J188" i="30"/>
  <c r="K188" i="30" s="1"/>
  <c r="J189" i="30"/>
  <c r="K189" i="30" s="1"/>
  <c r="J190" i="30"/>
  <c r="K190" i="30" s="1"/>
  <c r="J191" i="30"/>
  <c r="K191" i="30" s="1"/>
  <c r="J192" i="30"/>
  <c r="J193" i="30"/>
  <c r="K193" i="30" s="1"/>
  <c r="J194" i="30"/>
  <c r="K194" i="30" s="1"/>
  <c r="J195" i="30"/>
  <c r="K195" i="30" s="1"/>
  <c r="J196" i="30"/>
  <c r="K196" i="30" s="1"/>
  <c r="J197" i="30"/>
  <c r="K197" i="30" s="1"/>
  <c r="J198" i="30"/>
  <c r="K198" i="30" s="1"/>
  <c r="J199" i="30"/>
  <c r="K199" i="30" s="1"/>
  <c r="J200" i="30"/>
  <c r="K200" i="30" s="1"/>
  <c r="J201" i="30"/>
  <c r="K201" i="30" s="1"/>
  <c r="J202" i="30"/>
  <c r="K202" i="30" s="1"/>
  <c r="J203" i="30"/>
  <c r="K203" i="30" s="1"/>
  <c r="J204" i="30"/>
  <c r="K204" i="30" s="1"/>
  <c r="J205" i="30"/>
  <c r="K205" i="30" s="1"/>
  <c r="J206" i="30"/>
  <c r="K206" i="30" s="1"/>
  <c r="J207" i="30"/>
  <c r="K207" i="30" s="1"/>
  <c r="J208" i="30"/>
  <c r="K208" i="30" s="1"/>
  <c r="J209" i="30"/>
  <c r="K209" i="30" s="1"/>
  <c r="J210" i="30"/>
  <c r="K210" i="30" s="1"/>
  <c r="J211" i="30"/>
  <c r="K211" i="30" s="1"/>
  <c r="J212" i="30"/>
  <c r="K212" i="30" s="1"/>
  <c r="J213" i="30"/>
  <c r="K213" i="30" s="1"/>
  <c r="J214" i="30"/>
  <c r="J215" i="30"/>
  <c r="K215" i="30" s="1"/>
  <c r="J216" i="30"/>
  <c r="K216" i="30" s="1"/>
  <c r="J217" i="30"/>
  <c r="K217" i="30" s="1"/>
  <c r="J218" i="30"/>
  <c r="K218" i="30" s="1"/>
  <c r="J219" i="30"/>
  <c r="K219" i="30" s="1"/>
  <c r="J220" i="30"/>
  <c r="K220" i="30" s="1"/>
  <c r="J221" i="30"/>
  <c r="K221" i="30" s="1"/>
  <c r="J222" i="30"/>
  <c r="K222" i="30" s="1"/>
  <c r="J223" i="30"/>
  <c r="K223" i="30" s="1"/>
  <c r="J224" i="30"/>
  <c r="K224" i="30" s="1"/>
  <c r="J225" i="30"/>
  <c r="K225" i="30" s="1"/>
  <c r="J226" i="30"/>
  <c r="K226" i="30" s="1"/>
  <c r="J227" i="30"/>
  <c r="K227" i="30" s="1"/>
  <c r="J228" i="30"/>
  <c r="K228" i="30" s="1"/>
  <c r="J229" i="30"/>
  <c r="K229" i="30" s="1"/>
  <c r="J230" i="30"/>
  <c r="K230" i="30" s="1"/>
  <c r="J231" i="30"/>
  <c r="K231" i="30" s="1"/>
  <c r="J232" i="30"/>
  <c r="K232" i="30" s="1"/>
  <c r="J233" i="30"/>
  <c r="K233" i="30" s="1"/>
  <c r="J234" i="30"/>
  <c r="K234" i="30" s="1"/>
  <c r="J235" i="30"/>
  <c r="K235" i="30" s="1"/>
  <c r="J236" i="30"/>
  <c r="K236" i="30" s="1"/>
  <c r="J237" i="30"/>
  <c r="K237" i="30" s="1"/>
  <c r="J238" i="30"/>
  <c r="K238" i="30" s="1"/>
  <c r="J239" i="30"/>
  <c r="K239" i="30" s="1"/>
  <c r="J240" i="30"/>
  <c r="K240" i="30" s="1"/>
  <c r="J241" i="30"/>
  <c r="K241" i="30" s="1"/>
  <c r="J242" i="30"/>
  <c r="K242" i="30" s="1"/>
  <c r="J243" i="30"/>
  <c r="K243" i="30" s="1"/>
  <c r="J244" i="30"/>
  <c r="K244" i="30" s="1"/>
  <c r="J245" i="30"/>
  <c r="K245" i="30" s="1"/>
  <c r="J246" i="30"/>
  <c r="K246" i="30" s="1"/>
  <c r="J247" i="30"/>
  <c r="K247" i="30" s="1"/>
  <c r="J248" i="30"/>
  <c r="K248" i="30" s="1"/>
  <c r="J249" i="30"/>
  <c r="K249" i="30" s="1"/>
  <c r="J250" i="30"/>
  <c r="K250" i="30" s="1"/>
  <c r="J251" i="30"/>
  <c r="K251" i="30" s="1"/>
  <c r="J252" i="30"/>
  <c r="K252" i="30" s="1"/>
  <c r="J253" i="30"/>
  <c r="K253" i="30" s="1"/>
  <c r="J254" i="30"/>
  <c r="K254" i="30" s="1"/>
  <c r="J255" i="30"/>
  <c r="K255" i="30" s="1"/>
  <c r="J256" i="30"/>
  <c r="K256" i="30" s="1"/>
  <c r="J257" i="30"/>
  <c r="K257" i="30" s="1"/>
  <c r="J258" i="30"/>
  <c r="K258" i="30" s="1"/>
  <c r="K22" i="30"/>
  <c r="K30" i="30"/>
  <c r="K88" i="30"/>
  <c r="K94" i="30"/>
  <c r="K192" i="30"/>
  <c r="K214" i="30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F5" i="29"/>
  <c r="F4" i="29"/>
  <c r="F208" i="28"/>
  <c r="E208" i="28"/>
  <c r="D208" i="28"/>
  <c r="C208" i="28"/>
  <c r="L79" i="29" l="1"/>
  <c r="L78" i="29"/>
  <c r="L17" i="29"/>
  <c r="L71" i="29"/>
  <c r="L63" i="29"/>
  <c r="L55" i="29"/>
  <c r="L47" i="29"/>
  <c r="L39" i="29"/>
  <c r="L31" i="29"/>
  <c r="L23" i="29"/>
  <c r="L15" i="29"/>
  <c r="L7" i="29"/>
  <c r="L70" i="29"/>
  <c r="L38" i="29"/>
  <c r="L30" i="29"/>
  <c r="L22" i="29"/>
  <c r="L14" i="29"/>
  <c r="L6" i="29"/>
  <c r="L54" i="29"/>
  <c r="L69" i="29"/>
  <c r="L61" i="29"/>
  <c r="L37" i="29"/>
  <c r="L5" i="29"/>
  <c r="L46" i="29"/>
  <c r="L53" i="29"/>
  <c r="L13" i="29"/>
  <c r="L62" i="29"/>
  <c r="L77" i="29"/>
  <c r="L45" i="29"/>
  <c r="L29" i="29"/>
  <c r="L21" i="29"/>
  <c r="L74" i="29"/>
  <c r="L66" i="29"/>
  <c r="L58" i="29"/>
  <c r="L50" i="29"/>
  <c r="L42" i="29"/>
  <c r="L34" i="29"/>
  <c r="L26" i="29"/>
  <c r="L18" i="29"/>
  <c r="L20" i="29"/>
  <c r="L73" i="29"/>
  <c r="L65" i="29"/>
  <c r="L57" i="29"/>
  <c r="L49" i="29"/>
  <c r="L41" i="29"/>
  <c r="L33" i="29"/>
  <c r="L25" i="29"/>
  <c r="L27" i="29"/>
  <c r="F9" i="32"/>
  <c r="D9" i="32" s="1"/>
  <c r="F11" i="32"/>
  <c r="D11" i="32" s="1"/>
  <c r="F10" i="32"/>
  <c r="D10" i="32" s="1"/>
  <c r="L52" i="29"/>
  <c r="L67" i="29"/>
  <c r="L19" i="29"/>
  <c r="L10" i="29"/>
  <c r="L36" i="29"/>
  <c r="L59" i="29"/>
  <c r="L11" i="29"/>
  <c r="L9" i="29"/>
  <c r="L60" i="29"/>
  <c r="L28" i="29"/>
  <c r="L75" i="29"/>
  <c r="L43" i="29"/>
  <c r="L4" i="29"/>
  <c r="L72" i="29"/>
  <c r="L64" i="29"/>
  <c r="L56" i="29"/>
  <c r="L48" i="29"/>
  <c r="L40" i="29"/>
  <c r="L32" i="29"/>
  <c r="L24" i="29"/>
  <c r="L16" i="29"/>
  <c r="L8" i="29"/>
  <c r="L44" i="29"/>
  <c r="L35" i="29"/>
  <c r="L76" i="29"/>
  <c r="L12" i="29"/>
  <c r="L51" i="29"/>
  <c r="L68" i="29"/>
  <c r="L21" i="30"/>
  <c r="L245" i="30"/>
  <c r="L213" i="30"/>
  <c r="L181" i="30"/>
  <c r="L238" i="30"/>
  <c r="L206" i="30"/>
  <c r="L173" i="30"/>
  <c r="L237" i="30"/>
  <c r="L205" i="30"/>
  <c r="L165" i="30"/>
  <c r="L230" i="30"/>
  <c r="L198" i="30"/>
  <c r="L109" i="30"/>
  <c r="L229" i="30"/>
  <c r="L197" i="30"/>
  <c r="L101" i="30"/>
  <c r="L254" i="30"/>
  <c r="L222" i="30"/>
  <c r="L190" i="30"/>
  <c r="L45" i="30"/>
  <c r="L253" i="30"/>
  <c r="L221" i="30"/>
  <c r="L189" i="30"/>
  <c r="L37" i="30"/>
  <c r="L246" i="30"/>
  <c r="L214" i="30"/>
  <c r="L182" i="30"/>
  <c r="L207" i="28"/>
  <c r="L199" i="28"/>
  <c r="L191" i="28"/>
  <c r="L183" i="28"/>
  <c r="L159" i="28"/>
  <c r="L143" i="28"/>
  <c r="L127" i="28"/>
  <c r="L79" i="28"/>
  <c r="L47" i="28"/>
  <c r="L99" i="28"/>
  <c r="L198" i="28"/>
  <c r="L166" i="28"/>
  <c r="L150" i="28"/>
  <c r="L126" i="28"/>
  <c r="L118" i="28"/>
  <c r="L86" i="28"/>
  <c r="L70" i="28"/>
  <c r="L91" i="28"/>
  <c r="L205" i="28"/>
  <c r="L197" i="28"/>
  <c r="L189" i="28"/>
  <c r="L181" i="28"/>
  <c r="L173" i="28"/>
  <c r="L165" i="28"/>
  <c r="L157" i="28"/>
  <c r="L149" i="28"/>
  <c r="L141" i="28"/>
  <c r="L133" i="28"/>
  <c r="L125" i="28"/>
  <c r="L117" i="28"/>
  <c r="L109" i="28"/>
  <c r="L101" i="28"/>
  <c r="L93" i="28"/>
  <c r="L85" i="28"/>
  <c r="L77" i="28"/>
  <c r="L69" i="28"/>
  <c r="L61" i="28"/>
  <c r="L53" i="28"/>
  <c r="L45" i="28"/>
  <c r="L29" i="28"/>
  <c r="L21" i="28"/>
  <c r="L13" i="28"/>
  <c r="L147" i="28"/>
  <c r="L83" i="28"/>
  <c r="L175" i="28"/>
  <c r="L111" i="28"/>
  <c r="L71" i="28"/>
  <c r="L39" i="28"/>
  <c r="L163" i="28"/>
  <c r="L190" i="28"/>
  <c r="L174" i="28"/>
  <c r="L158" i="28"/>
  <c r="L134" i="28"/>
  <c r="L110" i="28"/>
  <c r="L94" i="28"/>
  <c r="L78" i="28"/>
  <c r="L155" i="28"/>
  <c r="L204" i="28"/>
  <c r="L196" i="28"/>
  <c r="L188" i="28"/>
  <c r="L180" i="28"/>
  <c r="L172" i="28"/>
  <c r="L164" i="28"/>
  <c r="L156" i="28"/>
  <c r="L148" i="28"/>
  <c r="L140" i="28"/>
  <c r="L132" i="28"/>
  <c r="L124" i="28"/>
  <c r="L116" i="28"/>
  <c r="L108" i="28"/>
  <c r="L100" i="28"/>
  <c r="L92" i="28"/>
  <c r="L84" i="28"/>
  <c r="L76" i="28"/>
  <c r="L68" i="28"/>
  <c r="L203" i="28"/>
  <c r="L139" i="28"/>
  <c r="L75" i="28"/>
  <c r="L95" i="28"/>
  <c r="L15" i="28"/>
  <c r="L206" i="28"/>
  <c r="L182" i="28"/>
  <c r="L142" i="28"/>
  <c r="L102" i="28"/>
  <c r="L59" i="28"/>
  <c r="L51" i="28"/>
  <c r="L43" i="28"/>
  <c r="L35" i="28"/>
  <c r="L27" i="28"/>
  <c r="L19" i="28"/>
  <c r="L11" i="28"/>
  <c r="L195" i="28"/>
  <c r="L131" i="28"/>
  <c r="L67" i="28"/>
  <c r="L167" i="28"/>
  <c r="L103" i="28"/>
  <c r="L63" i="28"/>
  <c r="L23" i="28"/>
  <c r="L194" i="28"/>
  <c r="L178" i="28"/>
  <c r="L170" i="28"/>
  <c r="L154" i="28"/>
  <c r="L146" i="28"/>
  <c r="L138" i="28"/>
  <c r="L130" i="28"/>
  <c r="L122" i="28"/>
  <c r="L114" i="28"/>
  <c r="L106" i="28"/>
  <c r="L98" i="28"/>
  <c r="L90" i="28"/>
  <c r="L82" i="28"/>
  <c r="L74" i="28"/>
  <c r="L123" i="28"/>
  <c r="L135" i="28"/>
  <c r="L87" i="28"/>
  <c r="L7" i="28"/>
  <c r="L202" i="28"/>
  <c r="L186" i="28"/>
  <c r="L162" i="28"/>
  <c r="L187" i="28"/>
  <c r="L201" i="28"/>
  <c r="L193" i="28"/>
  <c r="L185" i="28"/>
  <c r="L177" i="28"/>
  <c r="L169" i="28"/>
  <c r="L161" i="28"/>
  <c r="L153" i="28"/>
  <c r="L145" i="28"/>
  <c r="L137" i="28"/>
  <c r="L129" i="28"/>
  <c r="L121" i="28"/>
  <c r="L113" i="28"/>
  <c r="L105" i="28"/>
  <c r="L97" i="28"/>
  <c r="L89" i="28"/>
  <c r="L81" i="28"/>
  <c r="L73" i="28"/>
  <c r="L65" i="28"/>
  <c r="L57" i="28"/>
  <c r="L41" i="28"/>
  <c r="L33" i="28"/>
  <c r="L25" i="28"/>
  <c r="L9" i="28"/>
  <c r="L179" i="28"/>
  <c r="L115" i="28"/>
  <c r="L151" i="28"/>
  <c r="L119" i="28"/>
  <c r="L55" i="28"/>
  <c r="L31" i="28"/>
  <c r="L4" i="28"/>
  <c r="L49" i="28"/>
  <c r="L17" i="28"/>
  <c r="L200" i="28"/>
  <c r="L192" i="28"/>
  <c r="L184" i="28"/>
  <c r="L176" i="28"/>
  <c r="L168" i="28"/>
  <c r="L160" i="28"/>
  <c r="L152" i="28"/>
  <c r="L144" i="28"/>
  <c r="L136" i="28"/>
  <c r="L128" i="28"/>
  <c r="L120" i="28"/>
  <c r="L112" i="28"/>
  <c r="L104" i="28"/>
  <c r="L96" i="28"/>
  <c r="L88" i="28"/>
  <c r="L80" i="28"/>
  <c r="L72" i="28"/>
  <c r="L171" i="28"/>
  <c r="L107" i="28"/>
  <c r="L62" i="28"/>
  <c r="L54" i="28"/>
  <c r="L46" i="28"/>
  <c r="L38" i="28"/>
  <c r="L30" i="28"/>
  <c r="L22" i="28"/>
  <c r="L14" i="28"/>
  <c r="L6" i="28"/>
  <c r="L5" i="28"/>
  <c r="L60" i="28"/>
  <c r="L52" i="28"/>
  <c r="L44" i="28"/>
  <c r="L36" i="28"/>
  <c r="L28" i="28"/>
  <c r="L20" i="28"/>
  <c r="L12" i="28"/>
  <c r="L37" i="28"/>
  <c r="L66" i="28"/>
  <c r="L58" i="28"/>
  <c r="L50" i="28"/>
  <c r="L42" i="28"/>
  <c r="L34" i="28"/>
  <c r="L26" i="28"/>
  <c r="L18" i="28"/>
  <c r="L10" i="28"/>
  <c r="L64" i="28"/>
  <c r="L56" i="28"/>
  <c r="L48" i="28"/>
  <c r="L40" i="28"/>
  <c r="L32" i="28"/>
  <c r="L24" i="28"/>
  <c r="L16" i="28"/>
  <c r="L8" i="28"/>
  <c r="L256" i="30"/>
  <c r="L248" i="30"/>
  <c r="L240" i="30"/>
  <c r="L232" i="30"/>
  <c r="L224" i="30"/>
  <c r="L216" i="30"/>
  <c r="L208" i="30"/>
  <c r="L200" i="30"/>
  <c r="L192" i="30"/>
  <c r="L184" i="30"/>
  <c r="L176" i="30"/>
  <c r="L125" i="30"/>
  <c r="L61" i="30"/>
  <c r="L255" i="30"/>
  <c r="L247" i="30"/>
  <c r="L239" i="30"/>
  <c r="L231" i="30"/>
  <c r="L223" i="30"/>
  <c r="L215" i="30"/>
  <c r="L207" i="30"/>
  <c r="L199" i="30"/>
  <c r="L191" i="30"/>
  <c r="L183" i="30"/>
  <c r="L175" i="30"/>
  <c r="L117" i="30"/>
  <c r="L53" i="30"/>
  <c r="L252" i="30"/>
  <c r="L244" i="30"/>
  <c r="L236" i="30"/>
  <c r="L228" i="30"/>
  <c r="L220" i="30"/>
  <c r="L212" i="30"/>
  <c r="L204" i="30"/>
  <c r="L196" i="30"/>
  <c r="L188" i="30"/>
  <c r="L180" i="30"/>
  <c r="L157" i="30"/>
  <c r="L93" i="30"/>
  <c r="L29" i="30"/>
  <c r="L4" i="30"/>
  <c r="L251" i="30"/>
  <c r="L243" i="30"/>
  <c r="L235" i="30"/>
  <c r="L227" i="30"/>
  <c r="L219" i="30"/>
  <c r="L211" i="30"/>
  <c r="L203" i="30"/>
  <c r="L195" i="30"/>
  <c r="L187" i="30"/>
  <c r="L179" i="30"/>
  <c r="L149" i="30"/>
  <c r="L85" i="30"/>
  <c r="L6" i="30"/>
  <c r="L14" i="30"/>
  <c r="L22" i="30"/>
  <c r="L30" i="30"/>
  <c r="L38" i="30"/>
  <c r="L46" i="30"/>
  <c r="L54" i="30"/>
  <c r="L62" i="30"/>
  <c r="L70" i="30"/>
  <c r="L78" i="30"/>
  <c r="L86" i="30"/>
  <c r="L94" i="30"/>
  <c r="L102" i="30"/>
  <c r="L110" i="30"/>
  <c r="L118" i="30"/>
  <c r="L126" i="30"/>
  <c r="L134" i="30"/>
  <c r="L142" i="30"/>
  <c r="L150" i="30"/>
  <c r="L158" i="30"/>
  <c r="L166" i="30"/>
  <c r="L174" i="30"/>
  <c r="L7" i="30"/>
  <c r="L15" i="30"/>
  <c r="L23" i="30"/>
  <c r="L31" i="30"/>
  <c r="L39" i="30"/>
  <c r="L47" i="30"/>
  <c r="L55" i="30"/>
  <c r="L63" i="30"/>
  <c r="L71" i="30"/>
  <c r="L79" i="30"/>
  <c r="L87" i="30"/>
  <c r="L95" i="30"/>
  <c r="L103" i="30"/>
  <c r="L111" i="30"/>
  <c r="L119" i="30"/>
  <c r="L127" i="30"/>
  <c r="L135" i="30"/>
  <c r="L143" i="30"/>
  <c r="L151" i="30"/>
  <c r="L159" i="30"/>
  <c r="L167" i="30"/>
  <c r="L8" i="30"/>
  <c r="L16" i="30"/>
  <c r="L24" i="30"/>
  <c r="L32" i="30"/>
  <c r="L40" i="30"/>
  <c r="L48" i="30"/>
  <c r="L56" i="30"/>
  <c r="L64" i="30"/>
  <c r="L72" i="30"/>
  <c r="L80" i="30"/>
  <c r="L88" i="30"/>
  <c r="L96" i="30"/>
  <c r="L104" i="30"/>
  <c r="L112" i="30"/>
  <c r="L120" i="30"/>
  <c r="L128" i="30"/>
  <c r="L136" i="30"/>
  <c r="L144" i="30"/>
  <c r="L152" i="30"/>
  <c r="L160" i="30"/>
  <c r="L168" i="30"/>
  <c r="L9" i="30"/>
  <c r="L17" i="30"/>
  <c r="L25" i="30"/>
  <c r="L33" i="30"/>
  <c r="L41" i="30"/>
  <c r="L49" i="30"/>
  <c r="L57" i="30"/>
  <c r="L65" i="30"/>
  <c r="L73" i="30"/>
  <c r="L81" i="30"/>
  <c r="L89" i="30"/>
  <c r="L97" i="30"/>
  <c r="L105" i="30"/>
  <c r="L113" i="30"/>
  <c r="L121" i="30"/>
  <c r="L129" i="30"/>
  <c r="L137" i="30"/>
  <c r="L145" i="30"/>
  <c r="L153" i="30"/>
  <c r="L161" i="30"/>
  <c r="L169" i="30"/>
  <c r="L10" i="30"/>
  <c r="L18" i="30"/>
  <c r="L26" i="30"/>
  <c r="L34" i="30"/>
  <c r="L42" i="30"/>
  <c r="L50" i="30"/>
  <c r="L58" i="30"/>
  <c r="L66" i="30"/>
  <c r="L74" i="30"/>
  <c r="L82" i="30"/>
  <c r="L90" i="30"/>
  <c r="L98" i="30"/>
  <c r="L106" i="30"/>
  <c r="L114" i="30"/>
  <c r="L122" i="30"/>
  <c r="L130" i="30"/>
  <c r="L138" i="30"/>
  <c r="L146" i="30"/>
  <c r="L154" i="30"/>
  <c r="L162" i="30"/>
  <c r="L170" i="30"/>
  <c r="L11" i="30"/>
  <c r="L19" i="30"/>
  <c r="L27" i="30"/>
  <c r="L35" i="30"/>
  <c r="L43" i="30"/>
  <c r="L51" i="30"/>
  <c r="L59" i="30"/>
  <c r="L67" i="30"/>
  <c r="L75" i="30"/>
  <c r="L83" i="30"/>
  <c r="L91" i="30"/>
  <c r="L99" i="30"/>
  <c r="L107" i="30"/>
  <c r="L115" i="30"/>
  <c r="L123" i="30"/>
  <c r="L131" i="30"/>
  <c r="L139" i="30"/>
  <c r="L147" i="30"/>
  <c r="L155" i="30"/>
  <c r="L163" i="30"/>
  <c r="L171" i="30"/>
  <c r="L12" i="30"/>
  <c r="L20" i="30"/>
  <c r="L28" i="30"/>
  <c r="L36" i="30"/>
  <c r="L44" i="30"/>
  <c r="L52" i="30"/>
  <c r="L60" i="30"/>
  <c r="L68" i="30"/>
  <c r="L76" i="30"/>
  <c r="L84" i="30"/>
  <c r="L92" i="30"/>
  <c r="L100" i="30"/>
  <c r="L108" i="30"/>
  <c r="L116" i="30"/>
  <c r="L124" i="30"/>
  <c r="L132" i="30"/>
  <c r="L140" i="30"/>
  <c r="L148" i="30"/>
  <c r="L156" i="30"/>
  <c r="L164" i="30"/>
  <c r="L172" i="30"/>
  <c r="L258" i="30"/>
  <c r="L250" i="30"/>
  <c r="L242" i="30"/>
  <c r="L234" i="30"/>
  <c r="L226" i="30"/>
  <c r="L218" i="30"/>
  <c r="L210" i="30"/>
  <c r="L202" i="30"/>
  <c r="L194" i="30"/>
  <c r="L186" i="30"/>
  <c r="L178" i="30"/>
  <c r="L141" i="30"/>
  <c r="L77" i="30"/>
  <c r="L13" i="30"/>
  <c r="L257" i="30"/>
  <c r="L249" i="30"/>
  <c r="L241" i="30"/>
  <c r="L233" i="30"/>
  <c r="L225" i="30"/>
  <c r="L217" i="30"/>
  <c r="L209" i="30"/>
  <c r="L201" i="30"/>
  <c r="L193" i="30"/>
  <c r="L185" i="30"/>
  <c r="L177" i="30"/>
  <c r="L133" i="30"/>
  <c r="L69" i="30"/>
  <c r="L5" i="30"/>
  <c r="N5" i="29" l="1"/>
  <c r="N13" i="29"/>
  <c r="N21" i="29"/>
  <c r="N29" i="29"/>
  <c r="N37" i="29"/>
  <c r="N45" i="29"/>
  <c r="N53" i="29"/>
  <c r="N61" i="29"/>
  <c r="N69" i="29"/>
  <c r="N77" i="29"/>
  <c r="M9" i="29"/>
  <c r="M17" i="29"/>
  <c r="M25" i="29"/>
  <c r="M33" i="29"/>
  <c r="M41" i="29"/>
  <c r="M49" i="29"/>
  <c r="M57" i="29"/>
  <c r="M65" i="29"/>
  <c r="M73" i="29"/>
  <c r="N59" i="29"/>
  <c r="M79" i="29"/>
  <c r="N20" i="29"/>
  <c r="N68" i="29"/>
  <c r="M24" i="29"/>
  <c r="M48" i="29"/>
  <c r="N6" i="29"/>
  <c r="N14" i="29"/>
  <c r="N22" i="29"/>
  <c r="N30" i="29"/>
  <c r="N38" i="29"/>
  <c r="N46" i="29"/>
  <c r="N54" i="29"/>
  <c r="N62" i="29"/>
  <c r="N70" i="29"/>
  <c r="N78" i="29"/>
  <c r="M10" i="29"/>
  <c r="M18" i="29"/>
  <c r="M26" i="29"/>
  <c r="M34" i="29"/>
  <c r="M42" i="29"/>
  <c r="M50" i="29"/>
  <c r="M58" i="29"/>
  <c r="M66" i="29"/>
  <c r="M74" i="29"/>
  <c r="N43" i="29"/>
  <c r="N44" i="29"/>
  <c r="N7" i="29"/>
  <c r="N15" i="29"/>
  <c r="N23" i="29"/>
  <c r="N31" i="29"/>
  <c r="N39" i="29"/>
  <c r="N47" i="29"/>
  <c r="N55" i="29"/>
  <c r="N63" i="29"/>
  <c r="N71" i="29"/>
  <c r="N79" i="29"/>
  <c r="M11" i="29"/>
  <c r="M19" i="29"/>
  <c r="M27" i="29"/>
  <c r="M35" i="29"/>
  <c r="M43" i="29"/>
  <c r="M51" i="29"/>
  <c r="M59" i="29"/>
  <c r="M67" i="29"/>
  <c r="M75" i="29"/>
  <c r="M7" i="29"/>
  <c r="N36" i="29"/>
  <c r="M8" i="29"/>
  <c r="M40" i="29"/>
  <c r="M72" i="29"/>
  <c r="N8" i="29"/>
  <c r="N16" i="29"/>
  <c r="N24" i="29"/>
  <c r="N32" i="29"/>
  <c r="N40" i="29"/>
  <c r="N48" i="29"/>
  <c r="N56" i="29"/>
  <c r="N64" i="29"/>
  <c r="N72" i="29"/>
  <c r="N4" i="29"/>
  <c r="M12" i="29"/>
  <c r="M20" i="29"/>
  <c r="M28" i="29"/>
  <c r="M36" i="29"/>
  <c r="M44" i="29"/>
  <c r="M52" i="29"/>
  <c r="M60" i="29"/>
  <c r="M68" i="29"/>
  <c r="M76" i="29"/>
  <c r="N35" i="29"/>
  <c r="M71" i="29"/>
  <c r="N12" i="29"/>
  <c r="N60" i="29"/>
  <c r="M16" i="29"/>
  <c r="M56" i="29"/>
  <c r="N9" i="29"/>
  <c r="N17" i="29"/>
  <c r="N25" i="29"/>
  <c r="N33" i="29"/>
  <c r="N41" i="29"/>
  <c r="N49" i="29"/>
  <c r="N57" i="29"/>
  <c r="N65" i="29"/>
  <c r="N73" i="29"/>
  <c r="M5" i="29"/>
  <c r="M13" i="29"/>
  <c r="M21" i="29"/>
  <c r="M29" i="29"/>
  <c r="M37" i="29"/>
  <c r="M45" i="29"/>
  <c r="M53" i="29"/>
  <c r="M61" i="29"/>
  <c r="M69" i="29"/>
  <c r="M77" i="29"/>
  <c r="N19" i="29"/>
  <c r="N27" i="29"/>
  <c r="N51" i="29"/>
  <c r="N75" i="29"/>
  <c r="M23" i="29"/>
  <c r="M39" i="29"/>
  <c r="M55" i="29"/>
  <c r="N28" i="29"/>
  <c r="N76" i="29"/>
  <c r="M32" i="29"/>
  <c r="M64" i="29"/>
  <c r="N10" i="29"/>
  <c r="N18" i="29"/>
  <c r="N26" i="29"/>
  <c r="N34" i="29"/>
  <c r="N42" i="29"/>
  <c r="N50" i="29"/>
  <c r="N58" i="29"/>
  <c r="N66" i="29"/>
  <c r="N74" i="29"/>
  <c r="M6" i="29"/>
  <c r="M14" i="29"/>
  <c r="M22" i="29"/>
  <c r="M30" i="29"/>
  <c r="M38" i="29"/>
  <c r="M46" i="29"/>
  <c r="M54" i="29"/>
  <c r="M62" i="29"/>
  <c r="M70" i="29"/>
  <c r="M78" i="29"/>
  <c r="N11" i="29"/>
  <c r="N67" i="29"/>
  <c r="M15" i="29"/>
  <c r="M31" i="29"/>
  <c r="M47" i="29"/>
  <c r="M63" i="29"/>
  <c r="N52" i="29"/>
  <c r="M4" i="29"/>
  <c r="M4" i="30"/>
  <c r="M5" i="28"/>
  <c r="M9" i="28"/>
  <c r="M13" i="28"/>
  <c r="M17" i="28"/>
  <c r="M21" i="28"/>
  <c r="M25" i="28"/>
  <c r="M29" i="28"/>
  <c r="M33" i="28"/>
  <c r="M37" i="28"/>
  <c r="M41" i="28"/>
  <c r="M45" i="28"/>
  <c r="M49" i="28"/>
  <c r="M53" i="28"/>
  <c r="M57" i="28"/>
  <c r="M61" i="28"/>
  <c r="M65" i="28"/>
  <c r="M69" i="28"/>
  <c r="M73" i="28"/>
  <c r="M77" i="28"/>
  <c r="M81" i="28"/>
  <c r="M85" i="28"/>
  <c r="M89" i="28"/>
  <c r="M93" i="28"/>
  <c r="M97" i="28"/>
  <c r="M101" i="28"/>
  <c r="M105" i="28"/>
  <c r="M109" i="28"/>
  <c r="M113" i="28"/>
  <c r="M117" i="28"/>
  <c r="M121" i="28"/>
  <c r="M125" i="28"/>
  <c r="M129" i="28"/>
  <c r="M133" i="28"/>
  <c r="M137" i="28"/>
  <c r="M141" i="28"/>
  <c r="M145" i="28"/>
  <c r="M149" i="28"/>
  <c r="M153" i="28"/>
  <c r="M157" i="28"/>
  <c r="M161" i="28"/>
  <c r="M165" i="28"/>
  <c r="M169" i="28"/>
  <c r="M173" i="28"/>
  <c r="M177" i="28"/>
  <c r="M181" i="28"/>
  <c r="M185" i="28"/>
  <c r="M189" i="28"/>
  <c r="M193" i="28"/>
  <c r="M197" i="28"/>
  <c r="M201" i="28"/>
  <c r="M205" i="28"/>
  <c r="N5" i="28"/>
  <c r="N9" i="28"/>
  <c r="N13" i="28"/>
  <c r="N17" i="28"/>
  <c r="N21" i="28"/>
  <c r="N25" i="28"/>
  <c r="N29" i="28"/>
  <c r="N33" i="28"/>
  <c r="N37" i="28"/>
  <c r="N41" i="28"/>
  <c r="N45" i="28"/>
  <c r="N49" i="28"/>
  <c r="N53" i="28"/>
  <c r="N57" i="28"/>
  <c r="N61" i="28"/>
  <c r="N65" i="28"/>
  <c r="N69" i="28"/>
  <c r="N73" i="28"/>
  <c r="N77" i="28"/>
  <c r="N81" i="28"/>
  <c r="N85" i="28"/>
  <c r="N89" i="28"/>
  <c r="N93" i="28"/>
  <c r="N97" i="28"/>
  <c r="N101" i="28"/>
  <c r="N105" i="28"/>
  <c r="N109" i="28"/>
  <c r="N113" i="28"/>
  <c r="N117" i="28"/>
  <c r="N121" i="28"/>
  <c r="N125" i="28"/>
  <c r="N129" i="28"/>
  <c r="N133" i="28"/>
  <c r="N137" i="28"/>
  <c r="N141" i="28"/>
  <c r="N145" i="28"/>
  <c r="N149" i="28"/>
  <c r="N153" i="28"/>
  <c r="N157" i="28"/>
  <c r="N161" i="28"/>
  <c r="N165" i="28"/>
  <c r="N169" i="28"/>
  <c r="N173" i="28"/>
  <c r="N177" i="28"/>
  <c r="N181" i="28"/>
  <c r="N185" i="28"/>
  <c r="N189" i="28"/>
  <c r="N193" i="28"/>
  <c r="N197" i="28"/>
  <c r="N201" i="28"/>
  <c r="N205" i="28"/>
  <c r="M6" i="28"/>
  <c r="M10" i="28"/>
  <c r="M14" i="28"/>
  <c r="M18" i="28"/>
  <c r="M22" i="28"/>
  <c r="M26" i="28"/>
  <c r="M30" i="28"/>
  <c r="M34" i="28"/>
  <c r="M38" i="28"/>
  <c r="M42" i="28"/>
  <c r="M46" i="28"/>
  <c r="M50" i="28"/>
  <c r="M54" i="28"/>
  <c r="M58" i="28"/>
  <c r="M62" i="28"/>
  <c r="M66" i="28"/>
  <c r="M70" i="28"/>
  <c r="M74" i="28"/>
  <c r="M78" i="28"/>
  <c r="M82" i="28"/>
  <c r="M86" i="28"/>
  <c r="M90" i="28"/>
  <c r="M94" i="28"/>
  <c r="M98" i="28"/>
  <c r="M102" i="28"/>
  <c r="M106" i="28"/>
  <c r="M110" i="28"/>
  <c r="M114" i="28"/>
  <c r="M118" i="28"/>
  <c r="M122" i="28"/>
  <c r="M126" i="28"/>
  <c r="M130" i="28"/>
  <c r="M134" i="28"/>
  <c r="M138" i="28"/>
  <c r="M142" i="28"/>
  <c r="M146" i="28"/>
  <c r="M150" i="28"/>
  <c r="M154" i="28"/>
  <c r="M158" i="28"/>
  <c r="M162" i="28"/>
  <c r="M166" i="28"/>
  <c r="M170" i="28"/>
  <c r="M174" i="28"/>
  <c r="M178" i="28"/>
  <c r="M182" i="28"/>
  <c r="M186" i="28"/>
  <c r="M190" i="28"/>
  <c r="M194" i="28"/>
  <c r="M198" i="28"/>
  <c r="M202" i="28"/>
  <c r="M206" i="28"/>
  <c r="N6" i="28"/>
  <c r="N10" i="28"/>
  <c r="N14" i="28"/>
  <c r="N18" i="28"/>
  <c r="N22" i="28"/>
  <c r="N26" i="28"/>
  <c r="N30" i="28"/>
  <c r="N34" i="28"/>
  <c r="N38" i="28"/>
  <c r="N42" i="28"/>
  <c r="N46" i="28"/>
  <c r="N50" i="28"/>
  <c r="N54" i="28"/>
  <c r="N58" i="28"/>
  <c r="N62" i="28"/>
  <c r="N66" i="28"/>
  <c r="N70" i="28"/>
  <c r="N74" i="28"/>
  <c r="N78" i="28"/>
  <c r="N82" i="28"/>
  <c r="N86" i="28"/>
  <c r="N90" i="28"/>
  <c r="N94" i="28"/>
  <c r="N98" i="28"/>
  <c r="N102" i="28"/>
  <c r="N106" i="28"/>
  <c r="N110" i="28"/>
  <c r="N114" i="28"/>
  <c r="N118" i="28"/>
  <c r="N122" i="28"/>
  <c r="N126" i="28"/>
  <c r="N130" i="28"/>
  <c r="N134" i="28"/>
  <c r="N138" i="28"/>
  <c r="N142" i="28"/>
  <c r="N146" i="28"/>
  <c r="N150" i="28"/>
  <c r="N154" i="28"/>
  <c r="N158" i="28"/>
  <c r="N162" i="28"/>
  <c r="N166" i="28"/>
  <c r="N170" i="28"/>
  <c r="N174" i="28"/>
  <c r="N178" i="28"/>
  <c r="N182" i="28"/>
  <c r="N186" i="28"/>
  <c r="N190" i="28"/>
  <c r="N194" i="28"/>
  <c r="N198" i="28"/>
  <c r="N202" i="28"/>
  <c r="N206" i="28"/>
  <c r="M7" i="28"/>
  <c r="M11" i="28"/>
  <c r="M15" i="28"/>
  <c r="M19" i="28"/>
  <c r="M23" i="28"/>
  <c r="M27" i="28"/>
  <c r="M31" i="28"/>
  <c r="M35" i="28"/>
  <c r="M39" i="28"/>
  <c r="M43" i="28"/>
  <c r="M47" i="28"/>
  <c r="M51" i="28"/>
  <c r="M55" i="28"/>
  <c r="M59" i="28"/>
  <c r="M63" i="28"/>
  <c r="M67" i="28"/>
  <c r="M71" i="28"/>
  <c r="M75" i="28"/>
  <c r="M79" i="28"/>
  <c r="M83" i="28"/>
  <c r="M87" i="28"/>
  <c r="M91" i="28"/>
  <c r="M95" i="28"/>
  <c r="M99" i="28"/>
  <c r="M103" i="28"/>
  <c r="M107" i="28"/>
  <c r="M111" i="28"/>
  <c r="M115" i="28"/>
  <c r="M119" i="28"/>
  <c r="M123" i="28"/>
  <c r="M127" i="28"/>
  <c r="M131" i="28"/>
  <c r="M135" i="28"/>
  <c r="M139" i="28"/>
  <c r="M143" i="28"/>
  <c r="M147" i="28"/>
  <c r="M151" i="28"/>
  <c r="M155" i="28"/>
  <c r="M159" i="28"/>
  <c r="M163" i="28"/>
  <c r="M167" i="28"/>
  <c r="M171" i="28"/>
  <c r="M175" i="28"/>
  <c r="M179" i="28"/>
  <c r="M183" i="28"/>
  <c r="M187" i="28"/>
  <c r="M191" i="28"/>
  <c r="M195" i="28"/>
  <c r="M199" i="28"/>
  <c r="M203" i="28"/>
  <c r="M207" i="28"/>
  <c r="M8" i="28"/>
  <c r="M12" i="28"/>
  <c r="M16" i="28"/>
  <c r="M20" i="28"/>
  <c r="M24" i="28"/>
  <c r="M28" i="28"/>
  <c r="M32" i="28"/>
  <c r="M36" i="28"/>
  <c r="M40" i="28"/>
  <c r="M44" i="28"/>
  <c r="M48" i="28"/>
  <c r="M52" i="28"/>
  <c r="M56" i="28"/>
  <c r="M60" i="28"/>
  <c r="M64" i="28"/>
  <c r="M68" i="28"/>
  <c r="M72" i="28"/>
  <c r="M76" i="28"/>
  <c r="M80" i="28"/>
  <c r="M84" i="28"/>
  <c r="M88" i="28"/>
  <c r="M92" i="28"/>
  <c r="M96" i="28"/>
  <c r="M100" i="28"/>
  <c r="M104" i="28"/>
  <c r="M108" i="28"/>
  <c r="M112" i="28"/>
  <c r="M116" i="28"/>
  <c r="M120" i="28"/>
  <c r="M124" i="28"/>
  <c r="M128" i="28"/>
  <c r="M132" i="28"/>
  <c r="M136" i="28"/>
  <c r="M140" i="28"/>
  <c r="M144" i="28"/>
  <c r="M148" i="28"/>
  <c r="M152" i="28"/>
  <c r="M156" i="28"/>
  <c r="M160" i="28"/>
  <c r="M164" i="28"/>
  <c r="M168" i="28"/>
  <c r="M172" i="28"/>
  <c r="M176" i="28"/>
  <c r="M180" i="28"/>
  <c r="M184" i="28"/>
  <c r="M188" i="28"/>
  <c r="M192" i="28"/>
  <c r="M196" i="28"/>
  <c r="M200" i="28"/>
  <c r="M204" i="28"/>
  <c r="N4" i="28"/>
  <c r="N8" i="28"/>
  <c r="N12" i="28"/>
  <c r="N16" i="28"/>
  <c r="N20" i="28"/>
  <c r="N24" i="28"/>
  <c r="N28" i="28"/>
  <c r="N32" i="28"/>
  <c r="N36" i="28"/>
  <c r="N40" i="28"/>
  <c r="N44" i="28"/>
  <c r="N48" i="28"/>
  <c r="N52" i="28"/>
  <c r="N56" i="28"/>
  <c r="N60" i="28"/>
  <c r="N64" i="28"/>
  <c r="N68" i="28"/>
  <c r="N72" i="28"/>
  <c r="N76" i="28"/>
  <c r="N80" i="28"/>
  <c r="N84" i="28"/>
  <c r="N88" i="28"/>
  <c r="N92" i="28"/>
  <c r="N96" i="28"/>
  <c r="N100" i="28"/>
  <c r="N104" i="28"/>
  <c r="N108" i="28"/>
  <c r="N112" i="28"/>
  <c r="N116" i="28"/>
  <c r="N120" i="28"/>
  <c r="N124" i="28"/>
  <c r="N128" i="28"/>
  <c r="N132" i="28"/>
  <c r="N136" i="28"/>
  <c r="N140" i="28"/>
  <c r="N7" i="28"/>
  <c r="N39" i="28"/>
  <c r="N71" i="28"/>
  <c r="N103" i="28"/>
  <c r="N135" i="28"/>
  <c r="N155" i="28"/>
  <c r="N171" i="28"/>
  <c r="N187" i="28"/>
  <c r="N203" i="28"/>
  <c r="N184" i="28"/>
  <c r="N200" i="28"/>
  <c r="N11" i="28"/>
  <c r="N43" i="28"/>
  <c r="N75" i="28"/>
  <c r="N107" i="28"/>
  <c r="N139" i="28"/>
  <c r="N156" i="28"/>
  <c r="N172" i="28"/>
  <c r="N188" i="28"/>
  <c r="N204" i="28"/>
  <c r="N168" i="28"/>
  <c r="N15" i="28"/>
  <c r="N47" i="28"/>
  <c r="N79" i="28"/>
  <c r="N111" i="28"/>
  <c r="N143" i="28"/>
  <c r="N159" i="28"/>
  <c r="N175" i="28"/>
  <c r="N191" i="28"/>
  <c r="N207" i="28"/>
  <c r="N152" i="28"/>
  <c r="N19" i="28"/>
  <c r="N51" i="28"/>
  <c r="N83" i="28"/>
  <c r="N115" i="28"/>
  <c r="N144" i="28"/>
  <c r="N160" i="28"/>
  <c r="N176" i="28"/>
  <c r="N192" i="28"/>
  <c r="M4" i="28"/>
  <c r="N131" i="28"/>
  <c r="N23" i="28"/>
  <c r="N55" i="28"/>
  <c r="N87" i="28"/>
  <c r="N119" i="28"/>
  <c r="N147" i="28"/>
  <c r="N163" i="28"/>
  <c r="N179" i="28"/>
  <c r="N195" i="28"/>
  <c r="N99" i="28"/>
  <c r="N27" i="28"/>
  <c r="N59" i="28"/>
  <c r="N91" i="28"/>
  <c r="N123" i="28"/>
  <c r="N148" i="28"/>
  <c r="N164" i="28"/>
  <c r="N180" i="28"/>
  <c r="N196" i="28"/>
  <c r="N67" i="28"/>
  <c r="N31" i="28"/>
  <c r="N63" i="28"/>
  <c r="N95" i="28"/>
  <c r="N127" i="28"/>
  <c r="N151" i="28"/>
  <c r="N167" i="28"/>
  <c r="N183" i="28"/>
  <c r="N199" i="28"/>
  <c r="N35" i="28"/>
  <c r="N12" i="30"/>
  <c r="N20" i="30"/>
  <c r="N28" i="30"/>
  <c r="N36" i="30"/>
  <c r="N44" i="30"/>
  <c r="N52" i="30"/>
  <c r="N60" i="30"/>
  <c r="N68" i="30"/>
  <c r="N76" i="30"/>
  <c r="N84" i="30"/>
  <c r="N92" i="30"/>
  <c r="N100" i="30"/>
  <c r="N108" i="30"/>
  <c r="N116" i="30"/>
  <c r="N124" i="30"/>
  <c r="N132" i="30"/>
  <c r="N140" i="30"/>
  <c r="N148" i="30"/>
  <c r="N156" i="30"/>
  <c r="N164" i="30"/>
  <c r="N172" i="30"/>
  <c r="N180" i="30"/>
  <c r="N188" i="30"/>
  <c r="N196" i="30"/>
  <c r="N204" i="30"/>
  <c r="N212" i="30"/>
  <c r="N220" i="30"/>
  <c r="N228" i="30"/>
  <c r="N236" i="30"/>
  <c r="N244" i="30"/>
  <c r="N252" i="30"/>
  <c r="M5" i="30"/>
  <c r="M13" i="30"/>
  <c r="M21" i="30"/>
  <c r="M29" i="30"/>
  <c r="M37" i="30"/>
  <c r="M45" i="30"/>
  <c r="M53" i="30"/>
  <c r="M61" i="30"/>
  <c r="M69" i="30"/>
  <c r="M77" i="30"/>
  <c r="M85" i="30"/>
  <c r="M93" i="30"/>
  <c r="M101" i="30"/>
  <c r="M109" i="30"/>
  <c r="M117" i="30"/>
  <c r="M125" i="30"/>
  <c r="M133" i="30"/>
  <c r="M141" i="30"/>
  <c r="M149" i="30"/>
  <c r="M157" i="30"/>
  <c r="M165" i="30"/>
  <c r="M173" i="30"/>
  <c r="M181" i="30"/>
  <c r="M189" i="30"/>
  <c r="M197" i="30"/>
  <c r="M205" i="30"/>
  <c r="M213" i="30"/>
  <c r="M221" i="30"/>
  <c r="M229" i="30"/>
  <c r="M237" i="30"/>
  <c r="M245" i="30"/>
  <c r="M253" i="30"/>
  <c r="N5" i="30"/>
  <c r="N13" i="30"/>
  <c r="N21" i="30"/>
  <c r="N29" i="30"/>
  <c r="N37" i="30"/>
  <c r="N45" i="30"/>
  <c r="N53" i="30"/>
  <c r="N61" i="30"/>
  <c r="N69" i="30"/>
  <c r="N77" i="30"/>
  <c r="N85" i="30"/>
  <c r="N93" i="30"/>
  <c r="N101" i="30"/>
  <c r="N109" i="30"/>
  <c r="N117" i="30"/>
  <c r="N125" i="30"/>
  <c r="N133" i="30"/>
  <c r="N141" i="30"/>
  <c r="N149" i="30"/>
  <c r="N157" i="30"/>
  <c r="N165" i="30"/>
  <c r="N173" i="30"/>
  <c r="N181" i="30"/>
  <c r="N189" i="30"/>
  <c r="N197" i="30"/>
  <c r="N205" i="30"/>
  <c r="N213" i="30"/>
  <c r="N221" i="30"/>
  <c r="N229" i="30"/>
  <c r="N237" i="30"/>
  <c r="N245" i="30"/>
  <c r="N253" i="30"/>
  <c r="M6" i="30"/>
  <c r="M14" i="30"/>
  <c r="M22" i="30"/>
  <c r="M30" i="30"/>
  <c r="M38" i="30"/>
  <c r="M46" i="30"/>
  <c r="M54" i="30"/>
  <c r="M62" i="30"/>
  <c r="M70" i="30"/>
  <c r="M78" i="30"/>
  <c r="M86" i="30"/>
  <c r="M94" i="30"/>
  <c r="M102" i="30"/>
  <c r="M110" i="30"/>
  <c r="M118" i="30"/>
  <c r="M126" i="30"/>
  <c r="M134" i="30"/>
  <c r="M142" i="30"/>
  <c r="M150" i="30"/>
  <c r="M158" i="30"/>
  <c r="M166" i="30"/>
  <c r="M174" i="30"/>
  <c r="M182" i="30"/>
  <c r="M190" i="30"/>
  <c r="M198" i="30"/>
  <c r="M206" i="30"/>
  <c r="M214" i="30"/>
  <c r="M222" i="30"/>
  <c r="M230" i="30"/>
  <c r="M238" i="30"/>
  <c r="M246" i="30"/>
  <c r="M254" i="30"/>
  <c r="N6" i="30"/>
  <c r="N14" i="30"/>
  <c r="N22" i="30"/>
  <c r="N30" i="30"/>
  <c r="N38" i="30"/>
  <c r="N46" i="30"/>
  <c r="N54" i="30"/>
  <c r="N62" i="30"/>
  <c r="N70" i="30"/>
  <c r="N78" i="30"/>
  <c r="N86" i="30"/>
  <c r="N94" i="30"/>
  <c r="N102" i="30"/>
  <c r="N110" i="30"/>
  <c r="N118" i="30"/>
  <c r="N126" i="30"/>
  <c r="N134" i="30"/>
  <c r="N142" i="30"/>
  <c r="N150" i="30"/>
  <c r="N158" i="30"/>
  <c r="N166" i="30"/>
  <c r="N174" i="30"/>
  <c r="N182" i="30"/>
  <c r="N190" i="30"/>
  <c r="N198" i="30"/>
  <c r="N206" i="30"/>
  <c r="N214" i="30"/>
  <c r="N222" i="30"/>
  <c r="N230" i="30"/>
  <c r="N238" i="30"/>
  <c r="N246" i="30"/>
  <c r="N254" i="30"/>
  <c r="M7" i="30"/>
  <c r="M15" i="30"/>
  <c r="M23" i="30"/>
  <c r="M31" i="30"/>
  <c r="M39" i="30"/>
  <c r="M47" i="30"/>
  <c r="M55" i="30"/>
  <c r="M63" i="30"/>
  <c r="M71" i="30"/>
  <c r="M79" i="30"/>
  <c r="M87" i="30"/>
  <c r="M95" i="30"/>
  <c r="M103" i="30"/>
  <c r="M111" i="30"/>
  <c r="M119" i="30"/>
  <c r="M127" i="30"/>
  <c r="M135" i="30"/>
  <c r="M143" i="30"/>
  <c r="M151" i="30"/>
  <c r="M159" i="30"/>
  <c r="M167" i="30"/>
  <c r="M175" i="30"/>
  <c r="M183" i="30"/>
  <c r="M191" i="30"/>
  <c r="M199" i="30"/>
  <c r="M207" i="30"/>
  <c r="M215" i="30"/>
  <c r="M223" i="30"/>
  <c r="M231" i="30"/>
  <c r="M239" i="30"/>
  <c r="M247" i="30"/>
  <c r="M255" i="30"/>
  <c r="N7" i="30"/>
  <c r="N15" i="30"/>
  <c r="N23" i="30"/>
  <c r="N31" i="30"/>
  <c r="N39" i="30"/>
  <c r="N47" i="30"/>
  <c r="N55" i="30"/>
  <c r="N63" i="30"/>
  <c r="N71" i="30"/>
  <c r="N79" i="30"/>
  <c r="N87" i="30"/>
  <c r="N95" i="30"/>
  <c r="N103" i="30"/>
  <c r="N111" i="30"/>
  <c r="N119" i="30"/>
  <c r="N127" i="30"/>
  <c r="N135" i="30"/>
  <c r="N143" i="30"/>
  <c r="N151" i="30"/>
  <c r="N159" i="30"/>
  <c r="N167" i="30"/>
  <c r="N175" i="30"/>
  <c r="N183" i="30"/>
  <c r="N191" i="30"/>
  <c r="N199" i="30"/>
  <c r="N207" i="30"/>
  <c r="N215" i="30"/>
  <c r="N223" i="30"/>
  <c r="N231" i="30"/>
  <c r="N239" i="30"/>
  <c r="N247" i="30"/>
  <c r="N255" i="30"/>
  <c r="M8" i="30"/>
  <c r="M16" i="30"/>
  <c r="M24" i="30"/>
  <c r="M32" i="30"/>
  <c r="M40" i="30"/>
  <c r="M48" i="30"/>
  <c r="M56" i="30"/>
  <c r="M64" i="30"/>
  <c r="M72" i="30"/>
  <c r="M80" i="30"/>
  <c r="M88" i="30"/>
  <c r="M96" i="30"/>
  <c r="M104" i="30"/>
  <c r="M112" i="30"/>
  <c r="M120" i="30"/>
  <c r="M128" i="30"/>
  <c r="M136" i="30"/>
  <c r="M144" i="30"/>
  <c r="M152" i="30"/>
  <c r="M160" i="30"/>
  <c r="M168" i="30"/>
  <c r="M176" i="30"/>
  <c r="M184" i="30"/>
  <c r="M192" i="30"/>
  <c r="M200" i="30"/>
  <c r="M208" i="30"/>
  <c r="M216" i="30"/>
  <c r="M224" i="30"/>
  <c r="M232" i="30"/>
  <c r="M240" i="30"/>
  <c r="M248" i="30"/>
  <c r="M256" i="30"/>
  <c r="N8" i="30"/>
  <c r="N16" i="30"/>
  <c r="N24" i="30"/>
  <c r="N32" i="30"/>
  <c r="N40" i="30"/>
  <c r="N48" i="30"/>
  <c r="N56" i="30"/>
  <c r="N64" i="30"/>
  <c r="N72" i="30"/>
  <c r="N80" i="30"/>
  <c r="N88" i="30"/>
  <c r="N96" i="30"/>
  <c r="N104" i="30"/>
  <c r="N112" i="30"/>
  <c r="N120" i="30"/>
  <c r="N128" i="30"/>
  <c r="N136" i="30"/>
  <c r="N144" i="30"/>
  <c r="N152" i="30"/>
  <c r="N160" i="30"/>
  <c r="N168" i="30"/>
  <c r="N176" i="30"/>
  <c r="N184" i="30"/>
  <c r="N192" i="30"/>
  <c r="N200" i="30"/>
  <c r="N208" i="30"/>
  <c r="N216" i="30"/>
  <c r="N224" i="30"/>
  <c r="N232" i="30"/>
  <c r="N240" i="30"/>
  <c r="N248" i="30"/>
  <c r="N256" i="30"/>
  <c r="M9" i="30"/>
  <c r="M17" i="30"/>
  <c r="M25" i="30"/>
  <c r="M33" i="30"/>
  <c r="M41" i="30"/>
  <c r="M49" i="30"/>
  <c r="M57" i="30"/>
  <c r="M65" i="30"/>
  <c r="M73" i="30"/>
  <c r="M81" i="30"/>
  <c r="M89" i="30"/>
  <c r="M97" i="30"/>
  <c r="M105" i="30"/>
  <c r="M113" i="30"/>
  <c r="M121" i="30"/>
  <c r="M129" i="30"/>
  <c r="M137" i="30"/>
  <c r="M145" i="30"/>
  <c r="M153" i="30"/>
  <c r="M161" i="30"/>
  <c r="M169" i="30"/>
  <c r="M177" i="30"/>
  <c r="M185" i="30"/>
  <c r="M193" i="30"/>
  <c r="M201" i="30"/>
  <c r="M209" i="30"/>
  <c r="M217" i="30"/>
  <c r="M225" i="30"/>
  <c r="M233" i="30"/>
  <c r="M241" i="30"/>
  <c r="M249" i="30"/>
  <c r="M257" i="30"/>
  <c r="N9" i="30"/>
  <c r="N17" i="30"/>
  <c r="N25" i="30"/>
  <c r="N33" i="30"/>
  <c r="N41" i="30"/>
  <c r="N49" i="30"/>
  <c r="N57" i="30"/>
  <c r="N65" i="30"/>
  <c r="N73" i="30"/>
  <c r="N81" i="30"/>
  <c r="N89" i="30"/>
  <c r="N97" i="30"/>
  <c r="N105" i="30"/>
  <c r="N113" i="30"/>
  <c r="N121" i="30"/>
  <c r="N129" i="30"/>
  <c r="N137" i="30"/>
  <c r="N145" i="30"/>
  <c r="N153" i="30"/>
  <c r="N161" i="30"/>
  <c r="N169" i="30"/>
  <c r="N177" i="30"/>
  <c r="N185" i="30"/>
  <c r="N193" i="30"/>
  <c r="N201" i="30"/>
  <c r="N209" i="30"/>
  <c r="N217" i="30"/>
  <c r="N225" i="30"/>
  <c r="N233" i="30"/>
  <c r="N241" i="30"/>
  <c r="N249" i="30"/>
  <c r="N257" i="30"/>
  <c r="M10" i="30"/>
  <c r="M18" i="30"/>
  <c r="M26" i="30"/>
  <c r="M34" i="30"/>
  <c r="M42" i="30"/>
  <c r="M50" i="30"/>
  <c r="M58" i="30"/>
  <c r="M66" i="30"/>
  <c r="M74" i="30"/>
  <c r="M82" i="30"/>
  <c r="M90" i="30"/>
  <c r="M98" i="30"/>
  <c r="M106" i="30"/>
  <c r="M114" i="30"/>
  <c r="M122" i="30"/>
  <c r="M130" i="30"/>
  <c r="M138" i="30"/>
  <c r="M146" i="30"/>
  <c r="M154" i="30"/>
  <c r="M162" i="30"/>
  <c r="M170" i="30"/>
  <c r="M178" i="30"/>
  <c r="M186" i="30"/>
  <c r="M194" i="30"/>
  <c r="M202" i="30"/>
  <c r="M210" i="30"/>
  <c r="M218" i="30"/>
  <c r="M226" i="30"/>
  <c r="M234" i="30"/>
  <c r="M242" i="30"/>
  <c r="M250" i="30"/>
  <c r="M258" i="30"/>
  <c r="N10" i="30"/>
  <c r="N18" i="30"/>
  <c r="N26" i="30"/>
  <c r="N34" i="30"/>
  <c r="N42" i="30"/>
  <c r="N50" i="30"/>
  <c r="N58" i="30"/>
  <c r="N66" i="30"/>
  <c r="N74" i="30"/>
  <c r="N82" i="30"/>
  <c r="N90" i="30"/>
  <c r="N98" i="30"/>
  <c r="N106" i="30"/>
  <c r="N114" i="30"/>
  <c r="N122" i="30"/>
  <c r="N130" i="30"/>
  <c r="N138" i="30"/>
  <c r="N146" i="30"/>
  <c r="N154" i="30"/>
  <c r="N162" i="30"/>
  <c r="N170" i="30"/>
  <c r="N178" i="30"/>
  <c r="N186" i="30"/>
  <c r="N194" i="30"/>
  <c r="N202" i="30"/>
  <c r="N210" i="30"/>
  <c r="N218" i="30"/>
  <c r="N226" i="30"/>
  <c r="N234" i="30"/>
  <c r="N242" i="30"/>
  <c r="N250" i="30"/>
  <c r="N258" i="30"/>
  <c r="M11" i="30"/>
  <c r="M19" i="30"/>
  <c r="M27" i="30"/>
  <c r="M35" i="30"/>
  <c r="M43" i="30"/>
  <c r="M51" i="30"/>
  <c r="M59" i="30"/>
  <c r="M67" i="30"/>
  <c r="M75" i="30"/>
  <c r="M83" i="30"/>
  <c r="M91" i="30"/>
  <c r="M99" i="30"/>
  <c r="M107" i="30"/>
  <c r="M115" i="30"/>
  <c r="M123" i="30"/>
  <c r="M131" i="30"/>
  <c r="M139" i="30"/>
  <c r="M147" i="30"/>
  <c r="M155" i="30"/>
  <c r="M163" i="30"/>
  <c r="M171" i="30"/>
  <c r="M179" i="30"/>
  <c r="M187" i="30"/>
  <c r="M195" i="30"/>
  <c r="M203" i="30"/>
  <c r="M211" i="30"/>
  <c r="M219" i="30"/>
  <c r="M227" i="30"/>
  <c r="M235" i="30"/>
  <c r="M243" i="30"/>
  <c r="M251" i="30"/>
  <c r="N67" i="30"/>
  <c r="N131" i="30"/>
  <c r="N195" i="30"/>
  <c r="N4" i="30"/>
  <c r="M68" i="30"/>
  <c r="M132" i="30"/>
  <c r="M196" i="30"/>
  <c r="M100" i="30"/>
  <c r="N43" i="30"/>
  <c r="N11" i="30"/>
  <c r="N75" i="30"/>
  <c r="N139" i="30"/>
  <c r="N203" i="30"/>
  <c r="M12" i="30"/>
  <c r="M76" i="30"/>
  <c r="M140" i="30"/>
  <c r="M204" i="30"/>
  <c r="N163" i="30"/>
  <c r="N171" i="30"/>
  <c r="M172" i="30"/>
  <c r="N19" i="30"/>
  <c r="N83" i="30"/>
  <c r="N147" i="30"/>
  <c r="N211" i="30"/>
  <c r="M20" i="30"/>
  <c r="M84" i="30"/>
  <c r="M148" i="30"/>
  <c r="M212" i="30"/>
  <c r="N99" i="30"/>
  <c r="M164" i="30"/>
  <c r="M228" i="30"/>
  <c r="M44" i="30"/>
  <c r="N27" i="30"/>
  <c r="N91" i="30"/>
  <c r="N155" i="30"/>
  <c r="N219" i="30"/>
  <c r="M28" i="30"/>
  <c r="M92" i="30"/>
  <c r="M156" i="30"/>
  <c r="M220" i="30"/>
  <c r="N35" i="30"/>
  <c r="M108" i="30"/>
  <c r="N51" i="30"/>
  <c r="N115" i="30"/>
  <c r="N179" i="30"/>
  <c r="N243" i="30"/>
  <c r="M52" i="30"/>
  <c r="M116" i="30"/>
  <c r="M180" i="30"/>
  <c r="M244" i="30"/>
  <c r="N227" i="30"/>
  <c r="N107" i="30"/>
  <c r="M236" i="30"/>
  <c r="N59" i="30"/>
  <c r="N123" i="30"/>
  <c r="N187" i="30"/>
  <c r="N251" i="30"/>
  <c r="M60" i="30"/>
  <c r="M124" i="30"/>
  <c r="M188" i="30"/>
  <c r="M252" i="30"/>
  <c r="M36" i="30"/>
  <c r="N235" i="30"/>
</calcChain>
</file>

<file path=xl/sharedStrings.xml><?xml version="1.0" encoding="utf-8"?>
<sst xmlns="http://schemas.openxmlformats.org/spreadsheetml/2006/main" count="1191" uniqueCount="552">
  <si>
    <t>Family</t>
  </si>
  <si>
    <t>Skilled</t>
  </si>
  <si>
    <t>Unknown</t>
  </si>
  <si>
    <t>U.S.S.R.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</si>
  <si>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</si>
  <si>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</si>
  <si>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</si>
  <si>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</si>
  <si>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</si>
  <si>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</si>
  <si>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</si>
  <si>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</si>
  <si>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</si>
  <si>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</si>
  <si>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</si>
  <si>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</si>
  <si>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</si>
  <si>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</si>
  <si>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</si>
  <si>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</si>
  <si>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</si>
  <si>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</si>
  <si>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</si>
  <si>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</si>
  <si>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</si>
  <si>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</si>
  <si>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</si>
  <si>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</si>
  <si>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</si>
  <si>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</si>
  <si>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</si>
  <si>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</si>
  <si>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</si>
  <si>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</si>
  <si>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Mandingo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</si>
  <si>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</si>
  <si>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</si>
  <si>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</si>
  <si>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</si>
  <si>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</si>
  <si>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</si>
  <si>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</si>
  <si>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</si>
  <si>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</si>
  <si>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</si>
  <si>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</si>
  <si>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</si>
  <si>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</si>
  <si>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</si>
  <si>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</si>
  <si>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</si>
  <si>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</si>
  <si>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</si>
  <si>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</si>
  <si>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</si>
  <si>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</si>
  <si>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</si>
  <si>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</si>
  <si>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</si>
  <si>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</si>
  <si>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</si>
  <si>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</si>
  <si>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</si>
  <si>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</si>
  <si>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</si>
  <si>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</si>
  <si>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</si>
  <si>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</si>
  <si>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</si>
  <si>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</si>
  <si>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</si>
  <si>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</si>
  <si>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</si>
  <si>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</si>
  <si>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</si>
  <si>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</si>
  <si>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</si>
  <si>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</si>
  <si>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</si>
  <si>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</si>
  <si>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</si>
  <si>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</si>
  <si>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</si>
  <si>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</si>
  <si>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</si>
  <si>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</si>
  <si>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</si>
  <si>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</si>
  <si>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</si>
  <si>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</si>
  <si>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</si>
  <si>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</si>
  <si>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</si>
  <si>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</si>
  <si>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</si>
  <si>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</si>
  <si>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</si>
  <si>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</si>
  <si>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</si>
  <si>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</si>
  <si>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</si>
  <si>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</si>
  <si>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</si>
  <si>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Kirundi / Nyarwandwa / Rundi</t>
  </si>
  <si>
    <t>Finnish</t>
  </si>
  <si>
    <t>Arabic, Sudanese Creole</t>
  </si>
  <si>
    <t>Norwegian</t>
  </si>
  <si>
    <t>Lithuanian</t>
  </si>
  <si>
    <t>Bulgarian</t>
  </si>
  <si>
    <t>Danish</t>
  </si>
  <si>
    <t>Tulu</t>
  </si>
  <si>
    <t>Lao</t>
  </si>
  <si>
    <t>Kinyarwanda / Rwanda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</si>
  <si>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</si>
  <si>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</si>
  <si>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</si>
  <si>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</si>
  <si>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</si>
  <si>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</si>
  <si>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</si>
  <si>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</si>
  <si>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Samoan</t>
  </si>
  <si>
    <t>Flemish</t>
  </si>
  <si>
    <t>Tswana</t>
  </si>
  <si>
    <t>Twi (Akan)</t>
  </si>
  <si>
    <t>Victoria</t>
  </si>
  <si>
    <t>Ilokano</t>
  </si>
  <si>
    <t>Hausa</t>
  </si>
  <si>
    <t>Dhivehi</t>
  </si>
  <si>
    <t>Hmong</t>
  </si>
  <si>
    <t>Hakka</t>
  </si>
  <si>
    <t>Papua New Guinea Papuan Languages, nec</t>
  </si>
  <si>
    <t>Tok Pisin</t>
  </si>
  <si>
    <t>Teochew</t>
  </si>
  <si>
    <t>Hokkien</t>
  </si>
  <si>
    <t>Tai, nec</t>
  </si>
  <si>
    <t>Iranic, nec</t>
  </si>
  <si>
    <t>Javanese</t>
  </si>
  <si>
    <t>Maltese</t>
  </si>
  <si>
    <t>Bemba</t>
  </si>
  <si>
    <t>Balochi</t>
  </si>
  <si>
    <t>Auslan</t>
  </si>
  <si>
    <t>Nuer</t>
  </si>
  <si>
    <t>Burmese and Related Languages, nec</t>
  </si>
  <si>
    <t>Chin Teddim</t>
  </si>
  <si>
    <t>Other Eastern Asian Languages, nec</t>
  </si>
  <si>
    <t>Kurdish (Sorani)</t>
  </si>
  <si>
    <t>Nyanja (Chichewa)</t>
  </si>
  <si>
    <t>Kazakh</t>
  </si>
  <si>
    <t>Kreole / Creole (African)</t>
  </si>
  <si>
    <t>Luo</t>
  </si>
  <si>
    <t>Mon-Khmer, nec</t>
  </si>
  <si>
    <t>Wu</t>
  </si>
  <si>
    <t>Gilbertese</t>
  </si>
  <si>
    <t>Ewe</t>
  </si>
  <si>
    <t>Tai, nfd</t>
  </si>
  <si>
    <t>Pampangan</t>
  </si>
  <si>
    <t>Ga</t>
  </si>
  <si>
    <t>Humanitarian</t>
  </si>
  <si>
    <t>Myanmar</t>
  </si>
  <si>
    <t>Kachin</t>
  </si>
  <si>
    <t>Turkmen</t>
  </si>
  <si>
    <t>Luganda / Ganda</t>
  </si>
  <si>
    <t>Icelandic</t>
  </si>
  <si>
    <t>Irish</t>
  </si>
  <si>
    <t>Chaldean Neo-Aramaic</t>
  </si>
  <si>
    <t>Inadequately dscrbd</t>
  </si>
  <si>
    <t>Latin</t>
  </si>
  <si>
    <t>Kashmiri</t>
  </si>
  <si>
    <t>Kissi</t>
  </si>
  <si>
    <t>Serbo-Croatian/Yugoslavian so described</t>
  </si>
  <si>
    <t>African Languages, nfd</t>
  </si>
  <si>
    <t>Xhosa</t>
  </si>
  <si>
    <t>Belorussian</t>
  </si>
  <si>
    <t>Solomon Islands Pijin</t>
  </si>
  <si>
    <t>Bikol</t>
  </si>
  <si>
    <t>Oceanian Pidgins and Creoles, nfd</t>
  </si>
  <si>
    <t>Rohinga</t>
  </si>
  <si>
    <t>Chaldaean</t>
  </si>
  <si>
    <t>Seychelles Creole</t>
  </si>
  <si>
    <t>Comorian</t>
  </si>
  <si>
    <t>Vai</t>
  </si>
  <si>
    <t>SOUTHEAST ASIAN LANGUAGES</t>
  </si>
  <si>
    <t>SOUTHERN ASIAN LANGUAGES</t>
  </si>
  <si>
    <t>Karen S'gaw</t>
  </si>
  <si>
    <t>Burundi</t>
  </si>
  <si>
    <t>Mon</t>
  </si>
  <si>
    <t>Anuak</t>
  </si>
  <si>
    <t>Chin Falam</t>
  </si>
  <si>
    <t>Shan</t>
  </si>
  <si>
    <t>Tigre</t>
  </si>
  <si>
    <t>Chin Zome</t>
  </si>
  <si>
    <t>Eastern Kayah</t>
  </si>
  <si>
    <t>Bari</t>
  </si>
  <si>
    <t>Lingala</t>
  </si>
  <si>
    <t>Chin Mara</t>
  </si>
  <si>
    <t>Bassa</t>
  </si>
  <si>
    <t>Zophei</t>
  </si>
  <si>
    <t>Karen Pwo</t>
  </si>
  <si>
    <t>Acholi</t>
  </si>
  <si>
    <t>Chin Zotong</t>
  </si>
  <si>
    <t>Gio</t>
  </si>
  <si>
    <t>Arakanese</t>
  </si>
  <si>
    <t>Kurdish, Southern (Feyli)</t>
  </si>
  <si>
    <t>Madi</t>
  </si>
  <si>
    <t>Indo-Aryan, nfd</t>
  </si>
  <si>
    <t>Haka</t>
  </si>
  <si>
    <t>Kikuyu</t>
  </si>
  <si>
    <t>Chin Daai</t>
  </si>
  <si>
    <t>Kpelle</t>
  </si>
  <si>
    <t>Iranic, nfd</t>
  </si>
  <si>
    <t>Cameroon</t>
  </si>
  <si>
    <t>Tetum</t>
  </si>
  <si>
    <t>Grebo</t>
  </si>
  <si>
    <t>Chin Senthang</t>
  </si>
  <si>
    <t>Balinese</t>
  </si>
  <si>
    <t>Fullah</t>
  </si>
  <si>
    <t>Motu</t>
  </si>
  <si>
    <t>Lisu</t>
  </si>
  <si>
    <t>Dagbani</t>
  </si>
  <si>
    <t>Harari</t>
  </si>
  <si>
    <t>Bislama</t>
  </si>
  <si>
    <t>American Languages</t>
  </si>
  <si>
    <t>Timorese</t>
  </si>
  <si>
    <t>Oceanian Pidgins and Creoles, nec</t>
  </si>
  <si>
    <t>Turkic, nec</t>
  </si>
  <si>
    <t>German and Related Languages, nfd</t>
  </si>
  <si>
    <t>Asante</t>
  </si>
  <si>
    <t>Chin Mun</t>
  </si>
  <si>
    <t>Karen Bwe</t>
  </si>
  <si>
    <t>Papuan</t>
  </si>
  <si>
    <t>Chin Khumi</t>
  </si>
  <si>
    <t>Indo-Aryan, nec</t>
  </si>
  <si>
    <t>Chin Thado</t>
  </si>
  <si>
    <t>Faeroese</t>
  </si>
  <si>
    <t>Parsun</t>
  </si>
  <si>
    <t>Turkic, nfd</t>
  </si>
  <si>
    <t>Basque</t>
  </si>
  <si>
    <t>Letzeburgish</t>
  </si>
  <si>
    <t>Susu</t>
  </si>
  <si>
    <t>Wolof</t>
  </si>
  <si>
    <t>Afar</t>
  </si>
  <si>
    <t>Sign Languages, nec</t>
  </si>
  <si>
    <t>Karen Geko</t>
  </si>
  <si>
    <t>Tuvaluan</t>
  </si>
  <si>
    <t>EASTERN ASIAN LANGUAGES</t>
  </si>
  <si>
    <t>Pular / Fuuta Jalon</t>
  </si>
  <si>
    <t>Lango</t>
  </si>
  <si>
    <t>Shilluk</t>
  </si>
  <si>
    <t>Dravidian, nfd</t>
  </si>
  <si>
    <t>Dravidian, nec</t>
  </si>
  <si>
    <t>Hemba</t>
  </si>
  <si>
    <t>Sango</t>
  </si>
  <si>
    <t>Koongo</t>
  </si>
  <si>
    <t>Nubi</t>
  </si>
  <si>
    <t>Maori (New Zealand)</t>
  </si>
  <si>
    <t>Tokelauan</t>
  </si>
  <si>
    <t>Karen Yintale</t>
  </si>
  <si>
    <t>Zaghawa</t>
  </si>
  <si>
    <t>Kiwai</t>
  </si>
  <si>
    <t>Total</t>
  </si>
  <si>
    <t>Afghanistan</t>
  </si>
  <si>
    <t>Albania</t>
  </si>
  <si>
    <t>Algeria</t>
  </si>
  <si>
    <t>American Samoa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</si>
  <si>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</si>
  <si>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</si>
  <si>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</si>
  <si>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</si>
  <si>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</si>
  <si>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</si>
  <si>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</si>
  <si>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</si>
  <si>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</si>
  <si>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</si>
  <si>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</si>
  <si>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</si>
  <si>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</si>
  <si>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</si>
  <si>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</si>
  <si>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</si>
  <si>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</si>
  <si>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</si>
  <si>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</si>
  <si>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Burkina Faso</t>
  </si>
  <si>
    <t>Burma</t>
  </si>
  <si>
    <t>Cambodia</t>
  </si>
  <si>
    <t>Canada</t>
  </si>
  <si>
    <t>Chile</t>
  </si>
  <si>
    <t>China (So Stated)</t>
  </si>
  <si>
    <t>Colombia</t>
  </si>
  <si>
    <t>Cook Islands</t>
  </si>
  <si>
    <t>Costa Rica</t>
  </si>
  <si>
    <t>Cote D'Ivoire</t>
  </si>
  <si>
    <t>Croatia</t>
  </si>
  <si>
    <t>Cuba</t>
  </si>
  <si>
    <t>Curacao</t>
  </si>
  <si>
    <t>Cyprus</t>
  </si>
  <si>
    <t>Czech Republic</t>
  </si>
  <si>
    <t>Czechoslovakia</t>
  </si>
  <si>
    <t>Denmark</t>
  </si>
  <si>
    <t>Djibouti</t>
  </si>
  <si>
    <t>Dominica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</si>
  <si>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</si>
  <si>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</si>
  <si>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</si>
  <si>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</si>
  <si>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</si>
  <si>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</si>
  <si>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</si>
  <si>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</si>
  <si>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</si>
  <si>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</si>
  <si>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French Polynesia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</si>
  <si>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</si>
  <si>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</si>
  <si>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</si>
  <si>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</si>
  <si>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</si>
  <si>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</si>
  <si>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</si>
  <si>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</si>
  <si>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</si>
  <si>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</si>
  <si>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Guinea-Bissau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</si>
  <si>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</si>
  <si>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</si>
  <si>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</si>
  <si>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</si>
  <si>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</si>
  <si>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</si>
  <si>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</si>
  <si>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</si>
  <si>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</si>
  <si>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</si>
  <si>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Ireland (So Stated)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</si>
  <si>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</si>
  <si>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</si>
  <si>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</si>
  <si>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</si>
  <si>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</si>
  <si>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</si>
  <si>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</si>
  <si>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</si>
  <si>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</si>
  <si>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 (So Stated)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</si>
  <si>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</si>
  <si>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</si>
  <si>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</si>
  <si>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</si>
  <si>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</si>
  <si>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</si>
  <si>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</si>
  <si>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</si>
  <si>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</si>
  <si>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</si>
  <si>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</si>
  <si>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Macau</t>
  </si>
  <si>
    <t>Madagascar</t>
  </si>
  <si>
    <t>Malawi</t>
  </si>
  <si>
    <t>Malaysia</t>
  </si>
  <si>
    <t>Maldives</t>
  </si>
  <si>
    <t>Mali</t>
  </si>
  <si>
    <t>Malta</t>
  </si>
  <si>
    <t>Mauritius</t>
  </si>
  <si>
    <t>Mexico</t>
  </si>
  <si>
    <t>Micronesia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</si>
  <si>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</si>
  <si>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</si>
  <si>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</si>
  <si>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</si>
  <si>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</si>
  <si>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</si>
  <si>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</si>
  <si>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</si>
  <si>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</si>
  <si>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</si>
  <si>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</si>
  <si>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</si>
  <si>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Niue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</si>
  <si>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</si>
  <si>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</si>
  <si>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</si>
  <si>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</si>
  <si>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</si>
  <si>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</si>
  <si>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</si>
  <si>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</si>
  <si>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</si>
  <si>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</si>
  <si>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</si>
  <si>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</si>
  <si>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</si>
  <si>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</si>
  <si>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</si>
  <si>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</si>
  <si>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Romania Pre 1/2/2002</t>
  </si>
  <si>
    <t>Russian Federation</t>
  </si>
  <si>
    <t>Rwanda</t>
  </si>
  <si>
    <t>Samoa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</si>
  <si>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</si>
  <si>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</si>
  <si>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</si>
  <si>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</si>
  <si>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</si>
  <si>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</si>
  <si>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</si>
  <si>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</si>
  <si>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</si>
  <si>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</si>
  <si>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</si>
  <si>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</si>
  <si>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</si>
  <si>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</si>
  <si>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 Kitts And Nevis</t>
  </si>
  <si>
    <t>St Martin</t>
  </si>
  <si>
    <t>Sudan</t>
  </si>
  <si>
    <t>Sweden</t>
  </si>
  <si>
    <t>Switzerland</t>
  </si>
  <si>
    <t>Taiwan</t>
  </si>
  <si>
    <t>Tajikistan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</si>
  <si>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</si>
  <si>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</si>
  <si>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</si>
  <si>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</si>
  <si>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</si>
  <si>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</si>
  <si>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</si>
  <si>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</si>
  <si>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</si>
  <si>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</si>
  <si>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</si>
  <si>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</si>
  <si>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</si>
  <si>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</si>
  <si>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</si>
  <si>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</si>
  <si>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</si>
  <si>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</si>
  <si>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Vietnam, South</t>
  </si>
  <si>
    <t>Wales</t>
  </si>
  <si>
    <t>West Bank</t>
  </si>
  <si>
    <t>Yemen Arab Republic</t>
  </si>
  <si>
    <t>Yemen, Republic Of</t>
  </si>
  <si>
    <t>Zaire</t>
  </si>
  <si>
    <t>Zambia</t>
  </si>
  <si>
    <t>Zimbabwe</t>
  </si>
  <si>
    <t>Bosnia</t>
  </si>
  <si>
    <t>China</t>
  </si>
  <si>
    <t>Congo, Rep</t>
  </si>
  <si>
    <t>Congo, Dem</t>
  </si>
  <si>
    <t>Ireland</t>
  </si>
  <si>
    <t>Netherlands</t>
  </si>
  <si>
    <t>South Sudan</t>
  </si>
  <si>
    <t>USA</t>
  </si>
  <si>
    <t>UAR</t>
  </si>
  <si>
    <t>Syria</t>
  </si>
  <si>
    <t>Yugoslavia, Fed Rep.</t>
  </si>
  <si>
    <t>Birthplaces: Settlement in Victoria, 1 July 2022 to 30 June 2023</t>
  </si>
  <si>
    <t>Spoken Languages: Settlement in Victoria, 1 July 2022 to 30 June 2023</t>
  </si>
  <si>
    <t>Municipalities: Settlement in Victoria, 1 July 2022 to 30 June 2023</t>
  </si>
  <si>
    <t>Other Ls</t>
  </si>
  <si>
    <t>Other Southeast Asian Ls, nec</t>
  </si>
  <si>
    <t>Other Southern Asian Ls, nec</t>
  </si>
  <si>
    <t>Other Southwest and Central Asian Ls, nec</t>
  </si>
  <si>
    <t>Pacific Austronesian Ls, nec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</si>
  <si>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</si>
  <si>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</si>
  <si>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</si>
  <si>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</si>
  <si>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</si>
  <si>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</si>
  <si>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</si>
  <si>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</si>
  <si>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</si>
  <si>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</si>
  <si>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</si>
  <si>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</si>
  <si>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</si>
  <si>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</si>
  <si>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</si>
  <si>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</si>
  <si>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</si>
  <si>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</si>
  <si>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</si>
  <si>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</si>
  <si>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</si>
  <si>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</si>
  <si>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</si>
  <si>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</si>
  <si>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</si>
  <si>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</si>
  <si>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</si>
  <si>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</si>
  <si>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</si>
  <si>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</si>
  <si>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</si>
  <si>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</si>
  <si>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</si>
  <si>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</si>
  <si>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</si>
  <si>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</si>
  <si>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</si>
  <si>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</si>
  <si>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</si>
  <si>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</si>
  <si>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</si>
  <si>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</si>
  <si>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</si>
  <si>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</si>
  <si>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</si>
  <si>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</si>
  <si>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</si>
  <si>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</si>
  <si>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</si>
  <si>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</si>
  <si>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</si>
  <si>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</si>
  <si>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</si>
  <si>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</si>
  <si>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</si>
  <si>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</si>
  <si>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</si>
  <si>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</si>
  <si>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</si>
  <si>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</si>
  <si>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</si>
  <si>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</si>
  <si>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</si>
  <si>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</si>
  <si>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</si>
  <si>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</si>
  <si>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</si>
  <si>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</si>
  <si>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</si>
  <si>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</si>
  <si>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</si>
  <si>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</si>
  <si>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</si>
  <si>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</si>
  <si>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</si>
  <si>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t>Queenscliffe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</si>
  <si>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</si>
  <si>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 xml:space="preserve">Select settlement category here </t>
    </r>
    <r>
      <rPr>
        <b/>
        <sz val="9"/>
        <color rgb="FF00206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</si>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</sst>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8"/>
      <color theme="1" tint="0.499984740745262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theme="0"/>
      <name val="Calibri"/>
      <family val="2"/>
      <scheme val="minor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002060"/>
      <name val="Calibri"/>
      <family val="2"/>
      <scheme val="minor"/>
    </font>
    <font>
      <b/>
      <sz val="9"/>
      <color rgb="FF00206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sz val="8"/>
      <color theme="9" tint="-0.499984740745262"/>
      <name val="Calibri"/>
      <family val="2"/>
      <scheme val="minor"/>
    </font>
    <font>
      <sz val="6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2">
    <xf numFmtId="0" fontId="0" fillId="0" borderId="0" xfId="0"/>
    <xf numFmtId="0" fontId="28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8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7" fillId="0" borderId="10" xfId="0" applyFont="1" applyBorder="1" applyProtection="1">
      <protection hidden="1"/>
    </xf>
    <xf numFmtId="0" fontId="28" fillId="0" borderId="0" xfId="0" applyFont="1" applyProtection="1">
      <protection hidden="1"/>
    </xf>
    <xf numFmtId="3" fontId="28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30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8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8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19" fillId="35" borderId="0" xfId="0" applyNumberFormat="1" applyFont="1" applyFill="1" applyProtection="1"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31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locked="0"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0" fontId="28" fillId="0" borderId="10" xfId="0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9" fillId="0" borderId="10" xfId="0" applyFont="1" applyBorder="1" applyProtection="1">
      <protection hidden="1"/>
    </xf>
    <xf numFmtId="0" fontId="17" fillId="0" borderId="0" xfId="0" applyFont="1"/>
    <xf numFmtId="0" fontId="33" fillId="0" borderId="0" xfId="0" applyFont="1" applyProtection="1">
      <protection hidden="1"/>
    </xf>
    <xf numFmtId="0" fontId="35" fillId="0" borderId="0" xfId="0" applyFont="1" applyProtection="1">
      <protection hidden="1"/>
    </xf>
    <xf numFmtId="0" fontId="37" fillId="0" borderId="0" xfId="0" applyFont="1" applyProtection="1">
      <protection hidden="1"/>
    </xf>
    <xf numFmtId="3" fontId="39" fillId="0" borderId="0" xfId="0" applyNumberFormat="1" applyFont="1" applyProtection="1"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2" fillId="0" borderId="0" xfId="0" applyFont="1"/>
    <xf numFmtId="164" fontId="28" fillId="0" borderId="0" xfId="0" applyNumberFormat="1" applyFont="1"/>
    <xf numFmtId="0" fontId="28" fillId="0" borderId="0" xfId="0" applyFont="1"/>
    <xf numFmtId="0" fontId="26" fillId="0" borderId="0" xfId="0" applyFont="1" applyAlignment="1" applyProtection="1">
      <alignment horizontal="center"/>
      <protection locked="0"/>
    </xf>
    <xf numFmtId="0" fontId="43" fillId="0" borderId="0" xfId="0" applyFont="1"/>
    <xf numFmtId="0" fontId="44" fillId="0" borderId="0" xfId="0" applyFont="1" applyAlignment="1">
      <alignment vertical="top"/>
    </xf>
    <xf numFmtId="0" fontId="45" fillId="0" borderId="0" xfId="0" applyFont="1"/>
    <xf numFmtId="0" fontId="26" fillId="0" borderId="0" xfId="0" applyFont="1" applyProtection="1"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5192b21a0f1547ce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LGA!$M$4:$M$79</c:f>
              <c:strCache>
                <c:ptCount val="76"/>
                <c:pt idx="0">
                  <c:v>Casey</c:v>
                </c:pt>
                <c:pt idx="1">
                  <c:v>Greater Dandenong</c:v>
                </c:pt>
                <c:pt idx="2">
                  <c:v>Hume</c:v>
                </c:pt>
                <c:pt idx="3">
                  <c:v>Wyndham</c:v>
                </c:pt>
                <c:pt idx="4">
                  <c:v>Whittlesea</c:v>
                </c:pt>
                <c:pt idx="5">
                  <c:v>Greater Geelong</c:v>
                </c:pt>
                <c:pt idx="6">
                  <c:v>Brimbank</c:v>
                </c:pt>
                <c:pt idx="7">
                  <c:v>Melton</c:v>
                </c:pt>
                <c:pt idx="8">
                  <c:v>Greater Bendigo</c:v>
                </c:pt>
                <c:pt idx="9">
                  <c:v>Greater Shepparton</c:v>
                </c:pt>
                <c:pt idx="10">
                  <c:v>Darebin</c:v>
                </c:pt>
                <c:pt idx="11">
                  <c:v>Moreland</c:v>
                </c:pt>
                <c:pt idx="12">
                  <c:v>Melbourne</c:v>
                </c:pt>
                <c:pt idx="13">
                  <c:v>Whitehorse</c:v>
                </c:pt>
                <c:pt idx="14">
                  <c:v>Manningham</c:v>
                </c:pt>
                <c:pt idx="15">
                  <c:v>Maroondah</c:v>
                </c:pt>
                <c:pt idx="16">
                  <c:v>Maribyrnong</c:v>
                </c:pt>
                <c:pt idx="17">
                  <c:v>Cardinia</c:v>
                </c:pt>
                <c:pt idx="18">
                  <c:v>Mildura</c:v>
                </c:pt>
                <c:pt idx="19">
                  <c:v>Monash</c:v>
                </c:pt>
                <c:pt idx="20">
                  <c:v>Moonee Valley</c:v>
                </c:pt>
                <c:pt idx="21">
                  <c:v>Yarra Ranges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Glen Eira</c:v>
                </c:pt>
                <c:pt idx="26">
                  <c:v>Kingston</c:v>
                </c:pt>
                <c:pt idx="27">
                  <c:v>Yarra</c:v>
                </c:pt>
                <c:pt idx="28">
                  <c:v>Port Phillip</c:v>
                </c:pt>
                <c:pt idx="29">
                  <c:v>Boroondara</c:v>
                </c:pt>
                <c:pt idx="30">
                  <c:v>Ballarat</c:v>
                </c:pt>
                <c:pt idx="31">
                  <c:v>Stonnington</c:v>
                </c:pt>
                <c:pt idx="32">
                  <c:v>Bayside</c:v>
                </c:pt>
                <c:pt idx="33">
                  <c:v>Mitchell</c:v>
                </c:pt>
                <c:pt idx="34">
                  <c:v>Horsham</c:v>
                </c:pt>
                <c:pt idx="35">
                  <c:v>Frankston</c:v>
                </c:pt>
                <c:pt idx="36">
                  <c:v>Wodonga</c:v>
                </c:pt>
                <c:pt idx="37">
                  <c:v>Macedon Ranges</c:v>
                </c:pt>
                <c:pt idx="38">
                  <c:v>Bass Coast</c:v>
                </c:pt>
                <c:pt idx="39">
                  <c:v>Alpine</c:v>
                </c:pt>
                <c:pt idx="40">
                  <c:v>South Gippsland</c:v>
                </c:pt>
                <c:pt idx="41">
                  <c:v>Wellington</c:v>
                </c:pt>
                <c:pt idx="42">
                  <c:v>Warrnambool</c:v>
                </c:pt>
                <c:pt idx="43">
                  <c:v>Wangaratta</c:v>
                </c:pt>
                <c:pt idx="44">
                  <c:v>Swan Hill</c:v>
                </c:pt>
                <c:pt idx="45">
                  <c:v>Queenscliffe</c:v>
                </c:pt>
                <c:pt idx="46">
                  <c:v>Northern Grampians</c:v>
                </c:pt>
                <c:pt idx="47">
                  <c:v>Nillumbik</c:v>
                </c:pt>
                <c:pt idx="48">
                  <c:v>Moyne</c:v>
                </c:pt>
                <c:pt idx="49">
                  <c:v>Mornington Peninsula</c:v>
                </c:pt>
                <c:pt idx="50">
                  <c:v>Moorabool</c:v>
                </c:pt>
                <c:pt idx="51">
                  <c:v>Mansfield</c:v>
                </c:pt>
                <c:pt idx="52">
                  <c:v>Latrobe</c:v>
                </c:pt>
                <c:pt idx="53">
                  <c:v>Colac-Otway</c:v>
                </c:pt>
                <c:pt idx="54">
                  <c:v>Central Goldfields</c:v>
                </c:pt>
                <c:pt idx="55">
                  <c:v>Baw Baw</c:v>
                </c:pt>
                <c:pt idx="56">
                  <c:v>Ararat</c:v>
                </c:pt>
                <c:pt idx="57">
                  <c:v>Yarriambiack</c:v>
                </c:pt>
                <c:pt idx="58">
                  <c:v>West Wimmera</c:v>
                </c:pt>
                <c:pt idx="59">
                  <c:v>Surf Coast</c:v>
                </c:pt>
                <c:pt idx="60">
                  <c:v>Strathbogie</c:v>
                </c:pt>
                <c:pt idx="61">
                  <c:v>Southern Grampians</c:v>
                </c:pt>
                <c:pt idx="62">
                  <c:v>Pyrenees</c:v>
                </c:pt>
                <c:pt idx="63">
                  <c:v>Murrindindi</c:v>
                </c:pt>
                <c:pt idx="64">
                  <c:v>Mount Alexander</c:v>
                </c:pt>
                <c:pt idx="65">
                  <c:v>Moira</c:v>
                </c:pt>
                <c:pt idx="66">
                  <c:v>Loddon</c:v>
                </c:pt>
                <c:pt idx="67">
                  <c:v>Indigo</c:v>
                </c:pt>
                <c:pt idx="68">
                  <c:v>Hepburn</c:v>
                </c:pt>
                <c:pt idx="69">
                  <c:v>Golden Plains</c:v>
                </c:pt>
                <c:pt idx="70">
                  <c:v>Glenelg</c:v>
                </c:pt>
                <c:pt idx="71">
                  <c:v>Gannawarra</c:v>
                </c:pt>
                <c:pt idx="72">
                  <c:v>East Gippsland</c:v>
                </c:pt>
                <c:pt idx="73">
                  <c:v>Corangamite</c:v>
                </c:pt>
                <c:pt idx="74">
                  <c:v>Buloke</c:v>
                </c:pt>
                <c:pt idx="75">
                  <c:v>Benalla</c:v>
                </c:pt>
              </c:strCache>
            </c:strRef>
          </c:cat>
          <c:val>
            <c:numRef>
              <c:f>LGA!$N$4:$N$79</c:f>
              <c:numCache>
                <c:formatCode>#,##0</c:formatCode>
                <c:ptCount val="76"/>
                <c:pt idx="0">
                  <c:v>1271</c:v>
                </c:pt>
                <c:pt idx="1">
                  <c:v>948</c:v>
                </c:pt>
                <c:pt idx="2">
                  <c:v>922</c:v>
                </c:pt>
                <c:pt idx="3">
                  <c:v>717</c:v>
                </c:pt>
                <c:pt idx="4">
                  <c:v>464</c:v>
                </c:pt>
                <c:pt idx="5">
                  <c:v>317</c:v>
                </c:pt>
                <c:pt idx="6">
                  <c:v>295</c:v>
                </c:pt>
                <c:pt idx="7">
                  <c:v>286</c:v>
                </c:pt>
                <c:pt idx="8">
                  <c:v>194</c:v>
                </c:pt>
                <c:pt idx="9">
                  <c:v>146</c:v>
                </c:pt>
                <c:pt idx="10">
                  <c:v>125</c:v>
                </c:pt>
                <c:pt idx="11">
                  <c:v>105</c:v>
                </c:pt>
                <c:pt idx="12">
                  <c:v>104</c:v>
                </c:pt>
                <c:pt idx="13">
                  <c:v>102</c:v>
                </c:pt>
                <c:pt idx="14">
                  <c:v>102</c:v>
                </c:pt>
                <c:pt idx="15">
                  <c:v>101</c:v>
                </c:pt>
                <c:pt idx="16">
                  <c:v>95</c:v>
                </c:pt>
                <c:pt idx="17">
                  <c:v>91</c:v>
                </c:pt>
                <c:pt idx="18">
                  <c:v>79</c:v>
                </c:pt>
                <c:pt idx="19">
                  <c:v>66</c:v>
                </c:pt>
                <c:pt idx="20">
                  <c:v>52</c:v>
                </c:pt>
                <c:pt idx="21">
                  <c:v>49</c:v>
                </c:pt>
                <c:pt idx="22">
                  <c:v>42</c:v>
                </c:pt>
                <c:pt idx="23">
                  <c:v>36</c:v>
                </c:pt>
                <c:pt idx="24">
                  <c:v>32</c:v>
                </c:pt>
                <c:pt idx="25">
                  <c:v>27</c:v>
                </c:pt>
                <c:pt idx="26">
                  <c:v>26</c:v>
                </c:pt>
                <c:pt idx="27">
                  <c:v>21</c:v>
                </c:pt>
                <c:pt idx="28">
                  <c:v>17</c:v>
                </c:pt>
                <c:pt idx="29">
                  <c:v>16</c:v>
                </c:pt>
                <c:pt idx="30">
                  <c:v>14</c:v>
                </c:pt>
                <c:pt idx="31">
                  <c:v>13</c:v>
                </c:pt>
                <c:pt idx="32">
                  <c:v>11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6</c:v>
                </c:pt>
                <c:pt idx="39">
                  <c:v>6</c:v>
                </c:pt>
                <c:pt idx="40">
                  <c:v>5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Birthplaces!$M$4:$M$207</c:f>
              <c:strCache>
                <c:ptCount val="204"/>
                <c:pt idx="0">
                  <c:v>India</c:v>
                </c:pt>
                <c:pt idx="1">
                  <c:v>China</c:v>
                </c:pt>
                <c:pt idx="2">
                  <c:v>Nepal</c:v>
                </c:pt>
                <c:pt idx="3">
                  <c:v>Sri Lanka</c:v>
                </c:pt>
                <c:pt idx="4">
                  <c:v>Philippines</c:v>
                </c:pt>
                <c:pt idx="5">
                  <c:v>Australia</c:v>
                </c:pt>
                <c:pt idx="6">
                  <c:v>Pakistan</c:v>
                </c:pt>
                <c:pt idx="7">
                  <c:v>Vietnam</c:v>
                </c:pt>
                <c:pt idx="8">
                  <c:v>Malaysia</c:v>
                </c:pt>
                <c:pt idx="9">
                  <c:v>Hksar Of The Prc</c:v>
                </c:pt>
                <c:pt idx="10">
                  <c:v>Iran</c:v>
                </c:pt>
                <c:pt idx="11">
                  <c:v>Indonesia</c:v>
                </c:pt>
                <c:pt idx="12">
                  <c:v>United Kingdom</c:v>
                </c:pt>
                <c:pt idx="13">
                  <c:v>New Zealand</c:v>
                </c:pt>
                <c:pt idx="14">
                  <c:v>Colombia</c:v>
                </c:pt>
                <c:pt idx="15">
                  <c:v>Korea, South</c:v>
                </c:pt>
                <c:pt idx="16">
                  <c:v>South Africa</c:v>
                </c:pt>
                <c:pt idx="17">
                  <c:v>Singapore</c:v>
                </c:pt>
                <c:pt idx="18">
                  <c:v>Bangladesh</c:v>
                </c:pt>
                <c:pt idx="19">
                  <c:v>Taiwan</c:v>
                </c:pt>
                <c:pt idx="20">
                  <c:v>Thailand</c:v>
                </c:pt>
                <c:pt idx="21">
                  <c:v>Brazil</c:v>
                </c:pt>
                <c:pt idx="22">
                  <c:v>USA</c:v>
                </c:pt>
                <c:pt idx="23">
                  <c:v>Ireland</c:v>
                </c:pt>
                <c:pt idx="24">
                  <c:v>Nigeria</c:v>
                </c:pt>
                <c:pt idx="25">
                  <c:v>Italy</c:v>
                </c:pt>
                <c:pt idx="26">
                  <c:v>UAR</c:v>
                </c:pt>
                <c:pt idx="27">
                  <c:v>Kenya</c:v>
                </c:pt>
                <c:pt idx="28">
                  <c:v>Mauritius</c:v>
                </c:pt>
                <c:pt idx="29">
                  <c:v>Egypt</c:v>
                </c:pt>
                <c:pt idx="30">
                  <c:v>Cambodia</c:v>
                </c:pt>
                <c:pt idx="31">
                  <c:v>Saudi Arabia</c:v>
                </c:pt>
                <c:pt idx="32">
                  <c:v>Fiji</c:v>
                </c:pt>
                <c:pt idx="33">
                  <c:v>Canada</c:v>
                </c:pt>
                <c:pt idx="34">
                  <c:v>Japan</c:v>
                </c:pt>
                <c:pt idx="35">
                  <c:v>France</c:v>
                </c:pt>
                <c:pt idx="36">
                  <c:v>Chile</c:v>
                </c:pt>
                <c:pt idx="37">
                  <c:v>Turkey</c:v>
                </c:pt>
                <c:pt idx="38">
                  <c:v>Myanmar</c:v>
                </c:pt>
                <c:pt idx="39">
                  <c:v>Germany</c:v>
                </c:pt>
                <c:pt idx="40">
                  <c:v>Bhutan</c:v>
                </c:pt>
                <c:pt idx="41">
                  <c:v>England</c:v>
                </c:pt>
                <c:pt idx="42">
                  <c:v>Mexico</c:v>
                </c:pt>
                <c:pt idx="43">
                  <c:v>Unknown</c:v>
                </c:pt>
                <c:pt idx="44">
                  <c:v>Argentina</c:v>
                </c:pt>
                <c:pt idx="45">
                  <c:v>Russian Federation</c:v>
                </c:pt>
                <c:pt idx="46">
                  <c:v>Spain</c:v>
                </c:pt>
                <c:pt idx="47">
                  <c:v>Kuwait</c:v>
                </c:pt>
                <c:pt idx="48">
                  <c:v>Ethiopia</c:v>
                </c:pt>
                <c:pt idx="49">
                  <c:v>Israel</c:v>
                </c:pt>
                <c:pt idx="50">
                  <c:v>Iraq</c:v>
                </c:pt>
                <c:pt idx="51">
                  <c:v>Peru</c:v>
                </c:pt>
                <c:pt idx="52">
                  <c:v>Venezuela</c:v>
                </c:pt>
                <c:pt idx="53">
                  <c:v>Lebanon</c:v>
                </c:pt>
                <c:pt idx="54">
                  <c:v>Greece</c:v>
                </c:pt>
                <c:pt idx="55">
                  <c:v>Netherlands</c:v>
                </c:pt>
                <c:pt idx="56">
                  <c:v>Ghana</c:v>
                </c:pt>
                <c:pt idx="57">
                  <c:v>Scotland</c:v>
                </c:pt>
                <c:pt idx="58">
                  <c:v>Poland</c:v>
                </c:pt>
                <c:pt idx="59">
                  <c:v>Qatar</c:v>
                </c:pt>
                <c:pt idx="60">
                  <c:v>Samoa</c:v>
                </c:pt>
                <c:pt idx="61">
                  <c:v>Macau</c:v>
                </c:pt>
                <c:pt idx="62">
                  <c:v>Jordan</c:v>
                </c:pt>
                <c:pt idx="63">
                  <c:v>Afghanistan</c:v>
                </c:pt>
                <c:pt idx="64">
                  <c:v>Northern Ireland</c:v>
                </c:pt>
                <c:pt idx="65">
                  <c:v>Mongolia</c:v>
                </c:pt>
                <c:pt idx="66">
                  <c:v>Oman</c:v>
                </c:pt>
                <c:pt idx="67">
                  <c:v>Uganda</c:v>
                </c:pt>
                <c:pt idx="68">
                  <c:v>Ukraine</c:v>
                </c:pt>
                <c:pt idx="69">
                  <c:v>Somalia</c:v>
                </c:pt>
                <c:pt idx="70">
                  <c:v>Brunei Darussalam</c:v>
                </c:pt>
                <c:pt idx="71">
                  <c:v>Bahrain</c:v>
                </c:pt>
                <c:pt idx="72">
                  <c:v>Yemen, Republic Of</c:v>
                </c:pt>
                <c:pt idx="73">
                  <c:v>Albania</c:v>
                </c:pt>
                <c:pt idx="74">
                  <c:v>U.S.S.R.</c:v>
                </c:pt>
                <c:pt idx="75">
                  <c:v>Uzbekistan</c:v>
                </c:pt>
                <c:pt idx="76">
                  <c:v>Romania</c:v>
                </c:pt>
                <c:pt idx="77">
                  <c:v>Sweden</c:v>
                </c:pt>
                <c:pt idx="78">
                  <c:v>Ecuador</c:v>
                </c:pt>
                <c:pt idx="79">
                  <c:v>Serbia</c:v>
                </c:pt>
                <c:pt idx="80">
                  <c:v>Syria</c:v>
                </c:pt>
                <c:pt idx="81">
                  <c:v>Switzerland</c:v>
                </c:pt>
                <c:pt idx="82">
                  <c:v>Belgium</c:v>
                </c:pt>
                <c:pt idx="83">
                  <c:v>Sudan</c:v>
                </c:pt>
                <c:pt idx="84">
                  <c:v>Norway</c:v>
                </c:pt>
                <c:pt idx="85">
                  <c:v>Botswana</c:v>
                </c:pt>
                <c:pt idx="86">
                  <c:v>Kazakhstan</c:v>
                </c:pt>
                <c:pt idx="87">
                  <c:v>Bulgaria</c:v>
                </c:pt>
                <c:pt idx="88">
                  <c:v>Bosnia</c:v>
                </c:pt>
                <c:pt idx="89">
                  <c:v>Hungary</c:v>
                </c:pt>
                <c:pt idx="90">
                  <c:v>Denmark</c:v>
                </c:pt>
                <c:pt idx="91">
                  <c:v>Papua New Guinea</c:v>
                </c:pt>
                <c:pt idx="92">
                  <c:v>Maldives</c:v>
                </c:pt>
                <c:pt idx="93">
                  <c:v>Libya</c:v>
                </c:pt>
                <c:pt idx="94">
                  <c:v>Lithuania</c:v>
                </c:pt>
                <c:pt idx="95">
                  <c:v>Portugal</c:v>
                </c:pt>
                <c:pt idx="96">
                  <c:v>Namibia</c:v>
                </c:pt>
                <c:pt idx="97">
                  <c:v>Austria</c:v>
                </c:pt>
                <c:pt idx="98">
                  <c:v>Wales</c:v>
                </c:pt>
                <c:pt idx="99">
                  <c:v>Uruguay</c:v>
                </c:pt>
                <c:pt idx="100">
                  <c:v>Lao</c:v>
                </c:pt>
                <c:pt idx="101">
                  <c:v>Kyrgyzstan</c:v>
                </c:pt>
                <c:pt idx="102">
                  <c:v>German Democratic Republic</c:v>
                </c:pt>
                <c:pt idx="103">
                  <c:v>Fyr Macedonia</c:v>
                </c:pt>
                <c:pt idx="104">
                  <c:v>Morocco</c:v>
                </c:pt>
                <c:pt idx="105">
                  <c:v>Finland</c:v>
                </c:pt>
                <c:pt idx="106">
                  <c:v>Estonia</c:v>
                </c:pt>
                <c:pt idx="107">
                  <c:v>Czech Republic</c:v>
                </c:pt>
                <c:pt idx="108">
                  <c:v>Belarus</c:v>
                </c:pt>
                <c:pt idx="109">
                  <c:v>Tonga</c:v>
                </c:pt>
                <c:pt idx="110">
                  <c:v>Paraguay</c:v>
                </c:pt>
                <c:pt idx="111">
                  <c:v>Malawi</c:v>
                </c:pt>
                <c:pt idx="112">
                  <c:v>Latvia</c:v>
                </c:pt>
                <c:pt idx="113">
                  <c:v>Cyprus</c:v>
                </c:pt>
                <c:pt idx="114">
                  <c:v>Algeria</c:v>
                </c:pt>
                <c:pt idx="115">
                  <c:v>Yugoslavia, Fed Rep.</c:v>
                </c:pt>
                <c:pt idx="116">
                  <c:v>Croatia</c:v>
                </c:pt>
                <c:pt idx="117">
                  <c:v>Cameroon</c:v>
                </c:pt>
                <c:pt idx="118">
                  <c:v>Tanzania</c:v>
                </c:pt>
                <c:pt idx="119">
                  <c:v>Slovakia</c:v>
                </c:pt>
                <c:pt idx="120">
                  <c:v>Rwanda</c:v>
                </c:pt>
                <c:pt idx="121">
                  <c:v>Jamaica</c:v>
                </c:pt>
                <c:pt idx="122">
                  <c:v>Guatemala</c:v>
                </c:pt>
                <c:pt idx="123">
                  <c:v>Zaire</c:v>
                </c:pt>
                <c:pt idx="124">
                  <c:v>West Bank</c:v>
                </c:pt>
                <c:pt idx="125">
                  <c:v>Tuvalu</c:v>
                </c:pt>
                <c:pt idx="126">
                  <c:v>Tunisia</c:v>
                </c:pt>
                <c:pt idx="127">
                  <c:v>Trinidad And Tobago</c:v>
                </c:pt>
                <c:pt idx="128">
                  <c:v>Timor-Leste</c:v>
                </c:pt>
                <c:pt idx="129">
                  <c:v>Tajikistan</c:v>
                </c:pt>
                <c:pt idx="130">
                  <c:v>St Kitts And Nevis</c:v>
                </c:pt>
                <c:pt idx="131">
                  <c:v>South Sudan</c:v>
                </c:pt>
                <c:pt idx="132">
                  <c:v>Solomon Islands</c:v>
                </c:pt>
                <c:pt idx="133">
                  <c:v>Slovenia</c:v>
                </c:pt>
                <c:pt idx="134">
                  <c:v>Sierra Leone</c:v>
                </c:pt>
                <c:pt idx="135">
                  <c:v>Seychelles</c:v>
                </c:pt>
                <c:pt idx="136">
                  <c:v>Senegal</c:v>
                </c:pt>
                <c:pt idx="137">
                  <c:v>Romania Pre 1/2/2002</c:v>
                </c:pt>
                <c:pt idx="138">
                  <c:v>Puerto Rico</c:v>
                </c:pt>
                <c:pt idx="139">
                  <c:v>Panama</c:v>
                </c:pt>
                <c:pt idx="140">
                  <c:v>Palestinian Authority</c:v>
                </c:pt>
                <c:pt idx="141">
                  <c:v>Niue</c:v>
                </c:pt>
                <c:pt idx="142">
                  <c:v>Nicaragua</c:v>
                </c:pt>
                <c:pt idx="143">
                  <c:v>New Caledonia</c:v>
                </c:pt>
                <c:pt idx="144">
                  <c:v>Nauru</c:v>
                </c:pt>
                <c:pt idx="145">
                  <c:v>Mozambique</c:v>
                </c:pt>
                <c:pt idx="146">
                  <c:v>Moldova</c:v>
                </c:pt>
                <c:pt idx="147">
                  <c:v>Micronesia</c:v>
                </c:pt>
                <c:pt idx="148">
                  <c:v>Malta</c:v>
                </c:pt>
                <c:pt idx="149">
                  <c:v>Madagascar</c:v>
                </c:pt>
                <c:pt idx="150">
                  <c:v>Luxembourg</c:v>
                </c:pt>
                <c:pt idx="151">
                  <c:v>Kosovo</c:v>
                </c:pt>
                <c:pt idx="152">
                  <c:v>Korea (So Stated)</c:v>
                </c:pt>
                <c:pt idx="153">
                  <c:v>Jersey</c:v>
                </c:pt>
                <c:pt idx="154">
                  <c:v>Isle Of Man</c:v>
                </c:pt>
                <c:pt idx="155">
                  <c:v>Ireland (So Stated)</c:v>
                </c:pt>
                <c:pt idx="156">
                  <c:v>Iceland</c:v>
                </c:pt>
                <c:pt idx="157">
                  <c:v>Honduras</c:v>
                </c:pt>
                <c:pt idx="158">
                  <c:v>Guernsey</c:v>
                </c:pt>
                <c:pt idx="159">
                  <c:v>Germany</c:v>
                </c:pt>
                <c:pt idx="160">
                  <c:v>Georgia</c:v>
                </c:pt>
                <c:pt idx="161">
                  <c:v>French Polynesia</c:v>
                </c:pt>
                <c:pt idx="162">
                  <c:v>Eritrea</c:v>
                </c:pt>
                <c:pt idx="163">
                  <c:v>El Salvador</c:v>
                </c:pt>
                <c:pt idx="164">
                  <c:v>Dominica</c:v>
                </c:pt>
                <c:pt idx="165">
                  <c:v>Curacao</c:v>
                </c:pt>
                <c:pt idx="166">
                  <c:v>Cuba</c:v>
                </c:pt>
                <c:pt idx="167">
                  <c:v>Cote D'Ivoire</c:v>
                </c:pt>
                <c:pt idx="168">
                  <c:v>Costa Rica</c:v>
                </c:pt>
                <c:pt idx="169">
                  <c:v>Cook Islands</c:v>
                </c:pt>
                <c:pt idx="170">
                  <c:v>Congo, Rep</c:v>
                </c:pt>
                <c:pt idx="171">
                  <c:v>Congo, Dem</c:v>
                </c:pt>
                <c:pt idx="172">
                  <c:v>China (So Stated)</c:v>
                </c:pt>
                <c:pt idx="173">
                  <c:v>Burkina Faso</c:v>
                </c:pt>
                <c:pt idx="174">
                  <c:v>Bolivia</c:v>
                </c:pt>
                <c:pt idx="175">
                  <c:v>Azerbaijan</c:v>
                </c:pt>
                <c:pt idx="176">
                  <c:v>Armenia</c:v>
                </c:pt>
                <c:pt idx="177">
                  <c:v>Angola</c:v>
                </c:pt>
                <c:pt idx="178">
                  <c:v>American Samoa</c:v>
                </c:pt>
                <c:pt idx="179">
                  <c:v>Zimbabwe</c:v>
                </c:pt>
                <c:pt idx="180">
                  <c:v>Zambia</c:v>
                </c:pt>
                <c:pt idx="181">
                  <c:v>Yemen Arab Republic</c:v>
                </c:pt>
                <c:pt idx="182">
                  <c:v>Vietnam, South</c:v>
                </c:pt>
                <c:pt idx="183">
                  <c:v>Vanuatu</c:v>
                </c:pt>
                <c:pt idx="184">
                  <c:v>Turkmenistan</c:v>
                </c:pt>
                <c:pt idx="185">
                  <c:v>Tibet (So Stated)</c:v>
                </c:pt>
                <c:pt idx="186">
                  <c:v>St Martin</c:v>
                </c:pt>
                <c:pt idx="187">
                  <c:v>Reunion</c:v>
                </c:pt>
                <c:pt idx="188">
                  <c:v>Montenegro</c:v>
                </c:pt>
                <c:pt idx="189">
                  <c:v>Mali</c:v>
                </c:pt>
                <c:pt idx="190">
                  <c:v>Liberia</c:v>
                </c:pt>
                <c:pt idx="191">
                  <c:v>Korea, North</c:v>
                </c:pt>
                <c:pt idx="192">
                  <c:v>Haiti</c:v>
                </c:pt>
                <c:pt idx="193">
                  <c:v>Guyana</c:v>
                </c:pt>
                <c:pt idx="194">
                  <c:v>Guinea-Bissau</c:v>
                </c:pt>
                <c:pt idx="195">
                  <c:v>Guinea</c:v>
                </c:pt>
                <c:pt idx="196">
                  <c:v>Gambia</c:v>
                </c:pt>
                <c:pt idx="197">
                  <c:v>Djibouti</c:v>
                </c:pt>
                <c:pt idx="198">
                  <c:v>Czechoslovakia</c:v>
                </c:pt>
                <c:pt idx="199">
                  <c:v>Burundi</c:v>
                </c:pt>
                <c:pt idx="200">
                  <c:v>Burma</c:v>
                </c:pt>
                <c:pt idx="201">
                  <c:v>Barbados</c:v>
                </c:pt>
                <c:pt idx="202">
                  <c:v>Bahamas</c:v>
                </c:pt>
                <c:pt idx="203">
                  <c:v>Antigua And Barbuda</c:v>
                </c:pt>
              </c:strCache>
            </c:strRef>
          </c:cat>
          <c:val>
            <c:numRef>
              <c:f>Birthplaces!$N$4:$N$207</c:f>
              <c:numCache>
                <c:formatCode>General</c:formatCode>
                <c:ptCount val="204"/>
                <c:pt idx="0">
                  <c:v>30633</c:v>
                </c:pt>
                <c:pt idx="1">
                  <c:v>7907</c:v>
                </c:pt>
                <c:pt idx="2">
                  <c:v>5171</c:v>
                </c:pt>
                <c:pt idx="3">
                  <c:v>5132</c:v>
                </c:pt>
                <c:pt idx="4">
                  <c:v>3731</c:v>
                </c:pt>
                <c:pt idx="5">
                  <c:v>3721</c:v>
                </c:pt>
                <c:pt idx="6">
                  <c:v>2915</c:v>
                </c:pt>
                <c:pt idx="7">
                  <c:v>2068</c:v>
                </c:pt>
                <c:pt idx="8">
                  <c:v>1831</c:v>
                </c:pt>
                <c:pt idx="9">
                  <c:v>1645</c:v>
                </c:pt>
                <c:pt idx="10">
                  <c:v>1570</c:v>
                </c:pt>
                <c:pt idx="11">
                  <c:v>1275</c:v>
                </c:pt>
                <c:pt idx="12">
                  <c:v>1183</c:v>
                </c:pt>
                <c:pt idx="13">
                  <c:v>1157</c:v>
                </c:pt>
                <c:pt idx="14">
                  <c:v>1029</c:v>
                </c:pt>
                <c:pt idx="15">
                  <c:v>749</c:v>
                </c:pt>
                <c:pt idx="16">
                  <c:v>718</c:v>
                </c:pt>
                <c:pt idx="17">
                  <c:v>667</c:v>
                </c:pt>
                <c:pt idx="18">
                  <c:v>567</c:v>
                </c:pt>
                <c:pt idx="19">
                  <c:v>531</c:v>
                </c:pt>
                <c:pt idx="20">
                  <c:v>457</c:v>
                </c:pt>
                <c:pt idx="21">
                  <c:v>450</c:v>
                </c:pt>
                <c:pt idx="22">
                  <c:v>388</c:v>
                </c:pt>
                <c:pt idx="23">
                  <c:v>377</c:v>
                </c:pt>
                <c:pt idx="24">
                  <c:v>346</c:v>
                </c:pt>
                <c:pt idx="25">
                  <c:v>333</c:v>
                </c:pt>
                <c:pt idx="26">
                  <c:v>321</c:v>
                </c:pt>
                <c:pt idx="27">
                  <c:v>315</c:v>
                </c:pt>
                <c:pt idx="28">
                  <c:v>299</c:v>
                </c:pt>
                <c:pt idx="29">
                  <c:v>291</c:v>
                </c:pt>
                <c:pt idx="30">
                  <c:v>287</c:v>
                </c:pt>
                <c:pt idx="31">
                  <c:v>255</c:v>
                </c:pt>
                <c:pt idx="32">
                  <c:v>235</c:v>
                </c:pt>
                <c:pt idx="33">
                  <c:v>225</c:v>
                </c:pt>
                <c:pt idx="34">
                  <c:v>207</c:v>
                </c:pt>
                <c:pt idx="35">
                  <c:v>200</c:v>
                </c:pt>
                <c:pt idx="36">
                  <c:v>191</c:v>
                </c:pt>
                <c:pt idx="37">
                  <c:v>158</c:v>
                </c:pt>
                <c:pt idx="38">
                  <c:v>135</c:v>
                </c:pt>
                <c:pt idx="39">
                  <c:v>134</c:v>
                </c:pt>
                <c:pt idx="40">
                  <c:v>133</c:v>
                </c:pt>
                <c:pt idx="41">
                  <c:v>126</c:v>
                </c:pt>
                <c:pt idx="42">
                  <c:v>123</c:v>
                </c:pt>
                <c:pt idx="43">
                  <c:v>118</c:v>
                </c:pt>
                <c:pt idx="44">
                  <c:v>118</c:v>
                </c:pt>
                <c:pt idx="45">
                  <c:v>108</c:v>
                </c:pt>
                <c:pt idx="46">
                  <c:v>88</c:v>
                </c:pt>
                <c:pt idx="47">
                  <c:v>88</c:v>
                </c:pt>
                <c:pt idx="48">
                  <c:v>77</c:v>
                </c:pt>
                <c:pt idx="49">
                  <c:v>72</c:v>
                </c:pt>
                <c:pt idx="50">
                  <c:v>67</c:v>
                </c:pt>
                <c:pt idx="51">
                  <c:v>64</c:v>
                </c:pt>
                <c:pt idx="52">
                  <c:v>60</c:v>
                </c:pt>
                <c:pt idx="53">
                  <c:v>58</c:v>
                </c:pt>
                <c:pt idx="54">
                  <c:v>58</c:v>
                </c:pt>
                <c:pt idx="55">
                  <c:v>57</c:v>
                </c:pt>
                <c:pt idx="56">
                  <c:v>57</c:v>
                </c:pt>
                <c:pt idx="57">
                  <c:v>56</c:v>
                </c:pt>
                <c:pt idx="58">
                  <c:v>56</c:v>
                </c:pt>
                <c:pt idx="59">
                  <c:v>54</c:v>
                </c:pt>
                <c:pt idx="60">
                  <c:v>52</c:v>
                </c:pt>
                <c:pt idx="61">
                  <c:v>52</c:v>
                </c:pt>
                <c:pt idx="62">
                  <c:v>51</c:v>
                </c:pt>
                <c:pt idx="63">
                  <c:v>51</c:v>
                </c:pt>
                <c:pt idx="64">
                  <c:v>49</c:v>
                </c:pt>
                <c:pt idx="65">
                  <c:v>48</c:v>
                </c:pt>
                <c:pt idx="66">
                  <c:v>44</c:v>
                </c:pt>
                <c:pt idx="67">
                  <c:v>39</c:v>
                </c:pt>
                <c:pt idx="68">
                  <c:v>38</c:v>
                </c:pt>
                <c:pt idx="69">
                  <c:v>36</c:v>
                </c:pt>
                <c:pt idx="70">
                  <c:v>35</c:v>
                </c:pt>
                <c:pt idx="71">
                  <c:v>32</c:v>
                </c:pt>
                <c:pt idx="72">
                  <c:v>31</c:v>
                </c:pt>
                <c:pt idx="73">
                  <c:v>29</c:v>
                </c:pt>
                <c:pt idx="74">
                  <c:v>27</c:v>
                </c:pt>
                <c:pt idx="75">
                  <c:v>26</c:v>
                </c:pt>
                <c:pt idx="76">
                  <c:v>25</c:v>
                </c:pt>
                <c:pt idx="77">
                  <c:v>24</c:v>
                </c:pt>
                <c:pt idx="78">
                  <c:v>24</c:v>
                </c:pt>
                <c:pt idx="79">
                  <c:v>23</c:v>
                </c:pt>
                <c:pt idx="80">
                  <c:v>22</c:v>
                </c:pt>
                <c:pt idx="81">
                  <c:v>22</c:v>
                </c:pt>
                <c:pt idx="82">
                  <c:v>21</c:v>
                </c:pt>
                <c:pt idx="83">
                  <c:v>20</c:v>
                </c:pt>
                <c:pt idx="84">
                  <c:v>19</c:v>
                </c:pt>
                <c:pt idx="85">
                  <c:v>19</c:v>
                </c:pt>
                <c:pt idx="86">
                  <c:v>18</c:v>
                </c:pt>
                <c:pt idx="87">
                  <c:v>18</c:v>
                </c:pt>
                <c:pt idx="88">
                  <c:v>18</c:v>
                </c:pt>
                <c:pt idx="89">
                  <c:v>17</c:v>
                </c:pt>
                <c:pt idx="90">
                  <c:v>15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13</c:v>
                </c:pt>
                <c:pt idx="95">
                  <c:v>12</c:v>
                </c:pt>
                <c:pt idx="96">
                  <c:v>12</c:v>
                </c:pt>
                <c:pt idx="97">
                  <c:v>12</c:v>
                </c:pt>
                <c:pt idx="98">
                  <c:v>11</c:v>
                </c:pt>
                <c:pt idx="99">
                  <c:v>11</c:v>
                </c:pt>
                <c:pt idx="100">
                  <c:v>11</c:v>
                </c:pt>
                <c:pt idx="101">
                  <c:v>11</c:v>
                </c:pt>
                <c:pt idx="102">
                  <c:v>10</c:v>
                </c:pt>
                <c:pt idx="103">
                  <c:v>10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Language!$M$4:$M$132</c:f>
              <c:strCache>
                <c:ptCount val="129"/>
                <c:pt idx="0">
                  <c:v>Punjabi</c:v>
                </c:pt>
                <c:pt idx="1">
                  <c:v>English</c:v>
                </c:pt>
                <c:pt idx="2">
                  <c:v>Mandarin</c:v>
                </c:pt>
                <c:pt idx="3">
                  <c:v>Hindi</c:v>
                </c:pt>
                <c:pt idx="4">
                  <c:v>Nepali</c:v>
                </c:pt>
                <c:pt idx="5">
                  <c:v>Sinhalese</c:v>
                </c:pt>
                <c:pt idx="6">
                  <c:v>Telugu</c:v>
                </c:pt>
                <c:pt idx="7">
                  <c:v>Urdu</c:v>
                </c:pt>
                <c:pt idx="8">
                  <c:v>Vietnamese</c:v>
                </c:pt>
                <c:pt idx="9">
                  <c:v>Spanish</c:v>
                </c:pt>
                <c:pt idx="10">
                  <c:v>Arabic</c:v>
                </c:pt>
                <c:pt idx="11">
                  <c:v>Gujarati</c:v>
                </c:pt>
                <c:pt idx="12">
                  <c:v>Dari</c:v>
                </c:pt>
                <c:pt idx="13">
                  <c:v>Filipino</c:v>
                </c:pt>
                <c:pt idx="14">
                  <c:v>Cantonese</c:v>
                </c:pt>
                <c:pt idx="15">
                  <c:v>Malayalam</c:v>
                </c:pt>
                <c:pt idx="16">
                  <c:v>Chinese, nec</c:v>
                </c:pt>
                <c:pt idx="17">
                  <c:v>Indonesian</c:v>
                </c:pt>
                <c:pt idx="18">
                  <c:v>Tagalog</c:v>
                </c:pt>
                <c:pt idx="19">
                  <c:v>Tamil</c:v>
                </c:pt>
                <c:pt idx="20">
                  <c:v>Thai</c:v>
                </c:pt>
                <c:pt idx="21">
                  <c:v>Korean</c:v>
                </c:pt>
                <c:pt idx="22">
                  <c:v>Farsi (Persian)</c:v>
                </c:pt>
                <c:pt idx="23">
                  <c:v>Persian</c:v>
                </c:pt>
                <c:pt idx="24">
                  <c:v>Bengali</c:v>
                </c:pt>
                <c:pt idx="25">
                  <c:v>Hazaragi</c:v>
                </c:pt>
                <c:pt idx="26">
                  <c:v>Portuguese</c:v>
                </c:pt>
                <c:pt idx="27">
                  <c:v>Pashto</c:v>
                </c:pt>
                <c:pt idx="28">
                  <c:v>Marathi</c:v>
                </c:pt>
                <c:pt idx="29">
                  <c:v>Burmese / Myanmar</c:v>
                </c:pt>
                <c:pt idx="30">
                  <c:v>Khmer</c:v>
                </c:pt>
                <c:pt idx="31">
                  <c:v>Italian</c:v>
                </c:pt>
                <c:pt idx="32">
                  <c:v>French</c:v>
                </c:pt>
                <c:pt idx="33">
                  <c:v>Sri Lankan</c:v>
                </c:pt>
                <c:pt idx="34">
                  <c:v>Karen</c:v>
                </c:pt>
                <c:pt idx="35">
                  <c:v>Chinese, nfd</c:v>
                </c:pt>
                <c:pt idx="36">
                  <c:v>Malay</c:v>
                </c:pt>
                <c:pt idx="37">
                  <c:v>Turkish</c:v>
                </c:pt>
                <c:pt idx="38">
                  <c:v>Japanese</c:v>
                </c:pt>
                <c:pt idx="39">
                  <c:v>Kannada</c:v>
                </c:pt>
                <c:pt idx="40">
                  <c:v>Persian (excluding Dari)</c:v>
                </c:pt>
                <c:pt idx="41">
                  <c:v>Swahili</c:v>
                </c:pt>
                <c:pt idx="42">
                  <c:v>Russian</c:v>
                </c:pt>
                <c:pt idx="43">
                  <c:v>Farsi (Afghan)</c:v>
                </c:pt>
                <c:pt idx="44">
                  <c:v>Indian</c:v>
                </c:pt>
                <c:pt idx="45">
                  <c:v>German</c:v>
                </c:pt>
                <c:pt idx="46">
                  <c:v>Shona</c:v>
                </c:pt>
                <c:pt idx="47">
                  <c:v>Afrikaans</c:v>
                </c:pt>
                <c:pt idx="48">
                  <c:v>Chin Haka</c:v>
                </c:pt>
                <c:pt idx="49">
                  <c:v>Karen S'gaw</c:v>
                </c:pt>
                <c:pt idx="50">
                  <c:v>Mauritian Creole</c:v>
                </c:pt>
                <c:pt idx="51">
                  <c:v>Dzonkha</c:v>
                </c:pt>
                <c:pt idx="52">
                  <c:v>Cebuano</c:v>
                </c:pt>
                <c:pt idx="53">
                  <c:v>Amharic</c:v>
                </c:pt>
                <c:pt idx="54">
                  <c:v>Bisaya/Visaya</c:v>
                </c:pt>
                <c:pt idx="55">
                  <c:v>Greek</c:v>
                </c:pt>
                <c:pt idx="56">
                  <c:v>Tigrinya</c:v>
                </c:pt>
                <c:pt idx="57">
                  <c:v>Macedonian</c:v>
                </c:pt>
                <c:pt idx="58">
                  <c:v>Afghan</c:v>
                </c:pt>
                <c:pt idx="59">
                  <c:v>Somali</c:v>
                </c:pt>
                <c:pt idx="60">
                  <c:v>Assyrian</c:v>
                </c:pt>
                <c:pt idx="61">
                  <c:v>Pakistani</c:v>
                </c:pt>
                <c:pt idx="62">
                  <c:v>Dutch</c:v>
                </c:pt>
                <c:pt idx="63">
                  <c:v>Polish</c:v>
                </c:pt>
                <c:pt idx="64">
                  <c:v>Sindhi</c:v>
                </c:pt>
                <c:pt idx="65">
                  <c:v>Oromo</c:v>
                </c:pt>
                <c:pt idx="66">
                  <c:v>Tibetan</c:v>
                </c:pt>
                <c:pt idx="67">
                  <c:v>Burmese and Related Languages, nfd</c:v>
                </c:pt>
                <c:pt idx="68">
                  <c:v>Albanian</c:v>
                </c:pt>
                <c:pt idx="69">
                  <c:v>Hebrew</c:v>
                </c:pt>
                <c:pt idx="70">
                  <c:v>Mongolian</c:v>
                </c:pt>
                <c:pt idx="71">
                  <c:v>Yoruba</c:v>
                </c:pt>
                <c:pt idx="72">
                  <c:v>Fijian</c:v>
                </c:pt>
                <c:pt idx="73">
                  <c:v>Other Ls</c:v>
                </c:pt>
                <c:pt idx="74">
                  <c:v>Swedish</c:v>
                </c:pt>
                <c:pt idx="75">
                  <c:v>Serbian</c:v>
                </c:pt>
                <c:pt idx="76">
                  <c:v>Non-verbal so dscrbd</c:v>
                </c:pt>
                <c:pt idx="77">
                  <c:v>Igbo</c:v>
                </c:pt>
                <c:pt idx="78">
                  <c:v>Ukrainian</c:v>
                </c:pt>
                <c:pt idx="79">
                  <c:v>Konkani</c:v>
                </c:pt>
                <c:pt idx="80">
                  <c:v>Oriya</c:v>
                </c:pt>
                <c:pt idx="81">
                  <c:v>Chin</c:v>
                </c:pt>
                <c:pt idx="82">
                  <c:v>Uzbek</c:v>
                </c:pt>
                <c:pt idx="83">
                  <c:v>Chin Teddim</c:v>
                </c:pt>
                <c:pt idx="84">
                  <c:v>Tigre</c:v>
                </c:pt>
                <c:pt idx="85">
                  <c:v>Ilonggo (Hiligaynon)</c:v>
                </c:pt>
                <c:pt idx="86">
                  <c:v>Hungarian</c:v>
                </c:pt>
                <c:pt idx="87">
                  <c:v>Tulu</c:v>
                </c:pt>
                <c:pt idx="88">
                  <c:v>Norwegian</c:v>
                </c:pt>
                <c:pt idx="89">
                  <c:v>Czech</c:v>
                </c:pt>
                <c:pt idx="90">
                  <c:v>Lao</c:v>
                </c:pt>
                <c:pt idx="91">
                  <c:v>Kurdish</c:v>
                </c:pt>
                <c:pt idx="92">
                  <c:v>Ilokano</c:v>
                </c:pt>
                <c:pt idx="93">
                  <c:v>Bosnian</c:v>
                </c:pt>
                <c:pt idx="94">
                  <c:v>Romanian</c:v>
                </c:pt>
                <c:pt idx="95">
                  <c:v>Dhivehi</c:v>
                </c:pt>
                <c:pt idx="96">
                  <c:v>Arabic, Sudanese Creole</c:v>
                </c:pt>
                <c:pt idx="97">
                  <c:v>Hakka</c:v>
                </c:pt>
                <c:pt idx="98">
                  <c:v>Dinka</c:v>
                </c:pt>
                <c:pt idx="99">
                  <c:v>Ndebele</c:v>
                </c:pt>
                <c:pt idx="100">
                  <c:v>Luganda / Ganda</c:v>
                </c:pt>
                <c:pt idx="101">
                  <c:v>Burmese and Related Languages, nec</c:v>
                </c:pt>
                <c:pt idx="102">
                  <c:v>Bulgarian</c:v>
                </c:pt>
                <c:pt idx="103">
                  <c:v>African Languages, nec</c:v>
                </c:pt>
                <c:pt idx="104">
                  <c:v>Lithuanian</c:v>
                </c:pt>
                <c:pt idx="105">
                  <c:v>Estonian</c:v>
                </c:pt>
                <c:pt idx="106">
                  <c:v>Rohinga</c:v>
                </c:pt>
                <c:pt idx="107">
                  <c:v>Assamese</c:v>
                </c:pt>
                <c:pt idx="108">
                  <c:v>Akan</c:v>
                </c:pt>
                <c:pt idx="109">
                  <c:v>Finnish</c:v>
                </c:pt>
                <c:pt idx="110">
                  <c:v>Danish</c:v>
                </c:pt>
                <c:pt idx="111">
                  <c:v>Balochi</c:v>
                </c:pt>
                <c:pt idx="112">
                  <c:v>Azeri</c:v>
                </c:pt>
                <c:pt idx="113">
                  <c:v>Zulu</c:v>
                </c:pt>
                <c:pt idx="114">
                  <c:v>Latvian</c:v>
                </c:pt>
                <c:pt idx="115">
                  <c:v>Hausa</c:v>
                </c:pt>
                <c:pt idx="116">
                  <c:v>Chin Falam</c:v>
                </c:pt>
                <c:pt idx="117">
                  <c:v>Zophei</c:v>
                </c:pt>
                <c:pt idx="118">
                  <c:v>Papua New Guinea Papuan Languages, nec</c:v>
                </c:pt>
                <c:pt idx="119">
                  <c:v>Krio</c:v>
                </c:pt>
                <c:pt idx="120">
                  <c:v>Kreole / Creole (African)</c:v>
                </c:pt>
                <c:pt idx="121">
                  <c:v>Kinyarwanda / Rwanda</c:v>
                </c:pt>
                <c:pt idx="122">
                  <c:v>Ga</c:v>
                </c:pt>
                <c:pt idx="123">
                  <c:v>Twi (Akan)</c:v>
                </c:pt>
                <c:pt idx="124">
                  <c:v>Zaghawa</c:v>
                </c:pt>
                <c:pt idx="125">
                  <c:v>Tswana</c:v>
                </c:pt>
                <c:pt idx="126">
                  <c:v>Tongan</c:v>
                </c:pt>
                <c:pt idx="127">
                  <c:v>SOUTHERN ASIAN LANGUAGES</c:v>
                </c:pt>
                <c:pt idx="128">
                  <c:v>Slovene</c:v>
                </c:pt>
              </c:strCache>
            </c:strRef>
          </c:cat>
          <c:val>
            <c:numRef>
              <c:f>Language!$N$4:$N$132</c:f>
              <c:numCache>
                <c:formatCode>#,##0</c:formatCode>
                <c:ptCount val="129"/>
                <c:pt idx="0">
                  <c:v>11823</c:v>
                </c:pt>
                <c:pt idx="1">
                  <c:v>11273</c:v>
                </c:pt>
                <c:pt idx="2">
                  <c:v>8068</c:v>
                </c:pt>
                <c:pt idx="3">
                  <c:v>5612</c:v>
                </c:pt>
                <c:pt idx="4">
                  <c:v>4904</c:v>
                </c:pt>
                <c:pt idx="5">
                  <c:v>3969</c:v>
                </c:pt>
                <c:pt idx="6">
                  <c:v>3057</c:v>
                </c:pt>
                <c:pt idx="7">
                  <c:v>2918</c:v>
                </c:pt>
                <c:pt idx="8">
                  <c:v>2864</c:v>
                </c:pt>
                <c:pt idx="9">
                  <c:v>2293</c:v>
                </c:pt>
                <c:pt idx="10">
                  <c:v>2283</c:v>
                </c:pt>
                <c:pt idx="11">
                  <c:v>2096</c:v>
                </c:pt>
                <c:pt idx="12">
                  <c:v>1973</c:v>
                </c:pt>
                <c:pt idx="13">
                  <c:v>1584</c:v>
                </c:pt>
                <c:pt idx="14">
                  <c:v>1500</c:v>
                </c:pt>
                <c:pt idx="15">
                  <c:v>1463</c:v>
                </c:pt>
                <c:pt idx="16">
                  <c:v>1314</c:v>
                </c:pt>
                <c:pt idx="17">
                  <c:v>1295</c:v>
                </c:pt>
                <c:pt idx="18">
                  <c:v>1075</c:v>
                </c:pt>
                <c:pt idx="19">
                  <c:v>1066</c:v>
                </c:pt>
                <c:pt idx="20">
                  <c:v>844</c:v>
                </c:pt>
                <c:pt idx="21">
                  <c:v>814</c:v>
                </c:pt>
                <c:pt idx="22">
                  <c:v>791</c:v>
                </c:pt>
                <c:pt idx="23">
                  <c:v>752</c:v>
                </c:pt>
                <c:pt idx="24">
                  <c:v>659</c:v>
                </c:pt>
                <c:pt idx="25">
                  <c:v>599</c:v>
                </c:pt>
                <c:pt idx="26">
                  <c:v>598</c:v>
                </c:pt>
                <c:pt idx="27">
                  <c:v>595</c:v>
                </c:pt>
                <c:pt idx="28">
                  <c:v>515</c:v>
                </c:pt>
                <c:pt idx="29">
                  <c:v>459</c:v>
                </c:pt>
                <c:pt idx="30">
                  <c:v>458</c:v>
                </c:pt>
                <c:pt idx="31">
                  <c:v>402</c:v>
                </c:pt>
                <c:pt idx="32">
                  <c:v>381</c:v>
                </c:pt>
                <c:pt idx="33">
                  <c:v>356</c:v>
                </c:pt>
                <c:pt idx="34">
                  <c:v>345</c:v>
                </c:pt>
                <c:pt idx="35">
                  <c:v>333</c:v>
                </c:pt>
                <c:pt idx="36">
                  <c:v>317</c:v>
                </c:pt>
                <c:pt idx="37">
                  <c:v>301</c:v>
                </c:pt>
                <c:pt idx="38">
                  <c:v>299</c:v>
                </c:pt>
                <c:pt idx="39">
                  <c:v>262</c:v>
                </c:pt>
                <c:pt idx="40">
                  <c:v>260</c:v>
                </c:pt>
                <c:pt idx="41">
                  <c:v>222</c:v>
                </c:pt>
                <c:pt idx="42">
                  <c:v>204</c:v>
                </c:pt>
                <c:pt idx="43">
                  <c:v>191</c:v>
                </c:pt>
                <c:pt idx="44">
                  <c:v>183</c:v>
                </c:pt>
                <c:pt idx="45">
                  <c:v>177</c:v>
                </c:pt>
                <c:pt idx="46">
                  <c:v>141</c:v>
                </c:pt>
                <c:pt idx="47">
                  <c:v>135</c:v>
                </c:pt>
                <c:pt idx="48">
                  <c:v>129</c:v>
                </c:pt>
                <c:pt idx="49">
                  <c:v>126</c:v>
                </c:pt>
                <c:pt idx="50">
                  <c:v>120</c:v>
                </c:pt>
                <c:pt idx="51">
                  <c:v>117</c:v>
                </c:pt>
                <c:pt idx="52">
                  <c:v>115</c:v>
                </c:pt>
                <c:pt idx="53">
                  <c:v>108</c:v>
                </c:pt>
                <c:pt idx="54">
                  <c:v>106</c:v>
                </c:pt>
                <c:pt idx="55">
                  <c:v>105</c:v>
                </c:pt>
                <c:pt idx="56">
                  <c:v>97</c:v>
                </c:pt>
                <c:pt idx="57">
                  <c:v>91</c:v>
                </c:pt>
                <c:pt idx="58">
                  <c:v>88</c:v>
                </c:pt>
                <c:pt idx="59">
                  <c:v>86</c:v>
                </c:pt>
                <c:pt idx="60">
                  <c:v>79</c:v>
                </c:pt>
                <c:pt idx="61">
                  <c:v>67</c:v>
                </c:pt>
                <c:pt idx="62">
                  <c:v>67</c:v>
                </c:pt>
                <c:pt idx="63">
                  <c:v>63</c:v>
                </c:pt>
                <c:pt idx="64">
                  <c:v>59</c:v>
                </c:pt>
                <c:pt idx="65">
                  <c:v>57</c:v>
                </c:pt>
                <c:pt idx="66">
                  <c:v>56</c:v>
                </c:pt>
                <c:pt idx="67">
                  <c:v>56</c:v>
                </c:pt>
                <c:pt idx="68">
                  <c:v>55</c:v>
                </c:pt>
                <c:pt idx="69">
                  <c:v>54</c:v>
                </c:pt>
                <c:pt idx="70">
                  <c:v>53</c:v>
                </c:pt>
                <c:pt idx="71">
                  <c:v>51</c:v>
                </c:pt>
                <c:pt idx="72">
                  <c:v>49</c:v>
                </c:pt>
                <c:pt idx="73">
                  <c:v>46</c:v>
                </c:pt>
                <c:pt idx="74">
                  <c:v>38</c:v>
                </c:pt>
                <c:pt idx="75">
                  <c:v>38</c:v>
                </c:pt>
                <c:pt idx="76">
                  <c:v>37</c:v>
                </c:pt>
                <c:pt idx="77">
                  <c:v>37</c:v>
                </c:pt>
                <c:pt idx="78">
                  <c:v>36</c:v>
                </c:pt>
                <c:pt idx="79">
                  <c:v>34</c:v>
                </c:pt>
                <c:pt idx="80">
                  <c:v>27</c:v>
                </c:pt>
                <c:pt idx="81">
                  <c:v>27</c:v>
                </c:pt>
                <c:pt idx="82">
                  <c:v>25</c:v>
                </c:pt>
                <c:pt idx="83">
                  <c:v>25</c:v>
                </c:pt>
                <c:pt idx="84">
                  <c:v>24</c:v>
                </c:pt>
                <c:pt idx="85">
                  <c:v>24</c:v>
                </c:pt>
                <c:pt idx="86">
                  <c:v>23</c:v>
                </c:pt>
                <c:pt idx="87">
                  <c:v>21</c:v>
                </c:pt>
                <c:pt idx="88">
                  <c:v>21</c:v>
                </c:pt>
                <c:pt idx="89">
                  <c:v>21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18</c:v>
                </c:pt>
                <c:pt idx="95">
                  <c:v>18</c:v>
                </c:pt>
                <c:pt idx="96">
                  <c:v>17</c:v>
                </c:pt>
                <c:pt idx="97">
                  <c:v>16</c:v>
                </c:pt>
                <c:pt idx="98">
                  <c:v>16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14</c:v>
                </c:pt>
                <c:pt idx="103">
                  <c:v>14</c:v>
                </c:pt>
                <c:pt idx="104">
                  <c:v>13</c:v>
                </c:pt>
                <c:pt idx="105">
                  <c:v>13</c:v>
                </c:pt>
                <c:pt idx="106">
                  <c:v>12</c:v>
                </c:pt>
                <c:pt idx="107">
                  <c:v>12</c:v>
                </c:pt>
                <c:pt idx="108">
                  <c:v>12</c:v>
                </c:pt>
                <c:pt idx="109">
                  <c:v>11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8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17.189483227561198</c:v>
                </c:pt>
                <c:pt idx="1">
                  <c:v>23.100634632819585</c:v>
                </c:pt>
                <c:pt idx="2">
                  <c:v>59.709882139619218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92</c:v>
                </c:pt>
                <c:pt idx="1">
                  <c:v>57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1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3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4" val="0"/>
</file>

<file path=xl/ctrlProps/ctrlProp4.xml><?xml version="1.0" encoding="utf-8"?>
<formControlPr xmlns="http://schemas.microsoft.com/office/spreadsheetml/2009/9/main" objectType="Drop" dropLines="40" dropStyle="combo" dx="31" fmlaLink="$C$5" fmlaRange="$P$3:$P$79" sel="25" val="12"/>
</file>

<file path=xl/ctrlProps/ctrlProp5.xml><?xml version="1.0" encoding="utf-8"?>
<formControlPr xmlns="http://schemas.microsoft.com/office/spreadsheetml/2009/9/main" objectType="Drop" dropLines="3" dropStyle="combo" dx="31" fmlaLink="$C$7" fmlaRange="$O$3:$O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0</xdr:row>
          <xdr:rowOff>209550</xdr:rowOff>
        </xdr:from>
        <xdr:to>
          <xdr:col>12</xdr:col>
          <xdr:colOff>558800</xdr:colOff>
          <xdr:row>2</xdr:row>
          <xdr:rowOff>12700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19050</xdr:colOff>
      <xdr:row>2</xdr:row>
      <xdr:rowOff>133350</xdr:rowOff>
    </xdr:from>
    <xdr:to>
      <xdr:col>14</xdr:col>
      <xdr:colOff>149225</xdr:colOff>
      <xdr:row>78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209550</xdr:rowOff>
        </xdr:from>
        <xdr:to>
          <xdr:col>11</xdr:col>
          <xdr:colOff>558800</xdr:colOff>
          <xdr:row>2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44450</xdr:colOff>
      <xdr:row>2</xdr:row>
      <xdr:rowOff>95250</xdr:rowOff>
    </xdr:from>
    <xdr:to>
      <xdr:col>14</xdr:col>
      <xdr:colOff>368300</xdr:colOff>
      <xdr:row>207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184150</xdr:rowOff>
        </xdr:from>
        <xdr:to>
          <xdr:col>11</xdr:col>
          <xdr:colOff>558800</xdr:colOff>
          <xdr:row>1</xdr:row>
          <xdr:rowOff>146050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34925</xdr:colOff>
      <xdr:row>2</xdr:row>
      <xdr:rowOff>88900</xdr:rowOff>
    </xdr:from>
    <xdr:to>
      <xdr:col>15</xdr:col>
      <xdr:colOff>546101</xdr:colOff>
      <xdr:row>107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584200</xdr:colOff>
          <xdr:row>5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5</xdr:row>
          <xdr:rowOff>165100</xdr:rowOff>
        </xdr:from>
        <xdr:to>
          <xdr:col>3</xdr:col>
          <xdr:colOff>292100</xdr:colOff>
          <xdr:row>7</xdr:row>
          <xdr:rowOff>6350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12699</xdr:colOff>
      <xdr:row>7</xdr:row>
      <xdr:rowOff>3175</xdr:rowOff>
    </xdr:from>
    <xdr:to>
      <xdr:col>6</xdr:col>
      <xdr:colOff>38100</xdr:colOff>
      <xdr:row>19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79375</xdr:colOff>
      <xdr:row>7</xdr:row>
      <xdr:rowOff>15875</xdr:rowOff>
    </xdr:from>
    <xdr:to>
      <xdr:col>11</xdr:col>
      <xdr:colOff>584200</xdr:colOff>
      <xdr:row>19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24" sqref="D24"/>
    </sheetView>
  </sheetViews>
  <sheetFormatPr defaultRowHeight="12.5" customHeight="1" x14ac:dyDescent="0.35"/>
  <cols>
    <col min="1" max="1" width="4.1796875" style="42" customWidth="1"/>
    <col min="2" max="2" width="11.453125" style="4" customWidth="1"/>
    <col min="3" max="6" width="8.7265625" style="3"/>
    <col min="7" max="7" width="8.7265625" style="4"/>
    <col min="8" max="14" width="8.7265625" style="5"/>
    <col min="15" max="15" width="2.54296875" style="5" customWidth="1"/>
    <col min="16" max="19" width="8.7265625" style="5"/>
    <col min="20" max="16384" width="8.7265625" style="4"/>
  </cols>
  <sheetData>
    <row r="1" spans="1:18" ht="17" x14ac:dyDescent="0.4">
      <c r="B1" s="2" t="s">
        <v>460</v>
      </c>
    </row>
    <row r="2" spans="1:18" ht="12.5" customHeight="1" x14ac:dyDescent="0.35">
      <c r="I2" s="38" t="s">
        <v>542</v>
      </c>
      <c r="L2" s="19">
        <v>1</v>
      </c>
      <c r="R2" s="6" t="s">
        <v>158</v>
      </c>
    </row>
    <row r="3" spans="1:18" ht="12.5" customHeight="1" x14ac:dyDescent="0.35">
      <c r="C3" s="7" t="s">
        <v>158</v>
      </c>
      <c r="D3" s="7" t="s">
        <v>0</v>
      </c>
      <c r="E3" s="7" t="s">
        <v>1</v>
      </c>
      <c r="F3" s="7" t="s">
        <v>260</v>
      </c>
      <c r="R3" s="6" t="s">
        <v>0</v>
      </c>
    </row>
    <row r="4" spans="1:18" ht="12.5" customHeight="1" x14ac:dyDescent="0.35">
      <c r="A4" s="8">
        <v>1</v>
      </c>
      <c r="B4" s="9" t="s">
        <v>505</v>
      </c>
      <c r="C4" s="10">
        <v>6</v>
      </c>
      <c r="D4" s="10">
        <v>3</v>
      </c>
      <c r="E4" s="10">
        <v>35</v>
      </c>
      <c r="F4" s="10">
        <f>SUM(C4:E4)</f>
        <v>44</v>
      </c>
      <c r="H4" s="8">
        <v>1</v>
      </c>
      <c r="I4" s="11" t="s">
        <v>505</v>
      </c>
      <c r="J4" s="12">
        <f t="shared" ref="J4:J35" si="0">VLOOKUP(H4,$A$4:$F$80,$L$2+2)</f>
        <v>6</v>
      </c>
      <c r="K4" s="12">
        <f>J4+0.0001*H4</f>
        <v>6.0000999999999998</v>
      </c>
      <c r="L4" s="12">
        <f>RANK(K4,K$4:K$79)</f>
        <v>40</v>
      </c>
      <c r="M4" s="13" t="str">
        <f>VLOOKUP(MATCH(H4,L$4:L$79,0),$H$4:$J$79,2)</f>
        <v>Casey</v>
      </c>
      <c r="N4" s="13">
        <f>VLOOKUP(MATCH(H4,L$4:L$79,0),$H$4:$J$79,3)</f>
        <v>1271</v>
      </c>
      <c r="R4" s="6" t="s">
        <v>1</v>
      </c>
    </row>
    <row r="5" spans="1:18" ht="12.5" customHeight="1" x14ac:dyDescent="0.35">
      <c r="A5" s="8">
        <v>2</v>
      </c>
      <c r="B5" s="9" t="s">
        <v>498</v>
      </c>
      <c r="C5" s="14">
        <v>3</v>
      </c>
      <c r="D5" s="14">
        <v>13</v>
      </c>
      <c r="E5" s="14">
        <v>34</v>
      </c>
      <c r="F5" s="14">
        <f t="shared" ref="F5:F37" si="1">SUM(C5:E5)</f>
        <v>50</v>
      </c>
      <c r="H5" s="8">
        <v>2</v>
      </c>
      <c r="I5" s="11" t="s">
        <v>498</v>
      </c>
      <c r="J5" s="12">
        <f t="shared" si="0"/>
        <v>3</v>
      </c>
      <c r="K5" s="12">
        <f t="shared" ref="K5:K68" si="2">J5+0.0001*H5</f>
        <v>3.0002</v>
      </c>
      <c r="L5" s="12">
        <f t="shared" ref="L5:L68" si="3">RANK(K5,K$4:K$79)</f>
        <v>57</v>
      </c>
      <c r="M5" s="13" t="str">
        <f t="shared" ref="M5:M68" si="4">VLOOKUP(MATCH(H5,L$4:L$79,0),$H$4:$J$79,2)</f>
        <v>Greater Dandenong</v>
      </c>
      <c r="N5" s="13">
        <f t="shared" ref="N5:N68" si="5">VLOOKUP(MATCH(H5,L$4:L$79,0),$H$4:$J$79,3)</f>
        <v>948</v>
      </c>
      <c r="R5" s="6" t="s">
        <v>260</v>
      </c>
    </row>
    <row r="6" spans="1:18" ht="12.5" customHeight="1" x14ac:dyDescent="0.35">
      <c r="A6" s="8">
        <v>3</v>
      </c>
      <c r="B6" s="9" t="s">
        <v>466</v>
      </c>
      <c r="C6" s="10">
        <v>14</v>
      </c>
      <c r="D6" s="10">
        <v>95</v>
      </c>
      <c r="E6" s="10">
        <v>987</v>
      </c>
      <c r="F6" s="10">
        <f t="shared" si="1"/>
        <v>1096</v>
      </c>
      <c r="H6" s="8">
        <v>3</v>
      </c>
      <c r="I6" s="11" t="s">
        <v>466</v>
      </c>
      <c r="J6" s="12">
        <f t="shared" si="0"/>
        <v>14</v>
      </c>
      <c r="K6" s="12">
        <f t="shared" si="2"/>
        <v>14.000299999999999</v>
      </c>
      <c r="L6" s="12">
        <f t="shared" si="3"/>
        <v>31</v>
      </c>
      <c r="M6" s="13" t="str">
        <f t="shared" si="4"/>
        <v>Hume</v>
      </c>
      <c r="N6" s="13">
        <f t="shared" si="5"/>
        <v>922</v>
      </c>
    </row>
    <row r="7" spans="1:18" ht="12.5" customHeight="1" x14ac:dyDescent="0.35">
      <c r="A7" s="8">
        <v>4</v>
      </c>
      <c r="B7" s="9" t="s">
        <v>467</v>
      </c>
      <c r="C7" s="14">
        <v>32</v>
      </c>
      <c r="D7" s="14">
        <v>219</v>
      </c>
      <c r="E7" s="14">
        <v>613</v>
      </c>
      <c r="F7" s="14">
        <f t="shared" si="1"/>
        <v>864</v>
      </c>
      <c r="H7" s="8">
        <v>4</v>
      </c>
      <c r="I7" s="11" t="s">
        <v>467</v>
      </c>
      <c r="J7" s="12">
        <f t="shared" si="0"/>
        <v>32</v>
      </c>
      <c r="K7" s="12">
        <f t="shared" si="2"/>
        <v>32.000399999999999</v>
      </c>
      <c r="L7" s="12">
        <f t="shared" si="3"/>
        <v>25</v>
      </c>
      <c r="M7" s="13" t="str">
        <f t="shared" si="4"/>
        <v>Wyndham</v>
      </c>
      <c r="N7" s="13">
        <f t="shared" si="5"/>
        <v>717</v>
      </c>
    </row>
    <row r="8" spans="1:18" ht="12.5" customHeight="1" x14ac:dyDescent="0.35">
      <c r="A8" s="8">
        <v>5</v>
      </c>
      <c r="B8" s="9" t="s">
        <v>506</v>
      </c>
      <c r="C8" s="10">
        <v>6</v>
      </c>
      <c r="D8" s="10">
        <v>33</v>
      </c>
      <c r="E8" s="10">
        <v>100</v>
      </c>
      <c r="F8" s="10">
        <f t="shared" si="1"/>
        <v>139</v>
      </c>
      <c r="H8" s="8">
        <v>5</v>
      </c>
      <c r="I8" s="11" t="s">
        <v>506</v>
      </c>
      <c r="J8" s="12">
        <f t="shared" si="0"/>
        <v>6</v>
      </c>
      <c r="K8" s="12">
        <f t="shared" si="2"/>
        <v>6.0004999999999997</v>
      </c>
      <c r="L8" s="12">
        <f t="shared" si="3"/>
        <v>39</v>
      </c>
      <c r="M8" s="13" t="str">
        <f t="shared" si="4"/>
        <v>Whittlesea</v>
      </c>
      <c r="N8" s="13">
        <f t="shared" si="5"/>
        <v>464</v>
      </c>
    </row>
    <row r="9" spans="1:18" ht="12.5" customHeight="1" x14ac:dyDescent="0.35">
      <c r="A9" s="8">
        <v>6</v>
      </c>
      <c r="B9" s="9" t="s">
        <v>507</v>
      </c>
      <c r="C9" s="14">
        <v>3</v>
      </c>
      <c r="D9" s="14">
        <v>61</v>
      </c>
      <c r="E9" s="14">
        <v>123</v>
      </c>
      <c r="F9" s="14">
        <f t="shared" si="1"/>
        <v>187</v>
      </c>
      <c r="H9" s="8">
        <v>6</v>
      </c>
      <c r="I9" s="11" t="s">
        <v>507</v>
      </c>
      <c r="J9" s="12">
        <f t="shared" si="0"/>
        <v>3</v>
      </c>
      <c r="K9" s="12">
        <f t="shared" si="2"/>
        <v>3.0005999999999999</v>
      </c>
      <c r="L9" s="12">
        <f t="shared" si="3"/>
        <v>56</v>
      </c>
      <c r="M9" s="13" t="str">
        <f t="shared" si="4"/>
        <v>Greater Geelong</v>
      </c>
      <c r="N9" s="13">
        <f t="shared" si="5"/>
        <v>317</v>
      </c>
    </row>
    <row r="10" spans="1:18" ht="12.5" customHeight="1" x14ac:dyDescent="0.35">
      <c r="A10" s="8">
        <v>7</v>
      </c>
      <c r="B10" s="9" t="s">
        <v>468</v>
      </c>
      <c r="C10" s="10">
        <v>11</v>
      </c>
      <c r="D10" s="10">
        <v>134</v>
      </c>
      <c r="E10" s="10">
        <v>424</v>
      </c>
      <c r="F10" s="10">
        <f t="shared" si="1"/>
        <v>569</v>
      </c>
      <c r="H10" s="8">
        <v>7</v>
      </c>
      <c r="I10" s="11" t="s">
        <v>468</v>
      </c>
      <c r="J10" s="12">
        <f t="shared" si="0"/>
        <v>11</v>
      </c>
      <c r="K10" s="12">
        <f t="shared" si="2"/>
        <v>11.0007</v>
      </c>
      <c r="L10" s="12">
        <f t="shared" si="3"/>
        <v>33</v>
      </c>
      <c r="M10" s="13" t="str">
        <f t="shared" si="4"/>
        <v>Brimbank</v>
      </c>
      <c r="N10" s="13">
        <f t="shared" si="5"/>
        <v>295</v>
      </c>
    </row>
    <row r="11" spans="1:18" ht="12.5" customHeight="1" x14ac:dyDescent="0.35">
      <c r="A11" s="8">
        <v>8</v>
      </c>
      <c r="B11" s="9" t="s">
        <v>499</v>
      </c>
      <c r="C11" s="14">
        <v>0</v>
      </c>
      <c r="D11" s="14">
        <v>6</v>
      </c>
      <c r="E11" s="14">
        <v>58</v>
      </c>
      <c r="F11" s="14">
        <f t="shared" si="1"/>
        <v>64</v>
      </c>
      <c r="H11" s="8">
        <v>8</v>
      </c>
      <c r="I11" s="11" t="s">
        <v>499</v>
      </c>
      <c r="J11" s="12">
        <f t="shared" si="0"/>
        <v>0</v>
      </c>
      <c r="K11" s="12">
        <f t="shared" si="2"/>
        <v>8.0000000000000004E-4</v>
      </c>
      <c r="L11" s="12">
        <f t="shared" si="3"/>
        <v>76</v>
      </c>
      <c r="M11" s="13" t="str">
        <f t="shared" si="4"/>
        <v>Melton</v>
      </c>
      <c r="N11" s="13">
        <f t="shared" si="5"/>
        <v>286</v>
      </c>
    </row>
    <row r="12" spans="1:18" ht="12.5" customHeight="1" x14ac:dyDescent="0.35">
      <c r="A12" s="8">
        <v>9</v>
      </c>
      <c r="B12" s="9" t="s">
        <v>469</v>
      </c>
      <c r="C12" s="10">
        <v>16</v>
      </c>
      <c r="D12" s="10">
        <v>443</v>
      </c>
      <c r="E12" s="10">
        <v>1746</v>
      </c>
      <c r="F12" s="10">
        <f t="shared" si="1"/>
        <v>2205</v>
      </c>
      <c r="H12" s="8">
        <v>9</v>
      </c>
      <c r="I12" s="11" t="s">
        <v>469</v>
      </c>
      <c r="J12" s="12">
        <f t="shared" si="0"/>
        <v>16</v>
      </c>
      <c r="K12" s="12">
        <f t="shared" si="2"/>
        <v>16.000900000000001</v>
      </c>
      <c r="L12" s="12">
        <f t="shared" si="3"/>
        <v>30</v>
      </c>
      <c r="M12" s="13" t="str">
        <f t="shared" si="4"/>
        <v>Greater Bendigo</v>
      </c>
      <c r="N12" s="13">
        <f t="shared" si="5"/>
        <v>194</v>
      </c>
    </row>
    <row r="13" spans="1:18" ht="12.5" customHeight="1" x14ac:dyDescent="0.35">
      <c r="A13" s="8">
        <v>10</v>
      </c>
      <c r="B13" s="9" t="s">
        <v>470</v>
      </c>
      <c r="C13" s="14">
        <v>295</v>
      </c>
      <c r="D13" s="14">
        <v>774</v>
      </c>
      <c r="E13" s="14">
        <v>2168</v>
      </c>
      <c r="F13" s="14">
        <f t="shared" si="1"/>
        <v>3237</v>
      </c>
      <c r="H13" s="8">
        <v>10</v>
      </c>
      <c r="I13" s="11" t="s">
        <v>470</v>
      </c>
      <c r="J13" s="12">
        <f t="shared" si="0"/>
        <v>295</v>
      </c>
      <c r="K13" s="12">
        <f t="shared" si="2"/>
        <v>295.00099999999998</v>
      </c>
      <c r="L13" s="12">
        <f t="shared" si="3"/>
        <v>7</v>
      </c>
      <c r="M13" s="13" t="str">
        <f t="shared" si="4"/>
        <v>Greater Shepparton</v>
      </c>
      <c r="N13" s="13">
        <f t="shared" si="5"/>
        <v>146</v>
      </c>
    </row>
    <row r="14" spans="1:18" ht="12.5" customHeight="1" x14ac:dyDescent="0.35">
      <c r="A14" s="8">
        <v>11</v>
      </c>
      <c r="B14" s="9" t="s">
        <v>508</v>
      </c>
      <c r="C14" s="10">
        <v>0</v>
      </c>
      <c r="D14" s="10">
        <v>9</v>
      </c>
      <c r="E14" s="10">
        <v>31</v>
      </c>
      <c r="F14" s="10">
        <f t="shared" si="1"/>
        <v>40</v>
      </c>
      <c r="H14" s="8">
        <v>11</v>
      </c>
      <c r="I14" s="11" t="s">
        <v>508</v>
      </c>
      <c r="J14" s="12">
        <f t="shared" si="0"/>
        <v>0</v>
      </c>
      <c r="K14" s="12">
        <f t="shared" si="2"/>
        <v>1.1000000000000001E-3</v>
      </c>
      <c r="L14" s="12">
        <f t="shared" si="3"/>
        <v>75</v>
      </c>
      <c r="M14" s="13" t="str">
        <f t="shared" si="4"/>
        <v>Darebin</v>
      </c>
      <c r="N14" s="13">
        <f t="shared" si="5"/>
        <v>125</v>
      </c>
    </row>
    <row r="15" spans="1:18" ht="12.5" customHeight="1" x14ac:dyDescent="0.35">
      <c r="A15" s="8">
        <v>12</v>
      </c>
      <c r="B15" s="9" t="s">
        <v>509</v>
      </c>
      <c r="C15" s="14">
        <v>91</v>
      </c>
      <c r="D15" s="14">
        <v>211</v>
      </c>
      <c r="E15" s="14">
        <v>1317</v>
      </c>
      <c r="F15" s="14">
        <f t="shared" si="1"/>
        <v>1619</v>
      </c>
      <c r="H15" s="8">
        <v>12</v>
      </c>
      <c r="I15" s="11" t="s">
        <v>509</v>
      </c>
      <c r="J15" s="12">
        <f t="shared" si="0"/>
        <v>91</v>
      </c>
      <c r="K15" s="12">
        <f t="shared" si="2"/>
        <v>91.001199999999997</v>
      </c>
      <c r="L15" s="12">
        <f t="shared" si="3"/>
        <v>18</v>
      </c>
      <c r="M15" s="13" t="str">
        <f t="shared" si="4"/>
        <v>Moreland</v>
      </c>
      <c r="N15" s="13">
        <f t="shared" si="5"/>
        <v>105</v>
      </c>
    </row>
    <row r="16" spans="1:18" ht="12.5" customHeight="1" x14ac:dyDescent="0.35">
      <c r="A16" s="8">
        <v>13</v>
      </c>
      <c r="B16" s="9" t="s">
        <v>471</v>
      </c>
      <c r="C16" s="10">
        <v>1271</v>
      </c>
      <c r="D16" s="10">
        <v>1684</v>
      </c>
      <c r="E16" s="10">
        <v>3896</v>
      </c>
      <c r="F16" s="10">
        <f t="shared" si="1"/>
        <v>6851</v>
      </c>
      <c r="H16" s="8">
        <v>13</v>
      </c>
      <c r="I16" s="11" t="s">
        <v>471</v>
      </c>
      <c r="J16" s="12">
        <f t="shared" si="0"/>
        <v>1271</v>
      </c>
      <c r="K16" s="12">
        <f t="shared" si="2"/>
        <v>1271.0012999999999</v>
      </c>
      <c r="L16" s="12">
        <f t="shared" si="3"/>
        <v>1</v>
      </c>
      <c r="M16" s="13" t="str">
        <f t="shared" si="4"/>
        <v>Melbourne</v>
      </c>
      <c r="N16" s="13">
        <f t="shared" si="5"/>
        <v>104</v>
      </c>
    </row>
    <row r="17" spans="1:14" ht="12.5" customHeight="1" x14ac:dyDescent="0.35">
      <c r="A17" s="8">
        <v>14</v>
      </c>
      <c r="B17" s="9" t="s">
        <v>510</v>
      </c>
      <c r="C17" s="14">
        <v>3</v>
      </c>
      <c r="D17" s="14">
        <v>3</v>
      </c>
      <c r="E17" s="14">
        <v>21</v>
      </c>
      <c r="F17" s="14">
        <f t="shared" si="1"/>
        <v>27</v>
      </c>
      <c r="H17" s="8">
        <v>14</v>
      </c>
      <c r="I17" s="11" t="s">
        <v>510</v>
      </c>
      <c r="J17" s="12">
        <f t="shared" si="0"/>
        <v>3</v>
      </c>
      <c r="K17" s="12">
        <f t="shared" si="2"/>
        <v>3.0013999999999998</v>
      </c>
      <c r="L17" s="12">
        <f t="shared" si="3"/>
        <v>55</v>
      </c>
      <c r="M17" s="13" t="str">
        <f t="shared" si="4"/>
        <v>Whitehorse</v>
      </c>
      <c r="N17" s="13">
        <f t="shared" si="5"/>
        <v>102</v>
      </c>
    </row>
    <row r="18" spans="1:14" ht="12.5" customHeight="1" x14ac:dyDescent="0.35">
      <c r="A18" s="8">
        <v>15</v>
      </c>
      <c r="B18" s="9" t="s">
        <v>511</v>
      </c>
      <c r="C18" s="10">
        <v>3</v>
      </c>
      <c r="D18" s="10">
        <v>17</v>
      </c>
      <c r="E18" s="10">
        <v>106</v>
      </c>
      <c r="F18" s="10">
        <f t="shared" si="1"/>
        <v>126</v>
      </c>
      <c r="H18" s="8">
        <v>15</v>
      </c>
      <c r="I18" s="11" t="s">
        <v>511</v>
      </c>
      <c r="J18" s="12">
        <f t="shared" si="0"/>
        <v>3</v>
      </c>
      <c r="K18" s="12">
        <f t="shared" si="2"/>
        <v>3.0015000000000001</v>
      </c>
      <c r="L18" s="12">
        <f t="shared" si="3"/>
        <v>54</v>
      </c>
      <c r="M18" s="13" t="str">
        <f t="shared" si="4"/>
        <v>Manningham</v>
      </c>
      <c r="N18" s="13">
        <f t="shared" si="5"/>
        <v>102</v>
      </c>
    </row>
    <row r="19" spans="1:14" ht="12.5" customHeight="1" x14ac:dyDescent="0.35">
      <c r="A19" s="8">
        <v>16</v>
      </c>
      <c r="B19" s="9" t="s">
        <v>512</v>
      </c>
      <c r="C19" s="14">
        <v>0</v>
      </c>
      <c r="D19" s="14">
        <v>15</v>
      </c>
      <c r="E19" s="14">
        <v>27</v>
      </c>
      <c r="F19" s="14">
        <f t="shared" si="1"/>
        <v>42</v>
      </c>
      <c r="H19" s="8">
        <v>16</v>
      </c>
      <c r="I19" s="11" t="s">
        <v>512</v>
      </c>
      <c r="J19" s="12">
        <f t="shared" si="0"/>
        <v>0</v>
      </c>
      <c r="K19" s="12">
        <f t="shared" si="2"/>
        <v>1.6000000000000001E-3</v>
      </c>
      <c r="L19" s="12">
        <f t="shared" si="3"/>
        <v>74</v>
      </c>
      <c r="M19" s="13" t="str">
        <f t="shared" si="4"/>
        <v>Maroondah</v>
      </c>
      <c r="N19" s="13">
        <f t="shared" si="5"/>
        <v>101</v>
      </c>
    </row>
    <row r="20" spans="1:14" ht="12.5" customHeight="1" x14ac:dyDescent="0.35">
      <c r="A20" s="8">
        <v>17</v>
      </c>
      <c r="B20" s="9" t="s">
        <v>472</v>
      </c>
      <c r="C20" s="10">
        <v>125</v>
      </c>
      <c r="D20" s="10">
        <v>384</v>
      </c>
      <c r="E20" s="10">
        <v>1593</v>
      </c>
      <c r="F20" s="10">
        <f t="shared" si="1"/>
        <v>2102</v>
      </c>
      <c r="H20" s="8">
        <v>17</v>
      </c>
      <c r="I20" s="11" t="s">
        <v>472</v>
      </c>
      <c r="J20" s="12">
        <f t="shared" si="0"/>
        <v>125</v>
      </c>
      <c r="K20" s="12">
        <f t="shared" si="2"/>
        <v>125.0017</v>
      </c>
      <c r="L20" s="12">
        <f t="shared" si="3"/>
        <v>11</v>
      </c>
      <c r="M20" s="13" t="str">
        <f t="shared" si="4"/>
        <v>Maribyrnong</v>
      </c>
      <c r="N20" s="13">
        <f t="shared" si="5"/>
        <v>95</v>
      </c>
    </row>
    <row r="21" spans="1:14" ht="12.5" customHeight="1" x14ac:dyDescent="0.35">
      <c r="A21" s="8">
        <v>18</v>
      </c>
      <c r="B21" s="9" t="s">
        <v>513</v>
      </c>
      <c r="C21" s="14">
        <v>0</v>
      </c>
      <c r="D21" s="14">
        <v>42</v>
      </c>
      <c r="E21" s="14">
        <v>121</v>
      </c>
      <c r="F21" s="14">
        <f t="shared" si="1"/>
        <v>163</v>
      </c>
      <c r="H21" s="8">
        <v>18</v>
      </c>
      <c r="I21" s="11" t="s">
        <v>513</v>
      </c>
      <c r="J21" s="12">
        <f t="shared" si="0"/>
        <v>0</v>
      </c>
      <c r="K21" s="12">
        <f t="shared" si="2"/>
        <v>1.8000000000000002E-3</v>
      </c>
      <c r="L21" s="12">
        <f t="shared" si="3"/>
        <v>73</v>
      </c>
      <c r="M21" s="13" t="str">
        <f t="shared" si="4"/>
        <v>Cardinia</v>
      </c>
      <c r="N21" s="13">
        <f t="shared" si="5"/>
        <v>91</v>
      </c>
    </row>
    <row r="22" spans="1:14" ht="12.5" customHeight="1" x14ac:dyDescent="0.35">
      <c r="A22" s="8">
        <v>19</v>
      </c>
      <c r="B22" s="9" t="s">
        <v>473</v>
      </c>
      <c r="C22" s="10">
        <v>9</v>
      </c>
      <c r="D22" s="10">
        <v>168</v>
      </c>
      <c r="E22" s="10">
        <v>351</v>
      </c>
      <c r="F22" s="10">
        <f t="shared" si="1"/>
        <v>528</v>
      </c>
      <c r="H22" s="8">
        <v>19</v>
      </c>
      <c r="I22" s="11" t="s">
        <v>473</v>
      </c>
      <c r="J22" s="12">
        <f t="shared" si="0"/>
        <v>9</v>
      </c>
      <c r="K22" s="12">
        <f t="shared" si="2"/>
        <v>9.0018999999999991</v>
      </c>
      <c r="L22" s="12">
        <f t="shared" si="3"/>
        <v>36</v>
      </c>
      <c r="M22" s="13" t="str">
        <f t="shared" si="4"/>
        <v>Mildura</v>
      </c>
      <c r="N22" s="13">
        <f t="shared" si="5"/>
        <v>79</v>
      </c>
    </row>
    <row r="23" spans="1:14" ht="12.5" customHeight="1" x14ac:dyDescent="0.35">
      <c r="A23" s="8">
        <v>20</v>
      </c>
      <c r="B23" s="9" t="s">
        <v>514</v>
      </c>
      <c r="C23" s="14">
        <v>0</v>
      </c>
      <c r="D23" s="14">
        <v>8</v>
      </c>
      <c r="E23" s="14">
        <v>19</v>
      </c>
      <c r="F23" s="14">
        <f t="shared" si="1"/>
        <v>27</v>
      </c>
      <c r="H23" s="8">
        <v>20</v>
      </c>
      <c r="I23" s="11" t="s">
        <v>514</v>
      </c>
      <c r="J23" s="12">
        <f t="shared" si="0"/>
        <v>0</v>
      </c>
      <c r="K23" s="12">
        <f t="shared" si="2"/>
        <v>2E-3</v>
      </c>
      <c r="L23" s="12">
        <f t="shared" si="3"/>
        <v>72</v>
      </c>
      <c r="M23" s="13" t="str">
        <f t="shared" si="4"/>
        <v>Monash</v>
      </c>
      <c r="N23" s="13">
        <f t="shared" si="5"/>
        <v>66</v>
      </c>
    </row>
    <row r="24" spans="1:14" ht="12.5" customHeight="1" x14ac:dyDescent="0.35">
      <c r="A24" s="8">
        <v>21</v>
      </c>
      <c r="B24" s="9" t="s">
        <v>474</v>
      </c>
      <c r="C24" s="10">
        <v>27</v>
      </c>
      <c r="D24" s="10">
        <v>424</v>
      </c>
      <c r="E24" s="10">
        <v>2246</v>
      </c>
      <c r="F24" s="10">
        <f t="shared" si="1"/>
        <v>2697</v>
      </c>
      <c r="H24" s="8">
        <v>21</v>
      </c>
      <c r="I24" s="11" t="s">
        <v>474</v>
      </c>
      <c r="J24" s="12">
        <f t="shared" si="0"/>
        <v>27</v>
      </c>
      <c r="K24" s="12">
        <f t="shared" si="2"/>
        <v>27.002099999999999</v>
      </c>
      <c r="L24" s="12">
        <f t="shared" si="3"/>
        <v>26</v>
      </c>
      <c r="M24" s="13" t="str">
        <f t="shared" si="4"/>
        <v>Moonee Valley</v>
      </c>
      <c r="N24" s="13">
        <f t="shared" si="5"/>
        <v>52</v>
      </c>
    </row>
    <row r="25" spans="1:14" ht="12.5" customHeight="1" x14ac:dyDescent="0.35">
      <c r="A25" s="8">
        <v>22</v>
      </c>
      <c r="B25" s="9" t="s">
        <v>515</v>
      </c>
      <c r="C25" s="14">
        <v>0</v>
      </c>
      <c r="D25" s="14">
        <v>12</v>
      </c>
      <c r="E25" s="14">
        <v>43</v>
      </c>
      <c r="F25" s="14">
        <f t="shared" si="1"/>
        <v>55</v>
      </c>
      <c r="H25" s="8">
        <v>22</v>
      </c>
      <c r="I25" s="11" t="s">
        <v>515</v>
      </c>
      <c r="J25" s="12">
        <f t="shared" si="0"/>
        <v>0</v>
      </c>
      <c r="K25" s="12">
        <f t="shared" si="2"/>
        <v>2.2000000000000001E-3</v>
      </c>
      <c r="L25" s="12">
        <f t="shared" si="3"/>
        <v>71</v>
      </c>
      <c r="M25" s="13" t="str">
        <f t="shared" si="4"/>
        <v>Yarra Ranges</v>
      </c>
      <c r="N25" s="13">
        <f t="shared" si="5"/>
        <v>49</v>
      </c>
    </row>
    <row r="26" spans="1:14" ht="12.5" customHeight="1" x14ac:dyDescent="0.35">
      <c r="A26" s="8">
        <v>23</v>
      </c>
      <c r="B26" s="9" t="s">
        <v>516</v>
      </c>
      <c r="C26" s="10">
        <v>0</v>
      </c>
      <c r="D26" s="10">
        <v>14</v>
      </c>
      <c r="E26" s="10">
        <v>41</v>
      </c>
      <c r="F26" s="10">
        <f t="shared" si="1"/>
        <v>55</v>
      </c>
      <c r="H26" s="8">
        <v>23</v>
      </c>
      <c r="I26" s="11" t="s">
        <v>516</v>
      </c>
      <c r="J26" s="12">
        <f t="shared" si="0"/>
        <v>0</v>
      </c>
      <c r="K26" s="12">
        <f t="shared" si="2"/>
        <v>2.3E-3</v>
      </c>
      <c r="L26" s="12">
        <f t="shared" si="3"/>
        <v>70</v>
      </c>
      <c r="M26" s="13" t="str">
        <f t="shared" si="4"/>
        <v>Knox</v>
      </c>
      <c r="N26" s="13">
        <f t="shared" si="5"/>
        <v>42</v>
      </c>
    </row>
    <row r="27" spans="1:14" ht="12.5" customHeight="1" x14ac:dyDescent="0.35">
      <c r="A27" s="8">
        <v>24</v>
      </c>
      <c r="B27" s="9" t="s">
        <v>475</v>
      </c>
      <c r="C27" s="14">
        <v>194</v>
      </c>
      <c r="D27" s="14">
        <v>100</v>
      </c>
      <c r="E27" s="14">
        <v>617</v>
      </c>
      <c r="F27" s="14">
        <f t="shared" si="1"/>
        <v>911</v>
      </c>
      <c r="H27" s="8">
        <v>24</v>
      </c>
      <c r="I27" s="11" t="s">
        <v>475</v>
      </c>
      <c r="J27" s="12">
        <f t="shared" si="0"/>
        <v>194</v>
      </c>
      <c r="K27" s="12">
        <f t="shared" si="2"/>
        <v>194.00239999999999</v>
      </c>
      <c r="L27" s="12">
        <f t="shared" si="3"/>
        <v>9</v>
      </c>
      <c r="M27" s="13" t="str">
        <f t="shared" si="4"/>
        <v>Hobsons Bay</v>
      </c>
      <c r="N27" s="13">
        <f t="shared" si="5"/>
        <v>36</v>
      </c>
    </row>
    <row r="28" spans="1:14" ht="12.5" customHeight="1" x14ac:dyDescent="0.35">
      <c r="A28" s="8">
        <v>25</v>
      </c>
      <c r="B28" s="9" t="s">
        <v>476</v>
      </c>
      <c r="C28" s="10">
        <v>948</v>
      </c>
      <c r="D28" s="10">
        <v>1274</v>
      </c>
      <c r="E28" s="10">
        <v>3293</v>
      </c>
      <c r="F28" s="10">
        <f t="shared" si="1"/>
        <v>5515</v>
      </c>
      <c r="H28" s="8">
        <v>25</v>
      </c>
      <c r="I28" s="11" t="s">
        <v>476</v>
      </c>
      <c r="J28" s="12">
        <f t="shared" si="0"/>
        <v>948</v>
      </c>
      <c r="K28" s="12">
        <f t="shared" si="2"/>
        <v>948.00250000000005</v>
      </c>
      <c r="L28" s="12">
        <f t="shared" si="3"/>
        <v>2</v>
      </c>
      <c r="M28" s="13" t="str">
        <f t="shared" si="4"/>
        <v>Banyule</v>
      </c>
      <c r="N28" s="13">
        <f t="shared" si="5"/>
        <v>32</v>
      </c>
    </row>
    <row r="29" spans="1:14" ht="12.5" customHeight="1" x14ac:dyDescent="0.35">
      <c r="A29" s="8">
        <v>26</v>
      </c>
      <c r="B29" s="9" t="s">
        <v>477</v>
      </c>
      <c r="C29" s="14">
        <v>317</v>
      </c>
      <c r="D29" s="14">
        <v>316</v>
      </c>
      <c r="E29" s="14">
        <v>2914</v>
      </c>
      <c r="F29" s="14">
        <f t="shared" si="1"/>
        <v>3547</v>
      </c>
      <c r="H29" s="8">
        <v>26</v>
      </c>
      <c r="I29" s="11" t="s">
        <v>477</v>
      </c>
      <c r="J29" s="12">
        <f t="shared" si="0"/>
        <v>317</v>
      </c>
      <c r="K29" s="12">
        <f t="shared" si="2"/>
        <v>317.00259999999997</v>
      </c>
      <c r="L29" s="12">
        <f t="shared" si="3"/>
        <v>6</v>
      </c>
      <c r="M29" s="13" t="str">
        <f t="shared" si="4"/>
        <v>Glen Eira</v>
      </c>
      <c r="N29" s="13">
        <f t="shared" si="5"/>
        <v>27</v>
      </c>
    </row>
    <row r="30" spans="1:14" ht="12.5" customHeight="1" x14ac:dyDescent="0.35">
      <c r="A30" s="8">
        <v>27</v>
      </c>
      <c r="B30" s="9" t="s">
        <v>478</v>
      </c>
      <c r="C30" s="10">
        <v>146</v>
      </c>
      <c r="D30" s="10">
        <v>138</v>
      </c>
      <c r="E30" s="10">
        <v>564</v>
      </c>
      <c r="F30" s="10">
        <f t="shared" si="1"/>
        <v>848</v>
      </c>
      <c r="H30" s="8">
        <v>27</v>
      </c>
      <c r="I30" s="11" t="s">
        <v>478</v>
      </c>
      <c r="J30" s="12">
        <f t="shared" si="0"/>
        <v>146</v>
      </c>
      <c r="K30" s="12">
        <f t="shared" si="2"/>
        <v>146.0027</v>
      </c>
      <c r="L30" s="12">
        <f t="shared" si="3"/>
        <v>10</v>
      </c>
      <c r="M30" s="13" t="str">
        <f t="shared" si="4"/>
        <v>Kingston</v>
      </c>
      <c r="N30" s="13">
        <f t="shared" si="5"/>
        <v>26</v>
      </c>
    </row>
    <row r="31" spans="1:14" ht="12.5" customHeight="1" x14ac:dyDescent="0.35">
      <c r="A31" s="8">
        <v>28</v>
      </c>
      <c r="B31" s="9" t="s">
        <v>517</v>
      </c>
      <c r="C31" s="14">
        <v>0</v>
      </c>
      <c r="D31" s="14">
        <v>13</v>
      </c>
      <c r="E31" s="14">
        <v>46</v>
      </c>
      <c r="F31" s="14">
        <f t="shared" si="1"/>
        <v>59</v>
      </c>
      <c r="H31" s="8">
        <v>28</v>
      </c>
      <c r="I31" s="11" t="s">
        <v>517</v>
      </c>
      <c r="J31" s="12">
        <f t="shared" si="0"/>
        <v>0</v>
      </c>
      <c r="K31" s="12">
        <f t="shared" si="2"/>
        <v>2.8E-3</v>
      </c>
      <c r="L31" s="12">
        <f t="shared" si="3"/>
        <v>69</v>
      </c>
      <c r="M31" s="13" t="str">
        <f t="shared" si="4"/>
        <v>Yarra</v>
      </c>
      <c r="N31" s="13">
        <f t="shared" si="5"/>
        <v>21</v>
      </c>
    </row>
    <row r="32" spans="1:14" ht="12.5" customHeight="1" x14ac:dyDescent="0.35">
      <c r="A32" s="8">
        <v>29</v>
      </c>
      <c r="B32" s="9" t="s">
        <v>479</v>
      </c>
      <c r="C32" s="10">
        <v>36</v>
      </c>
      <c r="D32" s="10">
        <v>196</v>
      </c>
      <c r="E32" s="10">
        <v>781</v>
      </c>
      <c r="F32" s="10">
        <f t="shared" si="1"/>
        <v>1013</v>
      </c>
      <c r="H32" s="8">
        <v>29</v>
      </c>
      <c r="I32" s="11" t="s">
        <v>479</v>
      </c>
      <c r="J32" s="12">
        <f t="shared" si="0"/>
        <v>36</v>
      </c>
      <c r="K32" s="12">
        <f t="shared" si="2"/>
        <v>36.002899999999997</v>
      </c>
      <c r="L32" s="12">
        <f t="shared" si="3"/>
        <v>24</v>
      </c>
      <c r="M32" s="13" t="str">
        <f t="shared" si="4"/>
        <v>Port Phillip</v>
      </c>
      <c r="N32" s="13">
        <f t="shared" si="5"/>
        <v>17</v>
      </c>
    </row>
    <row r="33" spans="1:14" ht="12.5" customHeight="1" x14ac:dyDescent="0.35">
      <c r="A33" s="8">
        <v>30</v>
      </c>
      <c r="B33" s="9" t="s">
        <v>500</v>
      </c>
      <c r="C33" s="14">
        <v>9</v>
      </c>
      <c r="D33" s="14">
        <v>18</v>
      </c>
      <c r="E33" s="14">
        <v>91</v>
      </c>
      <c r="F33" s="14">
        <f t="shared" si="1"/>
        <v>118</v>
      </c>
      <c r="H33" s="8">
        <v>30</v>
      </c>
      <c r="I33" s="11" t="s">
        <v>500</v>
      </c>
      <c r="J33" s="12">
        <f t="shared" si="0"/>
        <v>9</v>
      </c>
      <c r="K33" s="12">
        <f t="shared" si="2"/>
        <v>9.0030000000000001</v>
      </c>
      <c r="L33" s="12">
        <f t="shared" si="3"/>
        <v>35</v>
      </c>
      <c r="M33" s="13" t="str">
        <f t="shared" si="4"/>
        <v>Boroondara</v>
      </c>
      <c r="N33" s="13">
        <f t="shared" si="5"/>
        <v>16</v>
      </c>
    </row>
    <row r="34" spans="1:14" ht="12.5" customHeight="1" x14ac:dyDescent="0.35">
      <c r="A34" s="8">
        <v>31</v>
      </c>
      <c r="B34" s="9" t="s">
        <v>480</v>
      </c>
      <c r="C34" s="10">
        <v>922</v>
      </c>
      <c r="D34" s="10">
        <v>798</v>
      </c>
      <c r="E34" s="10">
        <v>2940</v>
      </c>
      <c r="F34" s="10">
        <f t="shared" si="1"/>
        <v>4660</v>
      </c>
      <c r="H34" s="8">
        <v>31</v>
      </c>
      <c r="I34" s="11" t="s">
        <v>480</v>
      </c>
      <c r="J34" s="12">
        <f t="shared" si="0"/>
        <v>922</v>
      </c>
      <c r="K34" s="12">
        <f t="shared" si="2"/>
        <v>922.00310000000002</v>
      </c>
      <c r="L34" s="12">
        <f t="shared" si="3"/>
        <v>3</v>
      </c>
      <c r="M34" s="13" t="str">
        <f t="shared" si="4"/>
        <v>Ballarat</v>
      </c>
      <c r="N34" s="13">
        <f t="shared" si="5"/>
        <v>14</v>
      </c>
    </row>
    <row r="35" spans="1:14" ht="12.5" customHeight="1" x14ac:dyDescent="0.35">
      <c r="A35" s="8">
        <v>32</v>
      </c>
      <c r="B35" s="9" t="s">
        <v>518</v>
      </c>
      <c r="C35" s="14">
        <v>0</v>
      </c>
      <c r="D35" s="14">
        <v>6</v>
      </c>
      <c r="E35" s="14">
        <v>12</v>
      </c>
      <c r="F35" s="14">
        <f t="shared" si="1"/>
        <v>18</v>
      </c>
      <c r="H35" s="8">
        <v>32</v>
      </c>
      <c r="I35" s="11" t="s">
        <v>518</v>
      </c>
      <c r="J35" s="12">
        <f t="shared" si="0"/>
        <v>0</v>
      </c>
      <c r="K35" s="12">
        <f t="shared" si="2"/>
        <v>3.2000000000000002E-3</v>
      </c>
      <c r="L35" s="12">
        <f t="shared" si="3"/>
        <v>68</v>
      </c>
      <c r="M35" s="13" t="str">
        <f t="shared" si="4"/>
        <v>Stonnington</v>
      </c>
      <c r="N35" s="13">
        <f t="shared" si="5"/>
        <v>13</v>
      </c>
    </row>
    <row r="36" spans="1:14" ht="12.5" customHeight="1" x14ac:dyDescent="0.35">
      <c r="A36" s="8">
        <v>33</v>
      </c>
      <c r="B36" s="9" t="s">
        <v>481</v>
      </c>
      <c r="C36" s="10">
        <v>26</v>
      </c>
      <c r="D36" s="10">
        <v>336</v>
      </c>
      <c r="E36" s="10">
        <v>1190</v>
      </c>
      <c r="F36" s="10">
        <f t="shared" si="1"/>
        <v>1552</v>
      </c>
      <c r="H36" s="8">
        <v>33</v>
      </c>
      <c r="I36" s="11" t="s">
        <v>481</v>
      </c>
      <c r="J36" s="12">
        <f t="shared" ref="J36:J67" si="6">VLOOKUP(H36,$A$4:$F$80,$L$2+2)</f>
        <v>26</v>
      </c>
      <c r="K36" s="12">
        <f t="shared" si="2"/>
        <v>26.003299999999999</v>
      </c>
      <c r="L36" s="12">
        <f t="shared" si="3"/>
        <v>27</v>
      </c>
      <c r="M36" s="13" t="str">
        <f t="shared" si="4"/>
        <v>Bayside</v>
      </c>
      <c r="N36" s="13">
        <f t="shared" si="5"/>
        <v>11</v>
      </c>
    </row>
    <row r="37" spans="1:14" ht="12.5" customHeight="1" x14ac:dyDescent="0.35">
      <c r="A37" s="8">
        <v>34</v>
      </c>
      <c r="B37" s="9" t="s">
        <v>482</v>
      </c>
      <c r="C37" s="14">
        <v>42</v>
      </c>
      <c r="D37" s="14">
        <v>346</v>
      </c>
      <c r="E37" s="14">
        <v>851</v>
      </c>
      <c r="F37" s="14">
        <f t="shared" si="1"/>
        <v>1239</v>
      </c>
      <c r="H37" s="8">
        <v>34</v>
      </c>
      <c r="I37" s="11" t="s">
        <v>482</v>
      </c>
      <c r="J37" s="12">
        <f t="shared" si="6"/>
        <v>42</v>
      </c>
      <c r="K37" s="12">
        <f t="shared" si="2"/>
        <v>42.003399999999999</v>
      </c>
      <c r="L37" s="12">
        <f t="shared" si="3"/>
        <v>23</v>
      </c>
      <c r="M37" s="13" t="str">
        <f t="shared" si="4"/>
        <v>Mitchell</v>
      </c>
      <c r="N37" s="13">
        <f t="shared" si="5"/>
        <v>9</v>
      </c>
    </row>
    <row r="38" spans="1:14" ht="12.5" customHeight="1" x14ac:dyDescent="0.35">
      <c r="A38" s="8">
        <v>35</v>
      </c>
      <c r="B38" s="9" t="s">
        <v>483</v>
      </c>
      <c r="C38" s="14">
        <v>3</v>
      </c>
      <c r="D38" s="14">
        <v>61</v>
      </c>
      <c r="E38" s="14">
        <v>310</v>
      </c>
      <c r="F38" s="14">
        <f t="shared" ref="F38:F67" si="7">SUM(C38:E38)</f>
        <v>374</v>
      </c>
      <c r="H38" s="8">
        <v>35</v>
      </c>
      <c r="I38" s="11" t="s">
        <v>483</v>
      </c>
      <c r="J38" s="12">
        <f t="shared" si="6"/>
        <v>3</v>
      </c>
      <c r="K38" s="12">
        <f t="shared" si="2"/>
        <v>3.0034999999999998</v>
      </c>
      <c r="L38" s="12">
        <f t="shared" si="3"/>
        <v>53</v>
      </c>
      <c r="M38" s="13" t="str">
        <f t="shared" si="4"/>
        <v>Horsham</v>
      </c>
      <c r="N38" s="13">
        <f t="shared" si="5"/>
        <v>9</v>
      </c>
    </row>
    <row r="39" spans="1:14" ht="12.5" customHeight="1" x14ac:dyDescent="0.35">
      <c r="A39" s="8">
        <v>36</v>
      </c>
      <c r="B39" s="9" t="s">
        <v>519</v>
      </c>
      <c r="C39" s="10">
        <v>0</v>
      </c>
      <c r="D39" s="10">
        <v>3</v>
      </c>
      <c r="E39" s="10">
        <v>11</v>
      </c>
      <c r="F39" s="10">
        <f t="shared" si="7"/>
        <v>14</v>
      </c>
      <c r="H39" s="8">
        <v>36</v>
      </c>
      <c r="I39" s="11" t="s">
        <v>519</v>
      </c>
      <c r="J39" s="12">
        <f t="shared" si="6"/>
        <v>0</v>
      </c>
      <c r="K39" s="12">
        <f t="shared" si="2"/>
        <v>3.6000000000000003E-3</v>
      </c>
      <c r="L39" s="12">
        <f t="shared" si="3"/>
        <v>67</v>
      </c>
      <c r="M39" s="13" t="str">
        <f t="shared" si="4"/>
        <v>Frankston</v>
      </c>
      <c r="N39" s="13">
        <f t="shared" si="5"/>
        <v>9</v>
      </c>
    </row>
    <row r="40" spans="1:14" ht="12.5" customHeight="1" x14ac:dyDescent="0.35">
      <c r="A40" s="8">
        <v>37</v>
      </c>
      <c r="B40" s="9" t="s">
        <v>520</v>
      </c>
      <c r="C40" s="14">
        <v>8</v>
      </c>
      <c r="D40" s="14">
        <v>47</v>
      </c>
      <c r="E40" s="14">
        <v>72</v>
      </c>
      <c r="F40" s="14">
        <f t="shared" si="7"/>
        <v>127</v>
      </c>
      <c r="H40" s="8">
        <v>37</v>
      </c>
      <c r="I40" s="11" t="s">
        <v>520</v>
      </c>
      <c r="J40" s="12">
        <f t="shared" si="6"/>
        <v>8</v>
      </c>
      <c r="K40" s="12">
        <f t="shared" si="2"/>
        <v>8.0037000000000003</v>
      </c>
      <c r="L40" s="12">
        <f t="shared" si="3"/>
        <v>38</v>
      </c>
      <c r="M40" s="13" t="str">
        <f t="shared" si="4"/>
        <v>Wodonga</v>
      </c>
      <c r="N40" s="13">
        <f t="shared" si="5"/>
        <v>8</v>
      </c>
    </row>
    <row r="41" spans="1:14" ht="12.5" customHeight="1" x14ac:dyDescent="0.35">
      <c r="A41" s="8">
        <v>38</v>
      </c>
      <c r="B41" s="9" t="s">
        <v>484</v>
      </c>
      <c r="C41" s="10">
        <v>102</v>
      </c>
      <c r="D41" s="10">
        <v>405</v>
      </c>
      <c r="E41" s="10">
        <v>1382</v>
      </c>
      <c r="F41" s="10">
        <f t="shared" si="7"/>
        <v>1889</v>
      </c>
      <c r="H41" s="8">
        <v>38</v>
      </c>
      <c r="I41" s="11" t="s">
        <v>484</v>
      </c>
      <c r="J41" s="12">
        <f t="shared" si="6"/>
        <v>102</v>
      </c>
      <c r="K41" s="12">
        <f t="shared" si="2"/>
        <v>102.0038</v>
      </c>
      <c r="L41" s="12">
        <f t="shared" si="3"/>
        <v>15</v>
      </c>
      <c r="M41" s="13" t="str">
        <f t="shared" si="4"/>
        <v>Macedon Ranges</v>
      </c>
      <c r="N41" s="13">
        <f t="shared" si="5"/>
        <v>8</v>
      </c>
    </row>
    <row r="42" spans="1:14" ht="12.5" customHeight="1" x14ac:dyDescent="0.35">
      <c r="A42" s="8">
        <v>39</v>
      </c>
      <c r="B42" s="9" t="s">
        <v>521</v>
      </c>
      <c r="C42" s="14">
        <v>3</v>
      </c>
      <c r="D42" s="14">
        <v>8</v>
      </c>
      <c r="E42" s="14">
        <v>21</v>
      </c>
      <c r="F42" s="14">
        <f t="shared" si="7"/>
        <v>32</v>
      </c>
      <c r="H42" s="8">
        <v>39</v>
      </c>
      <c r="I42" s="11" t="s">
        <v>521</v>
      </c>
      <c r="J42" s="12">
        <f t="shared" si="6"/>
        <v>3</v>
      </c>
      <c r="K42" s="12">
        <f t="shared" si="2"/>
        <v>3.0038999999999998</v>
      </c>
      <c r="L42" s="12">
        <f t="shared" si="3"/>
        <v>52</v>
      </c>
      <c r="M42" s="13" t="str">
        <f t="shared" si="4"/>
        <v>Bass Coast</v>
      </c>
      <c r="N42" s="13">
        <f t="shared" si="5"/>
        <v>6</v>
      </c>
    </row>
    <row r="43" spans="1:14" ht="12.5" customHeight="1" x14ac:dyDescent="0.35">
      <c r="A43" s="8">
        <v>40</v>
      </c>
      <c r="B43" s="9" t="s">
        <v>485</v>
      </c>
      <c r="C43" s="10">
        <v>95</v>
      </c>
      <c r="D43" s="10">
        <v>342</v>
      </c>
      <c r="E43" s="10">
        <v>1400</v>
      </c>
      <c r="F43" s="10">
        <f t="shared" si="7"/>
        <v>1837</v>
      </c>
      <c r="H43" s="8">
        <v>40</v>
      </c>
      <c r="I43" s="11" t="s">
        <v>485</v>
      </c>
      <c r="J43" s="12">
        <f t="shared" si="6"/>
        <v>95</v>
      </c>
      <c r="K43" s="12">
        <f t="shared" si="2"/>
        <v>95.004000000000005</v>
      </c>
      <c r="L43" s="12">
        <f t="shared" si="3"/>
        <v>17</v>
      </c>
      <c r="M43" s="13" t="str">
        <f t="shared" si="4"/>
        <v>Alpine</v>
      </c>
      <c r="N43" s="13">
        <f t="shared" si="5"/>
        <v>6</v>
      </c>
    </row>
    <row r="44" spans="1:14" ht="12.5" customHeight="1" x14ac:dyDescent="0.35">
      <c r="A44" s="8">
        <v>41</v>
      </c>
      <c r="B44" s="9" t="s">
        <v>486</v>
      </c>
      <c r="C44" s="14">
        <v>101</v>
      </c>
      <c r="D44" s="14">
        <v>185</v>
      </c>
      <c r="E44" s="14">
        <v>470</v>
      </c>
      <c r="F44" s="14">
        <f t="shared" si="7"/>
        <v>756</v>
      </c>
      <c r="H44" s="8">
        <v>41</v>
      </c>
      <c r="I44" s="11" t="s">
        <v>486</v>
      </c>
      <c r="J44" s="12">
        <f t="shared" si="6"/>
        <v>101</v>
      </c>
      <c r="K44" s="12">
        <f t="shared" si="2"/>
        <v>101.00409999999999</v>
      </c>
      <c r="L44" s="12">
        <f t="shared" si="3"/>
        <v>16</v>
      </c>
      <c r="M44" s="13" t="str">
        <f t="shared" si="4"/>
        <v>South Gippsland</v>
      </c>
      <c r="N44" s="13">
        <f t="shared" si="5"/>
        <v>5</v>
      </c>
    </row>
    <row r="45" spans="1:14" ht="12.5" customHeight="1" x14ac:dyDescent="0.35">
      <c r="A45" s="8">
        <v>42</v>
      </c>
      <c r="B45" s="9" t="s">
        <v>487</v>
      </c>
      <c r="C45" s="10">
        <v>104</v>
      </c>
      <c r="D45" s="10">
        <v>1013</v>
      </c>
      <c r="E45" s="10">
        <v>8454</v>
      </c>
      <c r="F45" s="10">
        <f t="shared" si="7"/>
        <v>9571</v>
      </c>
      <c r="H45" s="8">
        <v>42</v>
      </c>
      <c r="I45" s="11" t="s">
        <v>487</v>
      </c>
      <c r="J45" s="12">
        <f t="shared" si="6"/>
        <v>104</v>
      </c>
      <c r="K45" s="12">
        <f t="shared" si="2"/>
        <v>104.0042</v>
      </c>
      <c r="L45" s="12">
        <f t="shared" si="3"/>
        <v>13</v>
      </c>
      <c r="M45" s="13" t="str">
        <f t="shared" si="4"/>
        <v>Wellington</v>
      </c>
      <c r="N45" s="13">
        <f t="shared" si="5"/>
        <v>3</v>
      </c>
    </row>
    <row r="46" spans="1:14" ht="12.5" customHeight="1" x14ac:dyDescent="0.35">
      <c r="A46" s="8">
        <v>43</v>
      </c>
      <c r="B46" s="9" t="s">
        <v>522</v>
      </c>
      <c r="C46" s="14">
        <v>286</v>
      </c>
      <c r="D46" s="14">
        <v>741</v>
      </c>
      <c r="E46" s="14">
        <v>2070</v>
      </c>
      <c r="F46" s="14">
        <f t="shared" si="7"/>
        <v>3097</v>
      </c>
      <c r="H46" s="8">
        <v>43</v>
      </c>
      <c r="I46" s="11" t="s">
        <v>522</v>
      </c>
      <c r="J46" s="12">
        <f t="shared" si="6"/>
        <v>286</v>
      </c>
      <c r="K46" s="12">
        <f t="shared" si="2"/>
        <v>286.0043</v>
      </c>
      <c r="L46" s="12">
        <f t="shared" si="3"/>
        <v>8</v>
      </c>
      <c r="M46" s="13" t="str">
        <f t="shared" si="4"/>
        <v>Warrnambool</v>
      </c>
      <c r="N46" s="13">
        <f t="shared" si="5"/>
        <v>3</v>
      </c>
    </row>
    <row r="47" spans="1:14" ht="12.5" customHeight="1" x14ac:dyDescent="0.35">
      <c r="A47" s="8">
        <v>44</v>
      </c>
      <c r="B47" s="9" t="s">
        <v>501</v>
      </c>
      <c r="C47" s="10">
        <v>79</v>
      </c>
      <c r="D47" s="10">
        <v>72</v>
      </c>
      <c r="E47" s="10">
        <v>245</v>
      </c>
      <c r="F47" s="10">
        <f t="shared" si="7"/>
        <v>396</v>
      </c>
      <c r="H47" s="8">
        <v>44</v>
      </c>
      <c r="I47" s="11" t="s">
        <v>501</v>
      </c>
      <c r="J47" s="12">
        <f t="shared" si="6"/>
        <v>79</v>
      </c>
      <c r="K47" s="12">
        <f t="shared" si="2"/>
        <v>79.004400000000004</v>
      </c>
      <c r="L47" s="12">
        <f t="shared" si="3"/>
        <v>19</v>
      </c>
      <c r="M47" s="13" t="str">
        <f t="shared" si="4"/>
        <v>Wangaratta</v>
      </c>
      <c r="N47" s="13">
        <f t="shared" si="5"/>
        <v>3</v>
      </c>
    </row>
    <row r="48" spans="1:14" ht="12.5" customHeight="1" x14ac:dyDescent="0.35">
      <c r="A48" s="8">
        <v>45</v>
      </c>
      <c r="B48" s="9" t="s">
        <v>523</v>
      </c>
      <c r="C48" s="14">
        <v>9</v>
      </c>
      <c r="D48" s="14">
        <v>64</v>
      </c>
      <c r="E48" s="14">
        <v>256</v>
      </c>
      <c r="F48" s="14">
        <f t="shared" si="7"/>
        <v>329</v>
      </c>
      <c r="H48" s="8">
        <v>45</v>
      </c>
      <c r="I48" s="11" t="s">
        <v>523</v>
      </c>
      <c r="J48" s="12">
        <f t="shared" si="6"/>
        <v>9</v>
      </c>
      <c r="K48" s="12">
        <f t="shared" si="2"/>
        <v>9.0045000000000002</v>
      </c>
      <c r="L48" s="12">
        <f t="shared" si="3"/>
        <v>34</v>
      </c>
      <c r="M48" s="13" t="str">
        <f t="shared" si="4"/>
        <v>Swan Hill</v>
      </c>
      <c r="N48" s="13">
        <f t="shared" si="5"/>
        <v>3</v>
      </c>
    </row>
    <row r="49" spans="1:14" ht="12.5" customHeight="1" x14ac:dyDescent="0.35">
      <c r="A49" s="8">
        <v>46</v>
      </c>
      <c r="B49" s="9" t="s">
        <v>524</v>
      </c>
      <c r="C49" s="10">
        <v>0</v>
      </c>
      <c r="D49" s="10">
        <v>25</v>
      </c>
      <c r="E49" s="10">
        <v>87</v>
      </c>
      <c r="F49" s="10">
        <f t="shared" si="7"/>
        <v>112</v>
      </c>
      <c r="H49" s="8">
        <v>46</v>
      </c>
      <c r="I49" s="11" t="s">
        <v>524</v>
      </c>
      <c r="J49" s="12">
        <f t="shared" si="6"/>
        <v>0</v>
      </c>
      <c r="K49" s="12">
        <f t="shared" si="2"/>
        <v>4.5999999999999999E-3</v>
      </c>
      <c r="L49" s="12">
        <f t="shared" si="3"/>
        <v>66</v>
      </c>
      <c r="M49" s="13" t="str">
        <f t="shared" si="4"/>
        <v>Queenscliffe</v>
      </c>
      <c r="N49" s="13">
        <f t="shared" si="5"/>
        <v>3</v>
      </c>
    </row>
    <row r="50" spans="1:14" ht="12.5" customHeight="1" x14ac:dyDescent="0.35">
      <c r="A50" s="8">
        <v>47</v>
      </c>
      <c r="B50" s="9" t="s">
        <v>488</v>
      </c>
      <c r="C50" s="14">
        <v>66</v>
      </c>
      <c r="D50" s="14">
        <v>726</v>
      </c>
      <c r="E50" s="14">
        <v>4654</v>
      </c>
      <c r="F50" s="14">
        <f t="shared" si="7"/>
        <v>5446</v>
      </c>
      <c r="H50" s="8">
        <v>47</v>
      </c>
      <c r="I50" s="11" t="s">
        <v>488</v>
      </c>
      <c r="J50" s="12">
        <f t="shared" si="6"/>
        <v>66</v>
      </c>
      <c r="K50" s="12">
        <f t="shared" si="2"/>
        <v>66.0047</v>
      </c>
      <c r="L50" s="12">
        <f t="shared" si="3"/>
        <v>20</v>
      </c>
      <c r="M50" s="13" t="str">
        <f t="shared" si="4"/>
        <v>Northern Grampians</v>
      </c>
      <c r="N50" s="13">
        <f t="shared" si="5"/>
        <v>3</v>
      </c>
    </row>
    <row r="51" spans="1:14" ht="12.5" customHeight="1" x14ac:dyDescent="0.35">
      <c r="A51" s="8">
        <v>48</v>
      </c>
      <c r="B51" s="9" t="s">
        <v>489</v>
      </c>
      <c r="C51" s="10">
        <v>52</v>
      </c>
      <c r="D51" s="10">
        <v>312</v>
      </c>
      <c r="E51" s="10">
        <v>1154</v>
      </c>
      <c r="F51" s="10">
        <f t="shared" si="7"/>
        <v>1518</v>
      </c>
      <c r="H51" s="8">
        <v>48</v>
      </c>
      <c r="I51" s="11" t="s">
        <v>489</v>
      </c>
      <c r="J51" s="12">
        <f t="shared" si="6"/>
        <v>52</v>
      </c>
      <c r="K51" s="12">
        <f t="shared" si="2"/>
        <v>52.004800000000003</v>
      </c>
      <c r="L51" s="12">
        <f t="shared" si="3"/>
        <v>21</v>
      </c>
      <c r="M51" s="13" t="str">
        <f t="shared" si="4"/>
        <v>Nillumbik</v>
      </c>
      <c r="N51" s="13">
        <f t="shared" si="5"/>
        <v>3</v>
      </c>
    </row>
    <row r="52" spans="1:14" ht="12.5" customHeight="1" x14ac:dyDescent="0.35">
      <c r="A52" s="8">
        <v>49</v>
      </c>
      <c r="B52" s="9" t="s">
        <v>525</v>
      </c>
      <c r="C52" s="14">
        <v>3</v>
      </c>
      <c r="D52" s="14">
        <v>37</v>
      </c>
      <c r="E52" s="14">
        <v>243</v>
      </c>
      <c r="F52" s="14">
        <f t="shared" si="7"/>
        <v>283</v>
      </c>
      <c r="H52" s="8">
        <v>49</v>
      </c>
      <c r="I52" s="11" t="s">
        <v>525</v>
      </c>
      <c r="J52" s="12">
        <f t="shared" si="6"/>
        <v>3</v>
      </c>
      <c r="K52" s="12">
        <f t="shared" si="2"/>
        <v>3.0049000000000001</v>
      </c>
      <c r="L52" s="12">
        <f t="shared" si="3"/>
        <v>51</v>
      </c>
      <c r="M52" s="13" t="str">
        <f t="shared" si="4"/>
        <v>Moyne</v>
      </c>
      <c r="N52" s="13">
        <f t="shared" si="5"/>
        <v>3</v>
      </c>
    </row>
    <row r="53" spans="1:14" ht="12.5" customHeight="1" x14ac:dyDescent="0.35">
      <c r="A53" s="8">
        <v>50</v>
      </c>
      <c r="B53" s="9" t="s">
        <v>490</v>
      </c>
      <c r="C53" s="10">
        <v>105</v>
      </c>
      <c r="D53" s="10">
        <v>543</v>
      </c>
      <c r="E53" s="10">
        <v>2902</v>
      </c>
      <c r="F53" s="10">
        <f t="shared" si="7"/>
        <v>3550</v>
      </c>
      <c r="H53" s="8">
        <v>50</v>
      </c>
      <c r="I53" s="11" t="s">
        <v>490</v>
      </c>
      <c r="J53" s="12">
        <f t="shared" si="6"/>
        <v>105</v>
      </c>
      <c r="K53" s="12">
        <f t="shared" si="2"/>
        <v>105.005</v>
      </c>
      <c r="L53" s="12">
        <f t="shared" si="3"/>
        <v>12</v>
      </c>
      <c r="M53" s="13" t="str">
        <f t="shared" si="4"/>
        <v>Mornington Peninsula</v>
      </c>
      <c r="N53" s="13">
        <f t="shared" si="5"/>
        <v>3</v>
      </c>
    </row>
    <row r="54" spans="1:14" ht="12.5" customHeight="1" x14ac:dyDescent="0.35">
      <c r="A54" s="8">
        <v>51</v>
      </c>
      <c r="B54" s="9" t="s">
        <v>526</v>
      </c>
      <c r="C54" s="14">
        <v>3</v>
      </c>
      <c r="D54" s="14">
        <v>118</v>
      </c>
      <c r="E54" s="14">
        <v>281</v>
      </c>
      <c r="F54" s="14">
        <f t="shared" si="7"/>
        <v>402</v>
      </c>
      <c r="H54" s="8">
        <v>51</v>
      </c>
      <c r="I54" s="11" t="s">
        <v>526</v>
      </c>
      <c r="J54" s="12">
        <f t="shared" si="6"/>
        <v>3</v>
      </c>
      <c r="K54" s="12">
        <f t="shared" si="2"/>
        <v>3.0051000000000001</v>
      </c>
      <c r="L54" s="12">
        <f t="shared" si="3"/>
        <v>50</v>
      </c>
      <c r="M54" s="13" t="str">
        <f t="shared" si="4"/>
        <v>Moorabool</v>
      </c>
      <c r="N54" s="13">
        <f t="shared" si="5"/>
        <v>3</v>
      </c>
    </row>
    <row r="55" spans="1:14" ht="12.5" customHeight="1" x14ac:dyDescent="0.35">
      <c r="A55" s="8">
        <v>52</v>
      </c>
      <c r="B55" s="9" t="s">
        <v>527</v>
      </c>
      <c r="C55" s="10">
        <v>0</v>
      </c>
      <c r="D55" s="10">
        <v>19</v>
      </c>
      <c r="E55" s="10">
        <v>13</v>
      </c>
      <c r="F55" s="10">
        <f t="shared" si="7"/>
        <v>32</v>
      </c>
      <c r="H55" s="8">
        <v>52</v>
      </c>
      <c r="I55" s="11" t="s">
        <v>527</v>
      </c>
      <c r="J55" s="12">
        <f t="shared" si="6"/>
        <v>0</v>
      </c>
      <c r="K55" s="12">
        <f t="shared" si="2"/>
        <v>5.2000000000000006E-3</v>
      </c>
      <c r="L55" s="12">
        <f t="shared" si="3"/>
        <v>65</v>
      </c>
      <c r="M55" s="13" t="str">
        <f t="shared" si="4"/>
        <v>Mansfield</v>
      </c>
      <c r="N55" s="13">
        <f t="shared" si="5"/>
        <v>3</v>
      </c>
    </row>
    <row r="56" spans="1:14" ht="12.5" customHeight="1" x14ac:dyDescent="0.35">
      <c r="A56" s="8">
        <v>53</v>
      </c>
      <c r="B56" s="9" t="s">
        <v>528</v>
      </c>
      <c r="C56" s="14">
        <v>3</v>
      </c>
      <c r="D56" s="14">
        <v>12</v>
      </c>
      <c r="E56" s="14">
        <v>31</v>
      </c>
      <c r="F56" s="14">
        <f t="shared" si="7"/>
        <v>46</v>
      </c>
      <c r="H56" s="8">
        <v>53</v>
      </c>
      <c r="I56" s="11" t="s">
        <v>528</v>
      </c>
      <c r="J56" s="12">
        <f t="shared" si="6"/>
        <v>3</v>
      </c>
      <c r="K56" s="12">
        <f t="shared" si="2"/>
        <v>3.0053000000000001</v>
      </c>
      <c r="L56" s="12">
        <f t="shared" si="3"/>
        <v>49</v>
      </c>
      <c r="M56" s="13" t="str">
        <f t="shared" si="4"/>
        <v>Latrobe</v>
      </c>
      <c r="N56" s="13">
        <f t="shared" si="5"/>
        <v>3</v>
      </c>
    </row>
    <row r="57" spans="1:14" ht="12.5" customHeight="1" x14ac:dyDescent="0.35">
      <c r="A57" s="8">
        <v>54</v>
      </c>
      <c r="B57" s="9" t="s">
        <v>529</v>
      </c>
      <c r="C57" s="10">
        <v>0</v>
      </c>
      <c r="D57" s="10">
        <v>8</v>
      </c>
      <c r="E57" s="10">
        <v>20</v>
      </c>
      <c r="F57" s="10">
        <f t="shared" si="7"/>
        <v>28</v>
      </c>
      <c r="H57" s="8">
        <v>54</v>
      </c>
      <c r="I57" s="11" t="s">
        <v>529</v>
      </c>
      <c r="J57" s="12">
        <f t="shared" si="6"/>
        <v>0</v>
      </c>
      <c r="K57" s="12">
        <f t="shared" si="2"/>
        <v>5.4000000000000003E-3</v>
      </c>
      <c r="L57" s="12">
        <f t="shared" si="3"/>
        <v>64</v>
      </c>
      <c r="M57" s="13" t="str">
        <f t="shared" si="4"/>
        <v>Colac-Otway</v>
      </c>
      <c r="N57" s="13">
        <f t="shared" si="5"/>
        <v>3</v>
      </c>
    </row>
    <row r="58" spans="1:14" ht="12.5" customHeight="1" x14ac:dyDescent="0.35">
      <c r="A58" s="8">
        <v>55</v>
      </c>
      <c r="B58" s="9" t="s">
        <v>530</v>
      </c>
      <c r="C58" s="14">
        <v>3</v>
      </c>
      <c r="D58" s="14">
        <v>46</v>
      </c>
      <c r="E58" s="14">
        <v>56</v>
      </c>
      <c r="F58" s="14">
        <f t="shared" si="7"/>
        <v>105</v>
      </c>
      <c r="H58" s="8">
        <v>55</v>
      </c>
      <c r="I58" s="11" t="s">
        <v>530</v>
      </c>
      <c r="J58" s="12">
        <f t="shared" si="6"/>
        <v>3</v>
      </c>
      <c r="K58" s="12">
        <f t="shared" si="2"/>
        <v>3.0055000000000001</v>
      </c>
      <c r="L58" s="12">
        <f t="shared" si="3"/>
        <v>48</v>
      </c>
      <c r="M58" s="13" t="str">
        <f t="shared" si="4"/>
        <v>Central Goldfields</v>
      </c>
      <c r="N58" s="13">
        <f t="shared" si="5"/>
        <v>3</v>
      </c>
    </row>
    <row r="59" spans="1:14" ht="12.5" customHeight="1" x14ac:dyDescent="0.35">
      <c r="A59" s="8">
        <v>56</v>
      </c>
      <c r="B59" s="9" t="s">
        <v>531</v>
      </c>
      <c r="C59" s="10">
        <v>3</v>
      </c>
      <c r="D59" s="10">
        <v>19</v>
      </c>
      <c r="E59" s="10">
        <v>65</v>
      </c>
      <c r="F59" s="10">
        <f t="shared" si="7"/>
        <v>87</v>
      </c>
      <c r="H59" s="8">
        <v>56</v>
      </c>
      <c r="I59" s="11" t="s">
        <v>531</v>
      </c>
      <c r="J59" s="12">
        <f t="shared" si="6"/>
        <v>3</v>
      </c>
      <c r="K59" s="12">
        <f t="shared" si="2"/>
        <v>3.0055999999999998</v>
      </c>
      <c r="L59" s="12">
        <f t="shared" si="3"/>
        <v>47</v>
      </c>
      <c r="M59" s="13" t="str">
        <f t="shared" si="4"/>
        <v>Baw Baw</v>
      </c>
      <c r="N59" s="13">
        <f t="shared" si="5"/>
        <v>3</v>
      </c>
    </row>
    <row r="60" spans="1:14" ht="12.5" customHeight="1" x14ac:dyDescent="0.35">
      <c r="A60" s="8">
        <v>57</v>
      </c>
      <c r="B60" s="9" t="s">
        <v>491</v>
      </c>
      <c r="C60" s="14">
        <v>17</v>
      </c>
      <c r="D60" s="14">
        <v>429</v>
      </c>
      <c r="E60" s="14">
        <v>1630</v>
      </c>
      <c r="F60" s="14">
        <f t="shared" si="7"/>
        <v>2076</v>
      </c>
      <c r="H60" s="8">
        <v>57</v>
      </c>
      <c r="I60" s="11" t="s">
        <v>491</v>
      </c>
      <c r="J60" s="12">
        <f t="shared" si="6"/>
        <v>17</v>
      </c>
      <c r="K60" s="12">
        <f t="shared" si="2"/>
        <v>17.005700000000001</v>
      </c>
      <c r="L60" s="12">
        <f t="shared" si="3"/>
        <v>29</v>
      </c>
      <c r="M60" s="13" t="str">
        <f t="shared" si="4"/>
        <v>Ararat</v>
      </c>
      <c r="N60" s="13">
        <f t="shared" si="5"/>
        <v>3</v>
      </c>
    </row>
    <row r="61" spans="1:14" ht="12.5" customHeight="1" x14ac:dyDescent="0.35">
      <c r="A61" s="8">
        <v>58</v>
      </c>
      <c r="B61" s="9" t="s">
        <v>532</v>
      </c>
      <c r="C61" s="10">
        <v>0</v>
      </c>
      <c r="D61" s="10">
        <v>3</v>
      </c>
      <c r="E61" s="10">
        <v>3</v>
      </c>
      <c r="F61" s="10">
        <f t="shared" si="7"/>
        <v>6</v>
      </c>
      <c r="H61" s="8">
        <v>58</v>
      </c>
      <c r="I61" s="11" t="s">
        <v>532</v>
      </c>
      <c r="J61" s="12">
        <f t="shared" si="6"/>
        <v>0</v>
      </c>
      <c r="K61" s="12">
        <f t="shared" si="2"/>
        <v>5.8000000000000005E-3</v>
      </c>
      <c r="L61" s="12">
        <f t="shared" si="3"/>
        <v>63</v>
      </c>
      <c r="M61" s="13" t="str">
        <f t="shared" si="4"/>
        <v>Yarriambiack</v>
      </c>
      <c r="N61" s="13">
        <f t="shared" si="5"/>
        <v>0</v>
      </c>
    </row>
    <row r="62" spans="1:14" ht="12.5" customHeight="1" x14ac:dyDescent="0.35">
      <c r="A62" s="8">
        <v>59</v>
      </c>
      <c r="B62" s="9" t="s">
        <v>47</v>
      </c>
      <c r="C62" s="14">
        <v>3</v>
      </c>
      <c r="D62" s="14">
        <v>3</v>
      </c>
      <c r="E62" s="14">
        <v>3</v>
      </c>
      <c r="F62" s="14">
        <f t="shared" si="7"/>
        <v>9</v>
      </c>
      <c r="H62" s="8">
        <v>59</v>
      </c>
      <c r="I62" s="11" t="s">
        <v>541</v>
      </c>
      <c r="J62" s="12">
        <f t="shared" si="6"/>
        <v>3</v>
      </c>
      <c r="K62" s="12">
        <f t="shared" si="2"/>
        <v>3.0059</v>
      </c>
      <c r="L62" s="12">
        <f t="shared" si="3"/>
        <v>46</v>
      </c>
      <c r="M62" s="13" t="str">
        <f t="shared" si="4"/>
        <v>West Wimmera</v>
      </c>
      <c r="N62" s="13">
        <f t="shared" si="5"/>
        <v>0</v>
      </c>
    </row>
    <row r="63" spans="1:14" ht="12.5" customHeight="1" x14ac:dyDescent="0.35">
      <c r="A63" s="8">
        <v>60</v>
      </c>
      <c r="B63" s="9" t="s">
        <v>533</v>
      </c>
      <c r="C63" s="10">
        <v>5</v>
      </c>
      <c r="D63" s="10">
        <v>18</v>
      </c>
      <c r="E63" s="10">
        <v>37</v>
      </c>
      <c r="F63" s="10">
        <f t="shared" si="7"/>
        <v>60</v>
      </c>
      <c r="H63" s="8">
        <v>60</v>
      </c>
      <c r="I63" s="11" t="s">
        <v>533</v>
      </c>
      <c r="J63" s="12">
        <f t="shared" si="6"/>
        <v>5</v>
      </c>
      <c r="K63" s="12">
        <f t="shared" si="2"/>
        <v>5.0060000000000002</v>
      </c>
      <c r="L63" s="12">
        <f t="shared" si="3"/>
        <v>41</v>
      </c>
      <c r="M63" s="13" t="str">
        <f t="shared" si="4"/>
        <v>Surf Coast</v>
      </c>
      <c r="N63" s="13">
        <f t="shared" si="5"/>
        <v>0</v>
      </c>
    </row>
    <row r="64" spans="1:14" ht="12.5" customHeight="1" x14ac:dyDescent="0.35">
      <c r="A64" s="8">
        <v>61</v>
      </c>
      <c r="B64" s="9" t="s">
        <v>534</v>
      </c>
      <c r="C64" s="14">
        <v>0</v>
      </c>
      <c r="D64" s="14">
        <v>11</v>
      </c>
      <c r="E64" s="14">
        <v>64</v>
      </c>
      <c r="F64" s="14">
        <f t="shared" si="7"/>
        <v>75</v>
      </c>
      <c r="H64" s="8">
        <v>61</v>
      </c>
      <c r="I64" s="11" t="s">
        <v>534</v>
      </c>
      <c r="J64" s="12">
        <f t="shared" si="6"/>
        <v>0</v>
      </c>
      <c r="K64" s="12">
        <f t="shared" si="2"/>
        <v>6.1000000000000004E-3</v>
      </c>
      <c r="L64" s="12">
        <f t="shared" si="3"/>
        <v>62</v>
      </c>
      <c r="M64" s="13" t="str">
        <f t="shared" si="4"/>
        <v>Strathbogie</v>
      </c>
      <c r="N64" s="13">
        <f t="shared" si="5"/>
        <v>0</v>
      </c>
    </row>
    <row r="65" spans="1:14" ht="12.5" customHeight="1" x14ac:dyDescent="0.35">
      <c r="A65" s="8">
        <v>62</v>
      </c>
      <c r="B65" s="9" t="s">
        <v>492</v>
      </c>
      <c r="C65" s="10">
        <v>13</v>
      </c>
      <c r="D65" s="10">
        <v>328</v>
      </c>
      <c r="E65" s="10">
        <v>1667</v>
      </c>
      <c r="F65" s="10">
        <f t="shared" si="7"/>
        <v>2008</v>
      </c>
      <c r="H65" s="8">
        <v>62</v>
      </c>
      <c r="I65" s="11" t="s">
        <v>492</v>
      </c>
      <c r="J65" s="12">
        <f t="shared" si="6"/>
        <v>13</v>
      </c>
      <c r="K65" s="12">
        <f t="shared" si="2"/>
        <v>13.0062</v>
      </c>
      <c r="L65" s="12">
        <f t="shared" si="3"/>
        <v>32</v>
      </c>
      <c r="M65" s="13" t="str">
        <f t="shared" si="4"/>
        <v>Southern Grampians</v>
      </c>
      <c r="N65" s="13">
        <f t="shared" si="5"/>
        <v>0</v>
      </c>
    </row>
    <row r="66" spans="1:14" ht="12.5" customHeight="1" x14ac:dyDescent="0.35">
      <c r="A66" s="8">
        <v>63</v>
      </c>
      <c r="B66" s="9" t="s">
        <v>535</v>
      </c>
      <c r="C66" s="14">
        <v>0</v>
      </c>
      <c r="D66" s="14">
        <v>10</v>
      </c>
      <c r="E66" s="14">
        <v>12</v>
      </c>
      <c r="F66" s="14">
        <f t="shared" si="7"/>
        <v>22</v>
      </c>
      <c r="H66" s="8">
        <v>63</v>
      </c>
      <c r="I66" s="11" t="s">
        <v>535</v>
      </c>
      <c r="J66" s="12">
        <f t="shared" si="6"/>
        <v>0</v>
      </c>
      <c r="K66" s="12">
        <f t="shared" si="2"/>
        <v>6.3E-3</v>
      </c>
      <c r="L66" s="12">
        <f t="shared" si="3"/>
        <v>61</v>
      </c>
      <c r="M66" s="13" t="str">
        <f t="shared" si="4"/>
        <v>Pyrenees</v>
      </c>
      <c r="N66" s="13">
        <f t="shared" si="5"/>
        <v>0</v>
      </c>
    </row>
    <row r="67" spans="1:14" ht="12.5" customHeight="1" x14ac:dyDescent="0.35">
      <c r="A67" s="8">
        <v>64</v>
      </c>
      <c r="B67" s="9" t="s">
        <v>536</v>
      </c>
      <c r="C67" s="10">
        <v>0</v>
      </c>
      <c r="D67" s="10">
        <v>27</v>
      </c>
      <c r="E67" s="10">
        <v>82</v>
      </c>
      <c r="F67" s="10">
        <f t="shared" si="7"/>
        <v>109</v>
      </c>
      <c r="H67" s="8">
        <v>64</v>
      </c>
      <c r="I67" s="11" t="s">
        <v>536</v>
      </c>
      <c r="J67" s="12">
        <f t="shared" si="6"/>
        <v>0</v>
      </c>
      <c r="K67" s="12">
        <f t="shared" si="2"/>
        <v>6.4000000000000003E-3</v>
      </c>
      <c r="L67" s="12">
        <f t="shared" si="3"/>
        <v>60</v>
      </c>
      <c r="M67" s="13" t="str">
        <f t="shared" si="4"/>
        <v>Murrindindi</v>
      </c>
      <c r="N67" s="13">
        <f t="shared" si="5"/>
        <v>0</v>
      </c>
    </row>
    <row r="68" spans="1:14" ht="12.5" customHeight="1" x14ac:dyDescent="0.35">
      <c r="A68" s="8">
        <v>65</v>
      </c>
      <c r="B68" s="9" t="s">
        <v>502</v>
      </c>
      <c r="C68" s="14">
        <v>3</v>
      </c>
      <c r="D68" s="14">
        <v>38</v>
      </c>
      <c r="E68" s="14">
        <v>137</v>
      </c>
      <c r="F68" s="14">
        <f t="shared" ref="F68:F79" si="8">SUM(C68:E68)</f>
        <v>178</v>
      </c>
      <c r="H68" s="8">
        <v>65</v>
      </c>
      <c r="I68" s="11" t="s">
        <v>502</v>
      </c>
      <c r="J68" s="12">
        <f t="shared" ref="J68:J79" si="9">VLOOKUP(H68,$A$4:$F$80,$L$2+2)</f>
        <v>3</v>
      </c>
      <c r="K68" s="12">
        <f t="shared" si="2"/>
        <v>3.0065</v>
      </c>
      <c r="L68" s="12">
        <f t="shared" si="3"/>
        <v>45</v>
      </c>
      <c r="M68" s="13" t="str">
        <f t="shared" si="4"/>
        <v>Mount Alexander</v>
      </c>
      <c r="N68" s="13">
        <f t="shared" si="5"/>
        <v>0</v>
      </c>
    </row>
    <row r="69" spans="1:14" ht="12.5" customHeight="1" x14ac:dyDescent="0.35">
      <c r="A69" s="8">
        <v>66</v>
      </c>
      <c r="B69" s="9" t="s">
        <v>503</v>
      </c>
      <c r="C69" s="10">
        <v>3</v>
      </c>
      <c r="D69" s="10">
        <v>15</v>
      </c>
      <c r="E69" s="10">
        <v>112</v>
      </c>
      <c r="F69" s="10">
        <f t="shared" si="8"/>
        <v>130</v>
      </c>
      <c r="H69" s="8">
        <v>66</v>
      </c>
      <c r="I69" s="11" t="s">
        <v>503</v>
      </c>
      <c r="J69" s="12">
        <f t="shared" si="9"/>
        <v>3</v>
      </c>
      <c r="K69" s="12">
        <f t="shared" ref="K69:K79" si="10">J69+0.0001*H69</f>
        <v>3.0066000000000002</v>
      </c>
      <c r="L69" s="12">
        <f t="shared" ref="L69:L79" si="11">RANK(K69,K$4:K$79)</f>
        <v>44</v>
      </c>
      <c r="M69" s="13" t="str">
        <f t="shared" ref="M69:M79" si="12">VLOOKUP(MATCH(H69,L$4:L$79,0),$H$4:$J$79,2)</f>
        <v>Moira</v>
      </c>
      <c r="N69" s="13">
        <f t="shared" ref="N69:N79" si="13">VLOOKUP(MATCH(H69,L$4:L$79,0),$H$4:$J$79,3)</f>
        <v>0</v>
      </c>
    </row>
    <row r="70" spans="1:14" ht="12.5" customHeight="1" x14ac:dyDescent="0.35">
      <c r="A70" s="8">
        <v>67</v>
      </c>
      <c r="B70" s="9" t="s">
        <v>493</v>
      </c>
      <c r="C70" s="14">
        <v>3</v>
      </c>
      <c r="D70" s="14">
        <v>28</v>
      </c>
      <c r="E70" s="14">
        <v>210</v>
      </c>
      <c r="F70" s="14">
        <f t="shared" si="8"/>
        <v>241</v>
      </c>
      <c r="H70" s="8">
        <v>67</v>
      </c>
      <c r="I70" s="11" t="s">
        <v>493</v>
      </c>
      <c r="J70" s="12">
        <f t="shared" si="9"/>
        <v>3</v>
      </c>
      <c r="K70" s="12">
        <f t="shared" si="10"/>
        <v>3.0066999999999999</v>
      </c>
      <c r="L70" s="12">
        <f t="shared" si="11"/>
        <v>43</v>
      </c>
      <c r="M70" s="13" t="str">
        <f t="shared" si="12"/>
        <v>Loddon</v>
      </c>
      <c r="N70" s="13">
        <f t="shared" si="13"/>
        <v>0</v>
      </c>
    </row>
    <row r="71" spans="1:14" ht="12.5" customHeight="1" x14ac:dyDescent="0.35">
      <c r="A71" s="8">
        <v>68</v>
      </c>
      <c r="B71" s="9" t="s">
        <v>537</v>
      </c>
      <c r="C71" s="10">
        <v>3</v>
      </c>
      <c r="D71" s="10">
        <v>34</v>
      </c>
      <c r="E71" s="10">
        <v>130</v>
      </c>
      <c r="F71" s="10">
        <f t="shared" si="8"/>
        <v>167</v>
      </c>
      <c r="H71" s="8">
        <v>68</v>
      </c>
      <c r="I71" s="11" t="s">
        <v>537</v>
      </c>
      <c r="J71" s="12">
        <f t="shared" si="9"/>
        <v>3</v>
      </c>
      <c r="K71" s="12">
        <f t="shared" si="10"/>
        <v>3.0068000000000001</v>
      </c>
      <c r="L71" s="12">
        <f t="shared" si="11"/>
        <v>42</v>
      </c>
      <c r="M71" s="13" t="str">
        <f t="shared" si="12"/>
        <v>Indigo</v>
      </c>
      <c r="N71" s="13">
        <f t="shared" si="13"/>
        <v>0</v>
      </c>
    </row>
    <row r="72" spans="1:14" ht="12.5" customHeight="1" x14ac:dyDescent="0.35">
      <c r="A72" s="8">
        <v>69</v>
      </c>
      <c r="B72" s="9" t="s">
        <v>538</v>
      </c>
      <c r="C72" s="14">
        <v>0</v>
      </c>
      <c r="D72" s="14">
        <v>5</v>
      </c>
      <c r="E72" s="14">
        <v>19</v>
      </c>
      <c r="F72" s="14">
        <f t="shared" si="8"/>
        <v>24</v>
      </c>
      <c r="H72" s="8">
        <v>69</v>
      </c>
      <c r="I72" s="11" t="s">
        <v>538</v>
      </c>
      <c r="J72" s="12">
        <f t="shared" si="9"/>
        <v>0</v>
      </c>
      <c r="K72" s="12">
        <f t="shared" si="10"/>
        <v>6.9000000000000008E-3</v>
      </c>
      <c r="L72" s="12">
        <f t="shared" si="11"/>
        <v>59</v>
      </c>
      <c r="M72" s="13" t="str">
        <f t="shared" si="12"/>
        <v>Hepburn</v>
      </c>
      <c r="N72" s="13">
        <f t="shared" si="13"/>
        <v>0</v>
      </c>
    </row>
    <row r="73" spans="1:14" ht="12.5" customHeight="1" x14ac:dyDescent="0.35">
      <c r="A73" s="8">
        <v>70</v>
      </c>
      <c r="B73" s="9" t="s">
        <v>494</v>
      </c>
      <c r="C73" s="10">
        <v>102</v>
      </c>
      <c r="D73" s="10">
        <v>688</v>
      </c>
      <c r="E73" s="10">
        <v>2960</v>
      </c>
      <c r="F73" s="10">
        <f t="shared" si="8"/>
        <v>3750</v>
      </c>
      <c r="H73" s="8">
        <v>70</v>
      </c>
      <c r="I73" s="11" t="s">
        <v>494</v>
      </c>
      <c r="J73" s="12">
        <f t="shared" si="9"/>
        <v>102</v>
      </c>
      <c r="K73" s="12">
        <f t="shared" si="10"/>
        <v>102.00700000000001</v>
      </c>
      <c r="L73" s="12">
        <f t="shared" si="11"/>
        <v>14</v>
      </c>
      <c r="M73" s="13" t="str">
        <f t="shared" si="12"/>
        <v>Golden Plains</v>
      </c>
      <c r="N73" s="13">
        <f t="shared" si="13"/>
        <v>0</v>
      </c>
    </row>
    <row r="74" spans="1:14" ht="12.5" customHeight="1" x14ac:dyDescent="0.35">
      <c r="A74" s="8">
        <v>71</v>
      </c>
      <c r="B74" s="9" t="s">
        <v>495</v>
      </c>
      <c r="C74" s="14">
        <v>464</v>
      </c>
      <c r="D74" s="14">
        <v>734</v>
      </c>
      <c r="E74" s="14">
        <v>3516</v>
      </c>
      <c r="F74" s="14">
        <f t="shared" si="8"/>
        <v>4714</v>
      </c>
      <c r="H74" s="8">
        <v>71</v>
      </c>
      <c r="I74" s="11" t="s">
        <v>495</v>
      </c>
      <c r="J74" s="12">
        <f t="shared" si="9"/>
        <v>464</v>
      </c>
      <c r="K74" s="12">
        <f t="shared" si="10"/>
        <v>464.00709999999998</v>
      </c>
      <c r="L74" s="12">
        <f t="shared" si="11"/>
        <v>5</v>
      </c>
      <c r="M74" s="13" t="str">
        <f t="shared" si="12"/>
        <v>Glenelg</v>
      </c>
      <c r="N74" s="13">
        <f t="shared" si="13"/>
        <v>0</v>
      </c>
    </row>
    <row r="75" spans="1:14" ht="12.5" customHeight="1" x14ac:dyDescent="0.35">
      <c r="A75" s="8">
        <v>72</v>
      </c>
      <c r="B75" s="9" t="s">
        <v>504</v>
      </c>
      <c r="C75" s="10">
        <v>8</v>
      </c>
      <c r="D75" s="10">
        <v>42</v>
      </c>
      <c r="E75" s="10">
        <v>172</v>
      </c>
      <c r="F75" s="10">
        <f t="shared" si="8"/>
        <v>222</v>
      </c>
      <c r="H75" s="8">
        <v>72</v>
      </c>
      <c r="I75" s="11" t="s">
        <v>504</v>
      </c>
      <c r="J75" s="12">
        <f t="shared" si="9"/>
        <v>8</v>
      </c>
      <c r="K75" s="12">
        <f t="shared" si="10"/>
        <v>8.0071999999999992</v>
      </c>
      <c r="L75" s="12">
        <f t="shared" si="11"/>
        <v>37</v>
      </c>
      <c r="M75" s="13" t="str">
        <f t="shared" si="12"/>
        <v>Gannawarra</v>
      </c>
      <c r="N75" s="13">
        <f t="shared" si="13"/>
        <v>0</v>
      </c>
    </row>
    <row r="76" spans="1:14" ht="12.5" customHeight="1" x14ac:dyDescent="0.35">
      <c r="A76" s="8">
        <v>73</v>
      </c>
      <c r="B76" s="9" t="s">
        <v>496</v>
      </c>
      <c r="C76" s="14">
        <v>717</v>
      </c>
      <c r="D76" s="14">
        <v>1451</v>
      </c>
      <c r="E76" s="14">
        <v>8022</v>
      </c>
      <c r="F76" s="14">
        <f t="shared" si="8"/>
        <v>10190</v>
      </c>
      <c r="H76" s="8">
        <v>73</v>
      </c>
      <c r="I76" s="11" t="s">
        <v>496</v>
      </c>
      <c r="J76" s="12">
        <f t="shared" si="9"/>
        <v>717</v>
      </c>
      <c r="K76" s="12">
        <f t="shared" si="10"/>
        <v>717.00729999999999</v>
      </c>
      <c r="L76" s="12">
        <f t="shared" si="11"/>
        <v>4</v>
      </c>
      <c r="M76" s="13" t="str">
        <f t="shared" si="12"/>
        <v>East Gippsland</v>
      </c>
      <c r="N76" s="13">
        <f t="shared" si="13"/>
        <v>0</v>
      </c>
    </row>
    <row r="77" spans="1:14" ht="12.5" customHeight="1" x14ac:dyDescent="0.35">
      <c r="A77" s="8">
        <v>74</v>
      </c>
      <c r="B77" s="9" t="s">
        <v>497</v>
      </c>
      <c r="C77" s="10">
        <v>21</v>
      </c>
      <c r="D77" s="10">
        <v>364</v>
      </c>
      <c r="E77" s="10">
        <v>784</v>
      </c>
      <c r="F77" s="10">
        <f t="shared" si="8"/>
        <v>1169</v>
      </c>
      <c r="H77" s="8">
        <v>74</v>
      </c>
      <c r="I77" s="11" t="s">
        <v>497</v>
      </c>
      <c r="J77" s="12">
        <f t="shared" si="9"/>
        <v>21</v>
      </c>
      <c r="K77" s="12">
        <f t="shared" si="10"/>
        <v>21.007400000000001</v>
      </c>
      <c r="L77" s="12">
        <f t="shared" si="11"/>
        <v>28</v>
      </c>
      <c r="M77" s="13" t="str">
        <f t="shared" si="12"/>
        <v>Corangamite</v>
      </c>
      <c r="N77" s="13">
        <f t="shared" si="13"/>
        <v>0</v>
      </c>
    </row>
    <row r="78" spans="1:14" ht="12.5" customHeight="1" x14ac:dyDescent="0.35">
      <c r="A78" s="8">
        <v>75</v>
      </c>
      <c r="B78" s="9" t="s">
        <v>539</v>
      </c>
      <c r="C78" s="14">
        <v>49</v>
      </c>
      <c r="D78" s="14">
        <v>156</v>
      </c>
      <c r="E78" s="14">
        <v>132</v>
      </c>
      <c r="F78" s="14">
        <f t="shared" si="8"/>
        <v>337</v>
      </c>
      <c r="H78" s="8">
        <v>75</v>
      </c>
      <c r="I78" s="11" t="s">
        <v>539</v>
      </c>
      <c r="J78" s="12">
        <f t="shared" si="9"/>
        <v>49</v>
      </c>
      <c r="K78" s="12">
        <f t="shared" si="10"/>
        <v>49.0075</v>
      </c>
      <c r="L78" s="12">
        <f t="shared" si="11"/>
        <v>22</v>
      </c>
      <c r="M78" s="13" t="str">
        <f t="shared" si="12"/>
        <v>Buloke</v>
      </c>
      <c r="N78" s="13">
        <f t="shared" si="13"/>
        <v>0</v>
      </c>
    </row>
    <row r="79" spans="1:14" ht="12.5" customHeight="1" x14ac:dyDescent="0.35">
      <c r="A79" s="8">
        <v>76</v>
      </c>
      <c r="B79" s="9" t="s">
        <v>540</v>
      </c>
      <c r="C79" s="10">
        <v>0</v>
      </c>
      <c r="D79" s="10">
        <v>5</v>
      </c>
      <c r="E79" s="10">
        <v>15</v>
      </c>
      <c r="F79" s="10">
        <f t="shared" si="8"/>
        <v>20</v>
      </c>
      <c r="H79" s="8">
        <v>76</v>
      </c>
      <c r="I79" s="11" t="s">
        <v>540</v>
      </c>
      <c r="J79" s="12">
        <f t="shared" si="9"/>
        <v>0</v>
      </c>
      <c r="K79" s="12">
        <f t="shared" si="10"/>
        <v>7.6E-3</v>
      </c>
      <c r="L79" s="12">
        <f t="shared" si="11"/>
        <v>58</v>
      </c>
      <c r="M79" s="13" t="str">
        <f t="shared" si="12"/>
        <v>Benalla</v>
      </c>
      <c r="N79" s="13">
        <f t="shared" si="13"/>
        <v>0</v>
      </c>
    </row>
    <row r="80" spans="1:14" ht="12.5" customHeight="1" x14ac:dyDescent="0.35">
      <c r="A80" s="8">
        <v>77</v>
      </c>
      <c r="B80" s="15" t="s">
        <v>125</v>
      </c>
      <c r="C80" s="14">
        <f>SUM(C3:C79)</f>
        <v>6994</v>
      </c>
      <c r="D80" s="14">
        <f t="shared" ref="D80:E80" si="14">SUM(D3:D79)</f>
        <v>17508</v>
      </c>
      <c r="E80" s="14">
        <f t="shared" si="14"/>
        <v>73303</v>
      </c>
      <c r="F80" s="14">
        <f>SUM(F3:F79)</f>
        <v>97805</v>
      </c>
      <c r="H80" s="8"/>
      <c r="I80" s="11"/>
      <c r="J80" s="12"/>
      <c r="K80" s="12"/>
      <c r="L80" s="12"/>
      <c r="M80" s="13"/>
      <c r="N80" s="13"/>
    </row>
    <row r="81" spans="1:6" ht="12.5" customHeight="1" x14ac:dyDescent="0.35">
      <c r="A81" s="44"/>
      <c r="B81"/>
      <c r="C81"/>
      <c r="D81"/>
      <c r="E81"/>
      <c r="F81"/>
    </row>
    <row r="82" spans="1:6" ht="12.5" customHeight="1" x14ac:dyDescent="0.35">
      <c r="A82" s="43"/>
    </row>
    <row r="83" spans="1:6" ht="12.5" customHeight="1" x14ac:dyDescent="0.35">
      <c r="A83" s="43"/>
    </row>
    <row r="84" spans="1:6" ht="12.5" customHeight="1" x14ac:dyDescent="0.35">
      <c r="A84" s="43"/>
    </row>
    <row r="85" spans="1:6" ht="12.5" customHeight="1" x14ac:dyDescent="0.35">
      <c r="A85" s="43"/>
    </row>
    <row r="86" spans="1:6" ht="12.5" customHeight="1" x14ac:dyDescent="0.35">
      <c r="A86" s="43"/>
    </row>
    <row r="87" spans="1:6" ht="12.5" customHeight="1" x14ac:dyDescent="0.35">
      <c r="A87" s="43"/>
    </row>
    <row r="88" spans="1:6" ht="12.5" customHeight="1" x14ac:dyDescent="0.35">
      <c r="A88" s="43"/>
    </row>
    <row r="89" spans="1:6" ht="12.5" customHeight="1" x14ac:dyDescent="0.35">
      <c r="A89" s="43"/>
    </row>
    <row r="90" spans="1:6" ht="12.5" customHeight="1" x14ac:dyDescent="0.35">
      <c r="A90" s="43"/>
    </row>
    <row r="91" spans="1:6" ht="12.5" customHeight="1" x14ac:dyDescent="0.35">
      <c r="A91" s="43"/>
    </row>
    <row r="92" spans="1:6" ht="12.5" customHeight="1" x14ac:dyDescent="0.35">
      <c r="A92" s="43"/>
    </row>
    <row r="93" spans="1:6" ht="12.5" customHeight="1" x14ac:dyDescent="0.35">
      <c r="A93" s="43"/>
    </row>
    <row r="94" spans="1:6" ht="12.5" customHeight="1" x14ac:dyDescent="0.35">
      <c r="A94" s="43"/>
    </row>
    <row r="95" spans="1:6" ht="12.5" customHeight="1" x14ac:dyDescent="0.35">
      <c r="A95" s="43"/>
    </row>
    <row r="96" spans="1:6" ht="12.5" customHeight="1" x14ac:dyDescent="0.35">
      <c r="A96" s="43"/>
    </row>
    <row r="97" spans="1:1" ht="12.5" customHeight="1" x14ac:dyDescent="0.35">
      <c r="A97" s="43"/>
    </row>
    <row r="98" spans="1:1" ht="12.5" customHeight="1" x14ac:dyDescent="0.35">
      <c r="A98" s="43"/>
    </row>
    <row r="99" spans="1:1" ht="12.5" customHeight="1" x14ac:dyDescent="0.35">
      <c r="A99" s="43"/>
    </row>
    <row r="100" spans="1:1" ht="12.5" customHeight="1" x14ac:dyDescent="0.35">
      <c r="A100" s="43"/>
    </row>
    <row r="101" spans="1:1" ht="12.5" customHeight="1" x14ac:dyDescent="0.35">
      <c r="A101" s="43"/>
    </row>
    <row r="102" spans="1:1" ht="12.5" customHeight="1" x14ac:dyDescent="0.35">
      <c r="A102" s="43"/>
    </row>
    <row r="103" spans="1:1" ht="12.5" customHeight="1" x14ac:dyDescent="0.35">
      <c r="A103" s="43"/>
    </row>
    <row r="104" spans="1:1" ht="12.5" customHeight="1" x14ac:dyDescent="0.35">
      <c r="A104" s="43"/>
    </row>
    <row r="105" spans="1:1" ht="12.5" customHeight="1" x14ac:dyDescent="0.35">
      <c r="A105" s="43"/>
    </row>
    <row r="106" spans="1:1" ht="12.5" customHeight="1" x14ac:dyDescent="0.35">
      <c r="A106" s="43"/>
    </row>
    <row r="107" spans="1:1" ht="12.5" customHeight="1" x14ac:dyDescent="0.35">
      <c r="A107" s="43"/>
    </row>
    <row r="108" spans="1:1" ht="12.5" customHeight="1" x14ac:dyDescent="0.35">
      <c r="A108" s="43"/>
    </row>
    <row r="109" spans="1:1" ht="12.5" customHeight="1" x14ac:dyDescent="0.35">
      <c r="A109" s="43"/>
    </row>
    <row r="110" spans="1:1" ht="12.5" customHeight="1" x14ac:dyDescent="0.35">
      <c r="A110" s="43"/>
    </row>
    <row r="111" spans="1:1" ht="12.5" customHeight="1" x14ac:dyDescent="0.35">
      <c r="A111" s="43"/>
    </row>
    <row r="112" spans="1:1" ht="12.5" customHeight="1" x14ac:dyDescent="0.35">
      <c r="A112" s="43"/>
    </row>
    <row r="113" spans="1:1" ht="12.5" customHeight="1" x14ac:dyDescent="0.35">
      <c r="A113" s="43"/>
    </row>
    <row r="114" spans="1:1" ht="12.5" customHeight="1" x14ac:dyDescent="0.35">
      <c r="A114" s="43"/>
    </row>
    <row r="115" spans="1:1" ht="12.5" customHeight="1" x14ac:dyDescent="0.35">
      <c r="A115" s="43"/>
    </row>
    <row r="116" spans="1:1" ht="12.5" customHeight="1" x14ac:dyDescent="0.35">
      <c r="A116" s="43"/>
    </row>
    <row r="117" spans="1:1" ht="12.5" customHeight="1" x14ac:dyDescent="0.35">
      <c r="A117" s="43"/>
    </row>
    <row r="118" spans="1:1" ht="12.5" customHeight="1" x14ac:dyDescent="0.35">
      <c r="A118" s="43"/>
    </row>
    <row r="119" spans="1:1" ht="12.5" customHeight="1" x14ac:dyDescent="0.35">
      <c r="A119" s="43"/>
    </row>
    <row r="120" spans="1:1" ht="12.5" customHeight="1" x14ac:dyDescent="0.35">
      <c r="A120" s="43"/>
    </row>
    <row r="121" spans="1:1" ht="12.5" customHeight="1" x14ac:dyDescent="0.35">
      <c r="A121" s="43"/>
    </row>
    <row r="122" spans="1:1" ht="12.5" customHeight="1" x14ac:dyDescent="0.35">
      <c r="A122" s="43"/>
    </row>
    <row r="123" spans="1:1" ht="12.5" customHeight="1" x14ac:dyDescent="0.35">
      <c r="A123" s="43"/>
    </row>
    <row r="124" spans="1:1" ht="12.5" customHeight="1" x14ac:dyDescent="0.35">
      <c r="A124" s="43"/>
    </row>
    <row r="125" spans="1:1" ht="12.5" customHeight="1" x14ac:dyDescent="0.35">
      <c r="A125" s="43"/>
    </row>
    <row r="126" spans="1:1" ht="12.5" customHeight="1" x14ac:dyDescent="0.35">
      <c r="A126" s="43"/>
    </row>
    <row r="127" spans="1:1" ht="12.5" customHeight="1" x14ac:dyDescent="0.35">
      <c r="A127" s="43"/>
    </row>
    <row r="128" spans="1:1" ht="12.5" customHeight="1" x14ac:dyDescent="0.35">
      <c r="A128" s="43"/>
    </row>
    <row r="129" spans="1:1" ht="12.5" customHeight="1" x14ac:dyDescent="0.35">
      <c r="A129" s="43"/>
    </row>
    <row r="130" spans="1:1" ht="12.5" customHeight="1" x14ac:dyDescent="0.35">
      <c r="A130" s="43"/>
    </row>
    <row r="131" spans="1:1" ht="12.5" customHeight="1" x14ac:dyDescent="0.35">
      <c r="A131" s="43"/>
    </row>
    <row r="132" spans="1:1" ht="12.5" customHeight="1" x14ac:dyDescent="0.35">
      <c r="A132" s="43"/>
    </row>
    <row r="133" spans="1:1" ht="12.5" customHeight="1" x14ac:dyDescent="0.35">
      <c r="A133" s="43"/>
    </row>
    <row r="134" spans="1:1" ht="12.5" customHeight="1" x14ac:dyDescent="0.35">
      <c r="A134" s="43"/>
    </row>
    <row r="135" spans="1:1" ht="12.5" customHeight="1" x14ac:dyDescent="0.35">
      <c r="A135" s="43"/>
    </row>
    <row r="136" spans="1:1" ht="12.5" customHeight="1" x14ac:dyDescent="0.35">
      <c r="A136" s="43"/>
    </row>
    <row r="137" spans="1:1" ht="12.5" customHeight="1" x14ac:dyDescent="0.35">
      <c r="A137" s="43"/>
    </row>
    <row r="138" spans="1:1" ht="12.5" customHeight="1" x14ac:dyDescent="0.35">
      <c r="A138" s="43"/>
    </row>
    <row r="139" spans="1:1" ht="12.5" customHeight="1" x14ac:dyDescent="0.35">
      <c r="A139" s="43"/>
    </row>
    <row r="140" spans="1:1" ht="12.5" customHeight="1" x14ac:dyDescent="0.35">
      <c r="A140" s="43"/>
    </row>
    <row r="141" spans="1:1" ht="12.5" customHeight="1" x14ac:dyDescent="0.35">
      <c r="A141" s="43"/>
    </row>
    <row r="142" spans="1:1" ht="12.5" customHeight="1" x14ac:dyDescent="0.35">
      <c r="A142" s="43"/>
    </row>
    <row r="143" spans="1:1" ht="12.5" customHeight="1" x14ac:dyDescent="0.35">
      <c r="A143" s="43"/>
    </row>
    <row r="144" spans="1:1" ht="12.5" customHeight="1" x14ac:dyDescent="0.35">
      <c r="A144" s="43"/>
    </row>
    <row r="145" spans="1:1" ht="12.5" customHeight="1" x14ac:dyDescent="0.35">
      <c r="A145" s="43"/>
    </row>
    <row r="146" spans="1:1" ht="12.5" customHeight="1" x14ac:dyDescent="0.35">
      <c r="A146" s="43"/>
    </row>
    <row r="147" spans="1:1" ht="12.5" customHeight="1" x14ac:dyDescent="0.35">
      <c r="A147" s="43"/>
    </row>
    <row r="148" spans="1:1" ht="12.5" customHeight="1" x14ac:dyDescent="0.35">
      <c r="A148" s="43"/>
    </row>
    <row r="149" spans="1:1" ht="12.5" customHeight="1" x14ac:dyDescent="0.35">
      <c r="A149" s="43"/>
    </row>
    <row r="150" spans="1:1" ht="12.5" customHeight="1" x14ac:dyDescent="0.35">
      <c r="A150" s="43"/>
    </row>
    <row r="151" spans="1:1" ht="12.5" customHeight="1" x14ac:dyDescent="0.35">
      <c r="A151" s="43"/>
    </row>
    <row r="152" spans="1:1" ht="12.5" customHeight="1" x14ac:dyDescent="0.35">
      <c r="A152" s="43"/>
    </row>
    <row r="153" spans="1:1" ht="12.5" customHeight="1" x14ac:dyDescent="0.35">
      <c r="A153" s="43"/>
    </row>
    <row r="154" spans="1:1" ht="12.5" customHeight="1" x14ac:dyDescent="0.35">
      <c r="A154" s="43"/>
    </row>
    <row r="155" spans="1:1" ht="12.5" customHeight="1" x14ac:dyDescent="0.35">
      <c r="A155" s="43"/>
    </row>
    <row r="156" spans="1:1" ht="12.5" customHeight="1" x14ac:dyDescent="0.35">
      <c r="A156" s="43"/>
    </row>
    <row r="157" spans="1:1" ht="12.5" customHeight="1" x14ac:dyDescent="0.35">
      <c r="A157" s="43"/>
    </row>
    <row r="158" spans="1:1" ht="12.5" customHeight="1" x14ac:dyDescent="0.35">
      <c r="A158" s="43"/>
    </row>
    <row r="159" spans="1:1" ht="12.5" customHeight="1" x14ac:dyDescent="0.35">
      <c r="A159" s="43"/>
    </row>
    <row r="160" spans="1:1" ht="12.5" customHeight="1" x14ac:dyDescent="0.35">
      <c r="A160" s="43"/>
    </row>
    <row r="161" spans="1:1" ht="12.5" customHeight="1" x14ac:dyDescent="0.35">
      <c r="A161" s="43"/>
    </row>
    <row r="162" spans="1:1" ht="12.5" customHeight="1" x14ac:dyDescent="0.35">
      <c r="A162" s="43"/>
    </row>
    <row r="163" spans="1:1" ht="12.5" customHeight="1" x14ac:dyDescent="0.35">
      <c r="A163" s="43"/>
    </row>
    <row r="164" spans="1:1" ht="12.5" customHeight="1" x14ac:dyDescent="0.35">
      <c r="A164" s="43"/>
    </row>
    <row r="165" spans="1:1" ht="12.5" customHeight="1" x14ac:dyDescent="0.35">
      <c r="A165" s="43"/>
    </row>
    <row r="166" spans="1:1" ht="12.5" customHeight="1" x14ac:dyDescent="0.35">
      <c r="A166" s="43"/>
    </row>
    <row r="167" spans="1:1" ht="12.5" customHeight="1" x14ac:dyDescent="0.35">
      <c r="A167" s="43"/>
    </row>
    <row r="168" spans="1:1" ht="12.5" customHeight="1" x14ac:dyDescent="0.35">
      <c r="A168" s="43"/>
    </row>
    <row r="169" spans="1:1" ht="12.5" customHeight="1" x14ac:dyDescent="0.35">
      <c r="A169" s="43"/>
    </row>
    <row r="170" spans="1:1" ht="12.5" customHeight="1" x14ac:dyDescent="0.35">
      <c r="A170" s="43"/>
    </row>
    <row r="171" spans="1:1" ht="12.5" customHeight="1" x14ac:dyDescent="0.35">
      <c r="A171" s="43"/>
    </row>
    <row r="172" spans="1:1" ht="12.5" customHeight="1" x14ac:dyDescent="0.35">
      <c r="A172" s="43"/>
    </row>
    <row r="173" spans="1:1" ht="12.5" customHeight="1" x14ac:dyDescent="0.35">
      <c r="A173" s="43"/>
    </row>
    <row r="174" spans="1:1" ht="12.5" customHeight="1" x14ac:dyDescent="0.35">
      <c r="A174" s="43"/>
    </row>
    <row r="175" spans="1:1" ht="12.5" customHeight="1" x14ac:dyDescent="0.35">
      <c r="A175" s="43"/>
    </row>
    <row r="176" spans="1:1" ht="12.5" customHeight="1" x14ac:dyDescent="0.35">
      <c r="A176" s="43"/>
    </row>
    <row r="177" spans="1:1" ht="12.5" customHeight="1" x14ac:dyDescent="0.35">
      <c r="A177" s="43"/>
    </row>
    <row r="178" spans="1:1" ht="12.5" customHeight="1" x14ac:dyDescent="0.35">
      <c r="A178" s="43"/>
    </row>
    <row r="179" spans="1:1" ht="12.5" customHeight="1" x14ac:dyDescent="0.35">
      <c r="A179" s="43"/>
    </row>
    <row r="180" spans="1:1" ht="12.5" customHeight="1" x14ac:dyDescent="0.35">
      <c r="A180" s="43"/>
    </row>
    <row r="181" spans="1:1" ht="12.5" customHeight="1" x14ac:dyDescent="0.35">
      <c r="A181" s="43"/>
    </row>
    <row r="182" spans="1:1" ht="12.5" customHeight="1" x14ac:dyDescent="0.35">
      <c r="A182" s="43"/>
    </row>
    <row r="183" spans="1:1" ht="12.5" customHeight="1" x14ac:dyDescent="0.35">
      <c r="A183" s="43"/>
    </row>
    <row r="184" spans="1:1" ht="12.5" customHeight="1" x14ac:dyDescent="0.35">
      <c r="A184" s="43"/>
    </row>
    <row r="185" spans="1:1" ht="12.5" customHeight="1" x14ac:dyDescent="0.35">
      <c r="A185" s="43"/>
    </row>
    <row r="186" spans="1:1" ht="12.5" customHeight="1" x14ac:dyDescent="0.35">
      <c r="A186" s="43"/>
    </row>
    <row r="187" spans="1:1" ht="12.5" customHeight="1" x14ac:dyDescent="0.35">
      <c r="A187" s="43"/>
    </row>
    <row r="188" spans="1:1" ht="12.5" customHeight="1" x14ac:dyDescent="0.35">
      <c r="A188" s="43"/>
    </row>
    <row r="189" spans="1:1" ht="12.5" customHeight="1" x14ac:dyDescent="0.35">
      <c r="A189" s="43"/>
    </row>
    <row r="190" spans="1:1" ht="12.5" customHeight="1" x14ac:dyDescent="0.35">
      <c r="A190" s="43"/>
    </row>
    <row r="191" spans="1:1" ht="12.5" customHeight="1" x14ac:dyDescent="0.35">
      <c r="A191" s="43"/>
    </row>
    <row r="192" spans="1:1" ht="12.5" customHeight="1" x14ac:dyDescent="0.35">
      <c r="A192" s="43"/>
    </row>
    <row r="193" spans="1:1" ht="12.5" customHeight="1" x14ac:dyDescent="0.35">
      <c r="A193" s="43"/>
    </row>
    <row r="194" spans="1:1" ht="12.5" customHeight="1" x14ac:dyDescent="0.35">
      <c r="A194" s="43"/>
    </row>
    <row r="195" spans="1:1" ht="12.5" customHeight="1" x14ac:dyDescent="0.35">
      <c r="A195" s="43"/>
    </row>
    <row r="196" spans="1:1" ht="12.5" customHeight="1" x14ac:dyDescent="0.35">
      <c r="A196" s="43"/>
    </row>
    <row r="197" spans="1:1" ht="12.5" customHeight="1" x14ac:dyDescent="0.35">
      <c r="A197" s="43"/>
    </row>
    <row r="198" spans="1:1" ht="12.5" customHeight="1" x14ac:dyDescent="0.35">
      <c r="A198" s="43"/>
    </row>
    <row r="199" spans="1:1" ht="12.5" customHeight="1" x14ac:dyDescent="0.35">
      <c r="A199" s="43"/>
    </row>
    <row r="200" spans="1:1" ht="12.5" customHeight="1" x14ac:dyDescent="0.35">
      <c r="A200" s="43"/>
    </row>
    <row r="201" spans="1:1" ht="12.5" customHeight="1" x14ac:dyDescent="0.35">
      <c r="A201" s="43"/>
    </row>
    <row r="202" spans="1:1" ht="12.5" customHeight="1" x14ac:dyDescent="0.35">
      <c r="A202" s="43"/>
    </row>
    <row r="203" spans="1:1" ht="12.5" customHeight="1" x14ac:dyDescent="0.35">
      <c r="A203" s="43"/>
    </row>
    <row r="204" spans="1:1" ht="12.5" customHeight="1" x14ac:dyDescent="0.35">
      <c r="A204" s="43"/>
    </row>
    <row r="205" spans="1:1" ht="12.5" customHeight="1" x14ac:dyDescent="0.35">
      <c r="A205" s="43"/>
    </row>
    <row r="206" spans="1:1" ht="12.5" customHeight="1" x14ac:dyDescent="0.35">
      <c r="A206" s="43"/>
    </row>
    <row r="207" spans="1:1" ht="12.5" customHeight="1" x14ac:dyDescent="0.35">
      <c r="A207" s="43"/>
    </row>
    <row r="208" spans="1:1" ht="12.5" customHeight="1" x14ac:dyDescent="0.35">
      <c r="A208" s="43"/>
    </row>
    <row r="209" spans="1:1" ht="12.5" customHeight="1" x14ac:dyDescent="0.35">
      <c r="A209" s="43"/>
    </row>
    <row r="210" spans="1:1" ht="12.5" customHeight="1" x14ac:dyDescent="0.35">
      <c r="A210" s="43"/>
    </row>
    <row r="211" spans="1:1" ht="12.5" customHeight="1" x14ac:dyDescent="0.35">
      <c r="A211" s="43"/>
    </row>
    <row r="212" spans="1:1" ht="12.5" customHeight="1" x14ac:dyDescent="0.35">
      <c r="A212" s="43"/>
    </row>
    <row r="213" spans="1:1" ht="12.5" customHeight="1" x14ac:dyDescent="0.35">
      <c r="A213" s="43"/>
    </row>
    <row r="214" spans="1:1" ht="12.5" customHeight="1" x14ac:dyDescent="0.35">
      <c r="A214" s="43"/>
    </row>
    <row r="215" spans="1:1" ht="12.5" customHeight="1" x14ac:dyDescent="0.35">
      <c r="A215" s="43"/>
    </row>
    <row r="216" spans="1:1" ht="12.5" customHeight="1" x14ac:dyDescent="0.35">
      <c r="A216" s="43"/>
    </row>
    <row r="217" spans="1:1" ht="12.5" customHeight="1" x14ac:dyDescent="0.35">
      <c r="A217" s="43"/>
    </row>
    <row r="218" spans="1:1" ht="12.5" customHeight="1" x14ac:dyDescent="0.35">
      <c r="A218" s="43"/>
    </row>
    <row r="219" spans="1:1" ht="12.5" customHeight="1" x14ac:dyDescent="0.35">
      <c r="A219" s="43"/>
    </row>
    <row r="220" spans="1:1" ht="12.5" customHeight="1" x14ac:dyDescent="0.35">
      <c r="A220" s="43"/>
    </row>
    <row r="221" spans="1:1" ht="12.5" customHeight="1" x14ac:dyDescent="0.35">
      <c r="A221" s="43"/>
    </row>
    <row r="222" spans="1:1" ht="12.5" customHeight="1" x14ac:dyDescent="0.35">
      <c r="A222" s="43"/>
    </row>
    <row r="223" spans="1:1" ht="12.5" customHeight="1" x14ac:dyDescent="0.35">
      <c r="A223" s="43"/>
    </row>
    <row r="224" spans="1:1" ht="12.5" customHeight="1" x14ac:dyDescent="0.35">
      <c r="A224" s="43"/>
    </row>
    <row r="225" spans="1:1" ht="12.5" customHeight="1" x14ac:dyDescent="0.35">
      <c r="A225" s="43"/>
    </row>
    <row r="226" spans="1:1" ht="12.5" customHeight="1" x14ac:dyDescent="0.35">
      <c r="A226" s="43"/>
    </row>
    <row r="227" spans="1:1" ht="12.5" customHeight="1" x14ac:dyDescent="0.35">
      <c r="A227" s="43"/>
    </row>
    <row r="228" spans="1:1" ht="12.5" customHeight="1" x14ac:dyDescent="0.35">
      <c r="A228" s="43"/>
    </row>
    <row r="229" spans="1:1" ht="12.5" customHeight="1" x14ac:dyDescent="0.35">
      <c r="A229" s="43"/>
    </row>
    <row r="230" spans="1:1" ht="12.5" customHeight="1" x14ac:dyDescent="0.35">
      <c r="A230" s="43"/>
    </row>
    <row r="231" spans="1:1" ht="12.5" customHeight="1" x14ac:dyDescent="0.35">
      <c r="A231" s="43"/>
    </row>
    <row r="232" spans="1:1" ht="12.5" customHeight="1" x14ac:dyDescent="0.35">
      <c r="A232" s="43"/>
    </row>
    <row r="233" spans="1:1" ht="12.5" customHeight="1" x14ac:dyDescent="0.35">
      <c r="A233" s="43"/>
    </row>
    <row r="234" spans="1:1" ht="12.5" customHeight="1" x14ac:dyDescent="0.35">
      <c r="A234" s="43"/>
    </row>
    <row r="235" spans="1:1" ht="12.5" customHeight="1" x14ac:dyDescent="0.35">
      <c r="A235" s="43"/>
    </row>
    <row r="236" spans="1:1" ht="12.5" customHeight="1" x14ac:dyDescent="0.35">
      <c r="A236" s="43"/>
    </row>
    <row r="237" spans="1:1" ht="12.5" customHeight="1" x14ac:dyDescent="0.35">
      <c r="A237" s="43"/>
    </row>
    <row r="238" spans="1:1" ht="12.5" customHeight="1" x14ac:dyDescent="0.35">
      <c r="A238" s="43"/>
    </row>
    <row r="239" spans="1:1" ht="12.5" customHeight="1" x14ac:dyDescent="0.35">
      <c r="A239" s="43"/>
    </row>
    <row r="240" spans="1:1" ht="12.5" customHeight="1" x14ac:dyDescent="0.35">
      <c r="A240" s="43"/>
    </row>
    <row r="241" spans="1:1" ht="12.5" customHeight="1" x14ac:dyDescent="0.35">
      <c r="A241" s="43"/>
    </row>
    <row r="242" spans="1:1" ht="12.5" customHeight="1" x14ac:dyDescent="0.35">
      <c r="A242" s="43"/>
    </row>
    <row r="243" spans="1:1" ht="12.5" customHeight="1" x14ac:dyDescent="0.35">
      <c r="A243" s="43"/>
    </row>
    <row r="244" spans="1:1" ht="12.5" customHeight="1" x14ac:dyDescent="0.35">
      <c r="A244" s="43"/>
    </row>
    <row r="245" spans="1:1" ht="12.5" customHeight="1" x14ac:dyDescent="0.35">
      <c r="A245" s="43"/>
    </row>
    <row r="246" spans="1:1" ht="12.5" customHeight="1" x14ac:dyDescent="0.35">
      <c r="A246" s="43"/>
    </row>
    <row r="247" spans="1:1" ht="12.5" customHeight="1" x14ac:dyDescent="0.35">
      <c r="A247" s="43"/>
    </row>
    <row r="248" spans="1:1" ht="12.5" customHeight="1" x14ac:dyDescent="0.35">
      <c r="A248" s="43"/>
    </row>
    <row r="249" spans="1:1" ht="12.5" customHeight="1" x14ac:dyDescent="0.35">
      <c r="A249" s="4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603250</xdr:colOff>
                    <xdr:row>0</xdr:row>
                    <xdr:rowOff>209550</xdr:rowOff>
                  </from>
                  <to>
                    <xdr:col>12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P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2" sqref="P2"/>
    </sheetView>
  </sheetViews>
  <sheetFormatPr defaultRowHeight="12.5" customHeight="1" x14ac:dyDescent="0.25"/>
  <cols>
    <col min="1" max="1" width="3.26953125" style="25" customWidth="1"/>
    <col min="2" max="2" width="13.1796875" style="3" customWidth="1"/>
    <col min="3" max="6" width="8.7265625" style="3"/>
    <col min="7" max="7" width="8.7265625" style="18"/>
    <col min="8" max="14" width="8.7265625" style="12"/>
    <col min="15" max="15" width="5.36328125" style="12" customWidth="1"/>
    <col min="16" max="16" width="8.7265625" style="12"/>
    <col min="17" max="16384" width="8.7265625" style="18"/>
  </cols>
  <sheetData>
    <row r="1" spans="1:16" ht="17" x14ac:dyDescent="0.4">
      <c r="A1" s="1"/>
      <c r="B1" s="16" t="s">
        <v>458</v>
      </c>
      <c r="C1" s="17"/>
      <c r="D1" s="17"/>
      <c r="E1" s="17"/>
      <c r="F1" s="17"/>
    </row>
    <row r="2" spans="1:16" ht="12.5" customHeight="1" x14ac:dyDescent="0.3">
      <c r="A2" s="1"/>
      <c r="H2" s="39" t="s">
        <v>543</v>
      </c>
      <c r="P2" s="6" t="s">
        <v>158</v>
      </c>
    </row>
    <row r="3" spans="1:16" ht="12.5" customHeight="1" x14ac:dyDescent="0.25">
      <c r="A3" s="1"/>
      <c r="C3" s="3" t="s">
        <v>158</v>
      </c>
      <c r="D3" s="3" t="s">
        <v>0</v>
      </c>
      <c r="E3" s="3" t="s">
        <v>1</v>
      </c>
      <c r="F3" s="3" t="s">
        <v>260</v>
      </c>
      <c r="I3" s="19">
        <v>3</v>
      </c>
      <c r="P3" s="6" t="s">
        <v>0</v>
      </c>
    </row>
    <row r="4" spans="1:16" ht="12.5" customHeight="1" x14ac:dyDescent="0.25">
      <c r="A4" s="8">
        <v>1</v>
      </c>
      <c r="B4" s="20" t="s">
        <v>261</v>
      </c>
      <c r="C4" s="10">
        <v>3333</v>
      </c>
      <c r="D4" s="10">
        <v>1003</v>
      </c>
      <c r="E4" s="10">
        <v>51</v>
      </c>
      <c r="F4" s="10">
        <v>4387</v>
      </c>
      <c r="H4" s="8">
        <v>1</v>
      </c>
      <c r="I4" s="21" t="s">
        <v>261</v>
      </c>
      <c r="J4" s="12">
        <f t="shared" ref="J4:J67" si="0">VLOOKUP(H4,$A$4:$F$207,$I$3+2)</f>
        <v>51</v>
      </c>
      <c r="K4" s="12">
        <f>J4+0.0001*H4</f>
        <v>51.000100000000003</v>
      </c>
      <c r="L4" s="12">
        <f>RANK(K4,K$4:K$207)</f>
        <v>64</v>
      </c>
      <c r="M4" s="12" t="str">
        <f>VLOOKUP(MATCH(H4,L$4:L$207,0),$H$4:$J$207,2)</f>
        <v>India</v>
      </c>
      <c r="N4" s="12">
        <f>VLOOKUP(MATCH(H4,L$4:L$207,0),$H$4:$J$207,3)</f>
        <v>30633</v>
      </c>
      <c r="P4" s="6" t="s">
        <v>1</v>
      </c>
    </row>
    <row r="5" spans="1:16" ht="12.5" customHeight="1" x14ac:dyDescent="0.25">
      <c r="A5" s="8">
        <v>2</v>
      </c>
      <c r="B5" s="20" t="s">
        <v>262</v>
      </c>
      <c r="C5" s="22">
        <v>0</v>
      </c>
      <c r="D5" s="22">
        <v>32</v>
      </c>
      <c r="E5" s="22">
        <v>29</v>
      </c>
      <c r="F5" s="22">
        <v>61</v>
      </c>
      <c r="H5" s="8">
        <v>2</v>
      </c>
      <c r="I5" s="21" t="s">
        <v>262</v>
      </c>
      <c r="J5" s="12">
        <f t="shared" si="0"/>
        <v>29</v>
      </c>
      <c r="K5" s="12">
        <f t="shared" ref="K5:K68" si="1">J5+0.0001*H5</f>
        <v>29.0002</v>
      </c>
      <c r="L5" s="12">
        <f t="shared" ref="L5:L68" si="2">RANK(K5,K$4:K$207)</f>
        <v>74</v>
      </c>
      <c r="M5" s="12" t="str">
        <f t="shared" ref="M5:M68" si="3">VLOOKUP(MATCH(H5,L$4:L$207,0),$H$4:$J$207,2)</f>
        <v>China</v>
      </c>
      <c r="N5" s="12">
        <f t="shared" ref="N5:N68" si="4">VLOOKUP(MATCH(H5,L$4:L$207,0),$H$4:$J$207,3)</f>
        <v>7907</v>
      </c>
      <c r="P5" s="6" t="s">
        <v>260</v>
      </c>
    </row>
    <row r="6" spans="1:16" ht="12.5" customHeight="1" x14ac:dyDescent="0.25">
      <c r="A6" s="8">
        <v>3</v>
      </c>
      <c r="B6" s="20" t="s">
        <v>263</v>
      </c>
      <c r="C6" s="10">
        <v>0</v>
      </c>
      <c r="D6" s="10">
        <v>3</v>
      </c>
      <c r="E6" s="10">
        <v>7</v>
      </c>
      <c r="F6" s="10">
        <v>10</v>
      </c>
      <c r="H6" s="8">
        <v>3</v>
      </c>
      <c r="I6" s="21" t="s">
        <v>263</v>
      </c>
      <c r="J6" s="12">
        <f t="shared" si="0"/>
        <v>7</v>
      </c>
      <c r="K6" s="12">
        <f t="shared" si="1"/>
        <v>7.0003000000000002</v>
      </c>
      <c r="L6" s="12">
        <f t="shared" si="2"/>
        <v>115</v>
      </c>
      <c r="M6" s="12" t="str">
        <f t="shared" si="3"/>
        <v>Nepal</v>
      </c>
      <c r="N6" s="12">
        <f t="shared" si="4"/>
        <v>5171</v>
      </c>
    </row>
    <row r="7" spans="1:16" ht="12.5" customHeight="1" x14ac:dyDescent="0.25">
      <c r="A7" s="8">
        <v>4</v>
      </c>
      <c r="B7" s="20" t="s">
        <v>264</v>
      </c>
      <c r="C7" s="22">
        <v>0</v>
      </c>
      <c r="D7" s="22">
        <v>0</v>
      </c>
      <c r="E7" s="22">
        <v>3</v>
      </c>
      <c r="F7" s="22">
        <v>3</v>
      </c>
      <c r="H7" s="8">
        <v>4</v>
      </c>
      <c r="I7" s="21" t="s">
        <v>264</v>
      </c>
      <c r="J7" s="12">
        <f t="shared" si="0"/>
        <v>3</v>
      </c>
      <c r="K7" s="12">
        <f t="shared" si="1"/>
        <v>3.0004</v>
      </c>
      <c r="L7" s="12">
        <f t="shared" si="2"/>
        <v>179</v>
      </c>
      <c r="M7" s="12" t="str">
        <f t="shared" si="3"/>
        <v>Sri Lanka</v>
      </c>
      <c r="N7" s="12">
        <f t="shared" si="4"/>
        <v>5132</v>
      </c>
    </row>
    <row r="8" spans="1:16" ht="12.5" customHeight="1" x14ac:dyDescent="0.25">
      <c r="A8" s="8">
        <v>5</v>
      </c>
      <c r="B8" s="20" t="s">
        <v>265</v>
      </c>
      <c r="C8" s="10">
        <v>0</v>
      </c>
      <c r="D8" s="10">
        <v>0</v>
      </c>
      <c r="E8" s="10">
        <v>3</v>
      </c>
      <c r="F8" s="10">
        <v>3</v>
      </c>
      <c r="H8" s="8">
        <v>5</v>
      </c>
      <c r="I8" s="21" t="s">
        <v>265</v>
      </c>
      <c r="J8" s="12">
        <f t="shared" si="0"/>
        <v>3</v>
      </c>
      <c r="K8" s="12">
        <f t="shared" si="1"/>
        <v>3.0005000000000002</v>
      </c>
      <c r="L8" s="12">
        <f t="shared" si="2"/>
        <v>178</v>
      </c>
      <c r="M8" s="12" t="str">
        <f t="shared" si="3"/>
        <v>Philippines</v>
      </c>
      <c r="N8" s="12">
        <f t="shared" si="4"/>
        <v>3731</v>
      </c>
    </row>
    <row r="9" spans="1:16" ht="12.5" customHeight="1" x14ac:dyDescent="0.25">
      <c r="A9" s="8">
        <v>6</v>
      </c>
      <c r="B9" s="20" t="s">
        <v>266</v>
      </c>
      <c r="C9" s="22">
        <v>3</v>
      </c>
      <c r="D9" s="22">
        <v>0</v>
      </c>
      <c r="E9" s="22">
        <v>0</v>
      </c>
      <c r="F9" s="22">
        <v>3</v>
      </c>
      <c r="H9" s="8">
        <v>6</v>
      </c>
      <c r="I9" s="21" t="s">
        <v>266</v>
      </c>
      <c r="J9" s="12">
        <f t="shared" si="0"/>
        <v>0</v>
      </c>
      <c r="K9" s="12">
        <f t="shared" si="1"/>
        <v>6.0000000000000006E-4</v>
      </c>
      <c r="L9" s="12">
        <f t="shared" si="2"/>
        <v>204</v>
      </c>
      <c r="M9" s="12" t="str">
        <f t="shared" si="3"/>
        <v>Australia</v>
      </c>
      <c r="N9" s="12">
        <f t="shared" si="4"/>
        <v>3721</v>
      </c>
    </row>
    <row r="10" spans="1:16" ht="12.5" customHeight="1" x14ac:dyDescent="0.25">
      <c r="A10" s="8">
        <v>7</v>
      </c>
      <c r="B10" s="20" t="s">
        <v>267</v>
      </c>
      <c r="C10" s="10">
        <v>0</v>
      </c>
      <c r="D10" s="10">
        <v>38</v>
      </c>
      <c r="E10" s="10">
        <v>118</v>
      </c>
      <c r="F10" s="10">
        <v>156</v>
      </c>
      <c r="H10" s="8">
        <v>7</v>
      </c>
      <c r="I10" s="21" t="s">
        <v>267</v>
      </c>
      <c r="J10" s="12">
        <f t="shared" si="0"/>
        <v>118</v>
      </c>
      <c r="K10" s="12">
        <f t="shared" si="1"/>
        <v>118.00069999999999</v>
      </c>
      <c r="L10" s="12">
        <f t="shared" si="2"/>
        <v>45</v>
      </c>
      <c r="M10" s="12" t="str">
        <f t="shared" si="3"/>
        <v>Pakistan</v>
      </c>
      <c r="N10" s="12">
        <f t="shared" si="4"/>
        <v>2915</v>
      </c>
    </row>
    <row r="11" spans="1:16" ht="12.5" customHeight="1" x14ac:dyDescent="0.25">
      <c r="A11" s="8">
        <v>8</v>
      </c>
      <c r="B11" s="20" t="s">
        <v>268</v>
      </c>
      <c r="C11" s="22">
        <v>0</v>
      </c>
      <c r="D11" s="22">
        <v>3</v>
      </c>
      <c r="E11" s="22">
        <v>3</v>
      </c>
      <c r="F11" s="22">
        <v>6</v>
      </c>
      <c r="H11" s="8">
        <v>8</v>
      </c>
      <c r="I11" s="21" t="s">
        <v>268</v>
      </c>
      <c r="J11" s="12">
        <f t="shared" si="0"/>
        <v>3</v>
      </c>
      <c r="K11" s="12">
        <f t="shared" si="1"/>
        <v>3.0007999999999999</v>
      </c>
      <c r="L11" s="12">
        <f t="shared" si="2"/>
        <v>177</v>
      </c>
      <c r="M11" s="12" t="str">
        <f t="shared" si="3"/>
        <v>Vietnam</v>
      </c>
      <c r="N11" s="12">
        <f t="shared" si="4"/>
        <v>2068</v>
      </c>
    </row>
    <row r="12" spans="1:16" ht="12.5" customHeight="1" x14ac:dyDescent="0.25">
      <c r="A12" s="8">
        <v>9</v>
      </c>
      <c r="B12" s="20" t="s">
        <v>269</v>
      </c>
      <c r="C12" s="10">
        <v>199</v>
      </c>
      <c r="D12" s="10">
        <v>54</v>
      </c>
      <c r="E12" s="10">
        <v>3721</v>
      </c>
      <c r="F12" s="10">
        <v>3974</v>
      </c>
      <c r="H12" s="8">
        <v>9</v>
      </c>
      <c r="I12" s="21" t="s">
        <v>269</v>
      </c>
      <c r="J12" s="12">
        <f t="shared" si="0"/>
        <v>3721</v>
      </c>
      <c r="K12" s="12">
        <f t="shared" si="1"/>
        <v>3721.0009</v>
      </c>
      <c r="L12" s="12">
        <f t="shared" si="2"/>
        <v>6</v>
      </c>
      <c r="M12" s="12" t="str">
        <f t="shared" si="3"/>
        <v>Malaysia</v>
      </c>
      <c r="N12" s="12">
        <f t="shared" si="4"/>
        <v>1831</v>
      </c>
    </row>
    <row r="13" spans="1:16" ht="12.5" customHeight="1" x14ac:dyDescent="0.25">
      <c r="A13" s="8">
        <v>10</v>
      </c>
      <c r="B13" s="20" t="s">
        <v>270</v>
      </c>
      <c r="C13" s="22">
        <v>0</v>
      </c>
      <c r="D13" s="22">
        <v>12</v>
      </c>
      <c r="E13" s="22">
        <v>12</v>
      </c>
      <c r="F13" s="22">
        <v>24</v>
      </c>
      <c r="H13" s="8">
        <v>10</v>
      </c>
      <c r="I13" s="21" t="s">
        <v>270</v>
      </c>
      <c r="J13" s="12">
        <f t="shared" si="0"/>
        <v>12</v>
      </c>
      <c r="K13" s="12">
        <f t="shared" si="1"/>
        <v>12.000999999999999</v>
      </c>
      <c r="L13" s="12">
        <f t="shared" si="2"/>
        <v>98</v>
      </c>
      <c r="M13" s="12" t="str">
        <f t="shared" si="3"/>
        <v>Hksar Of The Prc</v>
      </c>
      <c r="N13" s="12">
        <f t="shared" si="4"/>
        <v>1645</v>
      </c>
    </row>
    <row r="14" spans="1:16" ht="12.5" customHeight="1" x14ac:dyDescent="0.25">
      <c r="A14" s="8">
        <v>11</v>
      </c>
      <c r="B14" s="20" t="s">
        <v>271</v>
      </c>
      <c r="C14" s="10">
        <v>0</v>
      </c>
      <c r="D14" s="10">
        <v>5</v>
      </c>
      <c r="E14" s="10">
        <v>3</v>
      </c>
      <c r="F14" s="10">
        <v>8</v>
      </c>
      <c r="H14" s="8">
        <v>11</v>
      </c>
      <c r="I14" s="21" t="s">
        <v>271</v>
      </c>
      <c r="J14" s="12">
        <f t="shared" si="0"/>
        <v>3</v>
      </c>
      <c r="K14" s="12">
        <f t="shared" si="1"/>
        <v>3.0011000000000001</v>
      </c>
      <c r="L14" s="12">
        <f t="shared" si="2"/>
        <v>176</v>
      </c>
      <c r="M14" s="12" t="str">
        <f t="shared" si="3"/>
        <v>Iran</v>
      </c>
      <c r="N14" s="12">
        <f t="shared" si="4"/>
        <v>1570</v>
      </c>
    </row>
    <row r="15" spans="1:16" ht="12.5" customHeight="1" x14ac:dyDescent="0.25">
      <c r="A15" s="8">
        <v>12</v>
      </c>
      <c r="B15" s="20" t="s">
        <v>272</v>
      </c>
      <c r="C15" s="22">
        <v>0</v>
      </c>
      <c r="D15" s="22">
        <v>3</v>
      </c>
      <c r="E15" s="22">
        <v>0</v>
      </c>
      <c r="F15" s="22">
        <v>3</v>
      </c>
      <c r="H15" s="8">
        <v>12</v>
      </c>
      <c r="I15" s="21" t="s">
        <v>272</v>
      </c>
      <c r="J15" s="12">
        <f t="shared" si="0"/>
        <v>0</v>
      </c>
      <c r="K15" s="12">
        <f t="shared" si="1"/>
        <v>1.2000000000000001E-3</v>
      </c>
      <c r="L15" s="12">
        <f t="shared" si="2"/>
        <v>203</v>
      </c>
      <c r="M15" s="12" t="str">
        <f t="shared" si="3"/>
        <v>Indonesia</v>
      </c>
      <c r="N15" s="12">
        <f t="shared" si="4"/>
        <v>1275</v>
      </c>
    </row>
    <row r="16" spans="1:16" ht="12.5" customHeight="1" x14ac:dyDescent="0.25">
      <c r="A16" s="8">
        <v>13</v>
      </c>
      <c r="B16" s="20" t="s">
        <v>273</v>
      </c>
      <c r="C16" s="10">
        <v>3</v>
      </c>
      <c r="D16" s="10">
        <v>9</v>
      </c>
      <c r="E16" s="10">
        <v>32</v>
      </c>
      <c r="F16" s="10">
        <v>44</v>
      </c>
      <c r="H16" s="8">
        <v>13</v>
      </c>
      <c r="I16" s="21" t="s">
        <v>273</v>
      </c>
      <c r="J16" s="12">
        <f t="shared" si="0"/>
        <v>32</v>
      </c>
      <c r="K16" s="12">
        <f t="shared" si="1"/>
        <v>32.001300000000001</v>
      </c>
      <c r="L16" s="12">
        <f t="shared" si="2"/>
        <v>72</v>
      </c>
      <c r="M16" s="12" t="str">
        <f t="shared" si="3"/>
        <v>United Kingdom</v>
      </c>
      <c r="N16" s="12">
        <f t="shared" si="4"/>
        <v>1183</v>
      </c>
    </row>
    <row r="17" spans="1:14" ht="12.5" customHeight="1" x14ac:dyDescent="0.25">
      <c r="A17" s="8">
        <v>14</v>
      </c>
      <c r="B17" s="20" t="s">
        <v>274</v>
      </c>
      <c r="C17" s="22">
        <v>3</v>
      </c>
      <c r="D17" s="22">
        <v>92</v>
      </c>
      <c r="E17" s="22">
        <v>567</v>
      </c>
      <c r="F17" s="22">
        <v>662</v>
      </c>
      <c r="H17" s="8">
        <v>14</v>
      </c>
      <c r="I17" s="21" t="s">
        <v>274</v>
      </c>
      <c r="J17" s="12">
        <f t="shared" si="0"/>
        <v>567</v>
      </c>
      <c r="K17" s="12">
        <f t="shared" si="1"/>
        <v>567.00139999999999</v>
      </c>
      <c r="L17" s="12">
        <f t="shared" si="2"/>
        <v>19</v>
      </c>
      <c r="M17" s="12" t="str">
        <f t="shared" si="3"/>
        <v>New Zealand</v>
      </c>
      <c r="N17" s="12">
        <f t="shared" si="4"/>
        <v>1157</v>
      </c>
    </row>
    <row r="18" spans="1:14" ht="12.5" customHeight="1" x14ac:dyDescent="0.25">
      <c r="A18" s="8">
        <v>15</v>
      </c>
      <c r="B18" s="20" t="s">
        <v>275</v>
      </c>
      <c r="C18" s="10">
        <v>0</v>
      </c>
      <c r="D18" s="10">
        <v>3</v>
      </c>
      <c r="E18" s="10">
        <v>0</v>
      </c>
      <c r="F18" s="10">
        <v>3</v>
      </c>
      <c r="H18" s="8">
        <v>15</v>
      </c>
      <c r="I18" s="21" t="s">
        <v>275</v>
      </c>
      <c r="J18" s="12">
        <f t="shared" si="0"/>
        <v>0</v>
      </c>
      <c r="K18" s="12">
        <f t="shared" si="1"/>
        <v>1.5E-3</v>
      </c>
      <c r="L18" s="12">
        <f t="shared" si="2"/>
        <v>202</v>
      </c>
      <c r="M18" s="12" t="str">
        <f t="shared" si="3"/>
        <v>Colombia</v>
      </c>
      <c r="N18" s="12">
        <f t="shared" si="4"/>
        <v>1029</v>
      </c>
    </row>
    <row r="19" spans="1:14" ht="12.5" customHeight="1" x14ac:dyDescent="0.25">
      <c r="A19" s="8">
        <v>16</v>
      </c>
      <c r="B19" s="20" t="s">
        <v>276</v>
      </c>
      <c r="C19" s="22">
        <v>0</v>
      </c>
      <c r="D19" s="22">
        <v>12</v>
      </c>
      <c r="E19" s="22">
        <v>9</v>
      </c>
      <c r="F19" s="22">
        <v>21</v>
      </c>
      <c r="H19" s="8">
        <v>16</v>
      </c>
      <c r="I19" s="21" t="s">
        <v>276</v>
      </c>
      <c r="J19" s="12">
        <f t="shared" si="0"/>
        <v>9</v>
      </c>
      <c r="K19" s="12">
        <f t="shared" si="1"/>
        <v>9.0015999999999998</v>
      </c>
      <c r="L19" s="12">
        <f t="shared" si="2"/>
        <v>109</v>
      </c>
      <c r="M19" s="12" t="str">
        <f t="shared" si="3"/>
        <v>Korea, South</v>
      </c>
      <c r="N19" s="12">
        <f t="shared" si="4"/>
        <v>749</v>
      </c>
    </row>
    <row r="20" spans="1:14" ht="12.5" customHeight="1" x14ac:dyDescent="0.25">
      <c r="A20" s="8">
        <v>17</v>
      </c>
      <c r="B20" s="20" t="s">
        <v>277</v>
      </c>
      <c r="C20" s="10">
        <v>0</v>
      </c>
      <c r="D20" s="10">
        <v>22</v>
      </c>
      <c r="E20" s="10">
        <v>21</v>
      </c>
      <c r="F20" s="10">
        <v>43</v>
      </c>
      <c r="H20" s="8">
        <v>17</v>
      </c>
      <c r="I20" s="21" t="s">
        <v>277</v>
      </c>
      <c r="J20" s="12">
        <f t="shared" si="0"/>
        <v>21</v>
      </c>
      <c r="K20" s="12">
        <f t="shared" si="1"/>
        <v>21.0017</v>
      </c>
      <c r="L20" s="12">
        <f t="shared" si="2"/>
        <v>83</v>
      </c>
      <c r="M20" s="12" t="str">
        <f t="shared" si="3"/>
        <v>South Africa</v>
      </c>
      <c r="N20" s="12">
        <f t="shared" si="4"/>
        <v>718</v>
      </c>
    </row>
    <row r="21" spans="1:14" ht="12.5" customHeight="1" x14ac:dyDescent="0.25">
      <c r="A21" s="8">
        <v>18</v>
      </c>
      <c r="B21" s="20" t="s">
        <v>278</v>
      </c>
      <c r="C21" s="22">
        <v>5</v>
      </c>
      <c r="D21" s="22">
        <v>3</v>
      </c>
      <c r="E21" s="22">
        <v>133</v>
      </c>
      <c r="F21" s="22">
        <v>141</v>
      </c>
      <c r="H21" s="8">
        <v>18</v>
      </c>
      <c r="I21" s="21" t="s">
        <v>278</v>
      </c>
      <c r="J21" s="12">
        <f t="shared" si="0"/>
        <v>133</v>
      </c>
      <c r="K21" s="12">
        <f t="shared" si="1"/>
        <v>133.0018</v>
      </c>
      <c r="L21" s="12">
        <f t="shared" si="2"/>
        <v>41</v>
      </c>
      <c r="M21" s="12" t="str">
        <f t="shared" si="3"/>
        <v>Singapore</v>
      </c>
      <c r="N21" s="12">
        <f t="shared" si="4"/>
        <v>667</v>
      </c>
    </row>
    <row r="22" spans="1:14" ht="12.5" customHeight="1" x14ac:dyDescent="0.25">
      <c r="A22" s="8">
        <v>19</v>
      </c>
      <c r="B22" s="20" t="s">
        <v>279</v>
      </c>
      <c r="C22" s="10">
        <v>0</v>
      </c>
      <c r="D22" s="10">
        <v>3</v>
      </c>
      <c r="E22" s="10">
        <v>3</v>
      </c>
      <c r="F22" s="10">
        <v>6</v>
      </c>
      <c r="H22" s="8">
        <v>19</v>
      </c>
      <c r="I22" s="21" t="s">
        <v>279</v>
      </c>
      <c r="J22" s="12">
        <f t="shared" si="0"/>
        <v>3</v>
      </c>
      <c r="K22" s="12">
        <f t="shared" si="1"/>
        <v>3.0019</v>
      </c>
      <c r="L22" s="12">
        <f t="shared" si="2"/>
        <v>175</v>
      </c>
      <c r="M22" s="12" t="str">
        <f t="shared" si="3"/>
        <v>Bangladesh</v>
      </c>
      <c r="N22" s="12">
        <f t="shared" si="4"/>
        <v>567</v>
      </c>
    </row>
    <row r="23" spans="1:14" ht="12.5" customHeight="1" x14ac:dyDescent="0.25">
      <c r="A23" s="8">
        <v>20</v>
      </c>
      <c r="B23" s="20" t="s">
        <v>447</v>
      </c>
      <c r="C23" s="22">
        <v>0</v>
      </c>
      <c r="D23" s="22">
        <v>20</v>
      </c>
      <c r="E23" s="22">
        <v>18</v>
      </c>
      <c r="F23" s="22">
        <v>38</v>
      </c>
      <c r="H23" s="8">
        <v>20</v>
      </c>
      <c r="I23" s="21" t="s">
        <v>447</v>
      </c>
      <c r="J23" s="12">
        <f t="shared" si="0"/>
        <v>18</v>
      </c>
      <c r="K23" s="12">
        <f t="shared" si="1"/>
        <v>18.001999999999999</v>
      </c>
      <c r="L23" s="12">
        <f t="shared" si="2"/>
        <v>89</v>
      </c>
      <c r="M23" s="12" t="str">
        <f t="shared" si="3"/>
        <v>Taiwan</v>
      </c>
      <c r="N23" s="12">
        <f t="shared" si="4"/>
        <v>531</v>
      </c>
    </row>
    <row r="24" spans="1:14" ht="12.5" customHeight="1" x14ac:dyDescent="0.25">
      <c r="A24" s="8">
        <v>21</v>
      </c>
      <c r="B24" s="20" t="s">
        <v>280</v>
      </c>
      <c r="C24" s="10">
        <v>0</v>
      </c>
      <c r="D24" s="10">
        <v>3</v>
      </c>
      <c r="E24" s="10">
        <v>19</v>
      </c>
      <c r="F24" s="10">
        <v>22</v>
      </c>
      <c r="H24" s="8">
        <v>21</v>
      </c>
      <c r="I24" s="21" t="s">
        <v>280</v>
      </c>
      <c r="J24" s="12">
        <f t="shared" si="0"/>
        <v>19</v>
      </c>
      <c r="K24" s="12">
        <f t="shared" si="1"/>
        <v>19.002099999999999</v>
      </c>
      <c r="L24" s="12">
        <f t="shared" si="2"/>
        <v>86</v>
      </c>
      <c r="M24" s="12" t="str">
        <f t="shared" si="3"/>
        <v>Thailand</v>
      </c>
      <c r="N24" s="12">
        <f t="shared" si="4"/>
        <v>457</v>
      </c>
    </row>
    <row r="25" spans="1:14" ht="12.5" customHeight="1" x14ac:dyDescent="0.25">
      <c r="A25" s="8">
        <v>22</v>
      </c>
      <c r="B25" s="20" t="s">
        <v>281</v>
      </c>
      <c r="C25" s="22">
        <v>0</v>
      </c>
      <c r="D25" s="22">
        <v>206</v>
      </c>
      <c r="E25" s="22">
        <v>450</v>
      </c>
      <c r="F25" s="22">
        <v>656</v>
      </c>
      <c r="H25" s="8">
        <v>22</v>
      </c>
      <c r="I25" s="21" t="s">
        <v>281</v>
      </c>
      <c r="J25" s="12">
        <f t="shared" si="0"/>
        <v>450</v>
      </c>
      <c r="K25" s="12">
        <f t="shared" si="1"/>
        <v>450.00220000000002</v>
      </c>
      <c r="L25" s="12">
        <f t="shared" si="2"/>
        <v>22</v>
      </c>
      <c r="M25" s="12" t="str">
        <f t="shared" si="3"/>
        <v>Brazil</v>
      </c>
      <c r="N25" s="12">
        <f t="shared" si="4"/>
        <v>450</v>
      </c>
    </row>
    <row r="26" spans="1:14" ht="12.5" customHeight="1" x14ac:dyDescent="0.25">
      <c r="A26" s="8">
        <v>23</v>
      </c>
      <c r="B26" s="20" t="s">
        <v>282</v>
      </c>
      <c r="C26" s="10">
        <v>3</v>
      </c>
      <c r="D26" s="10">
        <v>3</v>
      </c>
      <c r="E26" s="10">
        <v>35</v>
      </c>
      <c r="F26" s="10">
        <v>41</v>
      </c>
      <c r="H26" s="8">
        <v>23</v>
      </c>
      <c r="I26" s="21" t="s">
        <v>282</v>
      </c>
      <c r="J26" s="12">
        <f t="shared" si="0"/>
        <v>35</v>
      </c>
      <c r="K26" s="12">
        <f t="shared" si="1"/>
        <v>35.002299999999998</v>
      </c>
      <c r="L26" s="12">
        <f t="shared" si="2"/>
        <v>71</v>
      </c>
      <c r="M26" s="12" t="str">
        <f t="shared" si="3"/>
        <v>USA</v>
      </c>
      <c r="N26" s="12">
        <f t="shared" si="4"/>
        <v>388</v>
      </c>
    </row>
    <row r="27" spans="1:14" ht="12.5" customHeight="1" x14ac:dyDescent="0.25">
      <c r="A27" s="8">
        <v>24</v>
      </c>
      <c r="B27" s="20" t="s">
        <v>283</v>
      </c>
      <c r="C27" s="22">
        <v>0</v>
      </c>
      <c r="D27" s="22">
        <v>5</v>
      </c>
      <c r="E27" s="22">
        <v>18</v>
      </c>
      <c r="F27" s="22">
        <v>23</v>
      </c>
      <c r="H27" s="8">
        <v>24</v>
      </c>
      <c r="I27" s="21" t="s">
        <v>283</v>
      </c>
      <c r="J27" s="12">
        <f t="shared" si="0"/>
        <v>18</v>
      </c>
      <c r="K27" s="12">
        <f t="shared" si="1"/>
        <v>18.002400000000002</v>
      </c>
      <c r="L27" s="12">
        <f t="shared" si="2"/>
        <v>88</v>
      </c>
      <c r="M27" s="12" t="str">
        <f t="shared" si="3"/>
        <v>Ireland</v>
      </c>
      <c r="N27" s="12">
        <f t="shared" si="4"/>
        <v>377</v>
      </c>
    </row>
    <row r="28" spans="1:14" ht="12.5" customHeight="1" x14ac:dyDescent="0.25">
      <c r="A28" s="8">
        <v>25</v>
      </c>
      <c r="B28" s="20" t="s">
        <v>284</v>
      </c>
      <c r="C28" s="10">
        <v>0</v>
      </c>
      <c r="D28" s="10">
        <v>0</v>
      </c>
      <c r="E28" s="10">
        <v>3</v>
      </c>
      <c r="F28" s="10">
        <v>3</v>
      </c>
      <c r="H28" s="8">
        <v>25</v>
      </c>
      <c r="I28" s="21" t="s">
        <v>284</v>
      </c>
      <c r="J28" s="12">
        <f t="shared" si="0"/>
        <v>3</v>
      </c>
      <c r="K28" s="12">
        <f t="shared" si="1"/>
        <v>3.0024999999999999</v>
      </c>
      <c r="L28" s="12">
        <f t="shared" si="2"/>
        <v>174</v>
      </c>
      <c r="M28" s="12" t="str">
        <f t="shared" si="3"/>
        <v>Nigeria</v>
      </c>
      <c r="N28" s="12">
        <f t="shared" si="4"/>
        <v>346</v>
      </c>
    </row>
    <row r="29" spans="1:14" ht="12.5" customHeight="1" x14ac:dyDescent="0.25">
      <c r="A29" s="8">
        <v>26</v>
      </c>
      <c r="B29" s="20" t="s">
        <v>285</v>
      </c>
      <c r="C29" s="22">
        <v>3</v>
      </c>
      <c r="D29" s="22">
        <v>0</v>
      </c>
      <c r="E29" s="22">
        <v>0</v>
      </c>
      <c r="F29" s="22">
        <v>3</v>
      </c>
      <c r="H29" s="8">
        <v>26</v>
      </c>
      <c r="I29" s="21" t="s">
        <v>285</v>
      </c>
      <c r="J29" s="12">
        <f t="shared" si="0"/>
        <v>0</v>
      </c>
      <c r="K29" s="12">
        <f t="shared" si="1"/>
        <v>2.6000000000000003E-3</v>
      </c>
      <c r="L29" s="12">
        <f t="shared" si="2"/>
        <v>201</v>
      </c>
      <c r="M29" s="12" t="str">
        <f t="shared" si="3"/>
        <v>Italy</v>
      </c>
      <c r="N29" s="12">
        <f t="shared" si="4"/>
        <v>333</v>
      </c>
    </row>
    <row r="30" spans="1:14" ht="12.5" customHeight="1" x14ac:dyDescent="0.25">
      <c r="A30" s="8">
        <v>27</v>
      </c>
      <c r="B30" s="20" t="s">
        <v>185</v>
      </c>
      <c r="C30" s="10">
        <v>5</v>
      </c>
      <c r="D30" s="10">
        <v>7</v>
      </c>
      <c r="E30" s="10">
        <v>0</v>
      </c>
      <c r="F30" s="10">
        <v>12</v>
      </c>
      <c r="H30" s="8">
        <v>27</v>
      </c>
      <c r="I30" s="21" t="s">
        <v>185</v>
      </c>
      <c r="J30" s="12">
        <f t="shared" si="0"/>
        <v>0</v>
      </c>
      <c r="K30" s="12">
        <f t="shared" si="1"/>
        <v>2.7000000000000001E-3</v>
      </c>
      <c r="L30" s="12">
        <f t="shared" si="2"/>
        <v>200</v>
      </c>
      <c r="M30" s="12" t="str">
        <f t="shared" si="3"/>
        <v>UAR</v>
      </c>
      <c r="N30" s="12">
        <f t="shared" si="4"/>
        <v>321</v>
      </c>
    </row>
    <row r="31" spans="1:14" ht="12.5" customHeight="1" x14ac:dyDescent="0.25">
      <c r="A31" s="8">
        <v>28</v>
      </c>
      <c r="B31" s="20" t="s">
        <v>286</v>
      </c>
      <c r="C31" s="22">
        <v>24</v>
      </c>
      <c r="D31" s="22">
        <v>352</v>
      </c>
      <c r="E31" s="22">
        <v>287</v>
      </c>
      <c r="F31" s="22">
        <v>663</v>
      </c>
      <c r="H31" s="8">
        <v>28</v>
      </c>
      <c r="I31" s="21" t="s">
        <v>286</v>
      </c>
      <c r="J31" s="12">
        <f t="shared" si="0"/>
        <v>287</v>
      </c>
      <c r="K31" s="12">
        <f t="shared" si="1"/>
        <v>287.00279999999998</v>
      </c>
      <c r="L31" s="12">
        <f t="shared" si="2"/>
        <v>31</v>
      </c>
      <c r="M31" s="12" t="str">
        <f t="shared" si="3"/>
        <v>Kenya</v>
      </c>
      <c r="N31" s="12">
        <f t="shared" si="4"/>
        <v>315</v>
      </c>
    </row>
    <row r="32" spans="1:14" ht="12.5" customHeight="1" x14ac:dyDescent="0.25">
      <c r="A32" s="8">
        <v>29</v>
      </c>
      <c r="B32" s="20" t="s">
        <v>211</v>
      </c>
      <c r="C32" s="10">
        <v>3</v>
      </c>
      <c r="D32" s="10">
        <v>6</v>
      </c>
      <c r="E32" s="10">
        <v>6</v>
      </c>
      <c r="F32" s="10">
        <v>15</v>
      </c>
      <c r="H32" s="8">
        <v>29</v>
      </c>
      <c r="I32" s="21" t="s">
        <v>211</v>
      </c>
      <c r="J32" s="12">
        <f t="shared" si="0"/>
        <v>6</v>
      </c>
      <c r="K32" s="12">
        <f t="shared" si="1"/>
        <v>6.0029000000000003</v>
      </c>
      <c r="L32" s="12">
        <f t="shared" si="2"/>
        <v>118</v>
      </c>
      <c r="M32" s="12" t="str">
        <f t="shared" si="3"/>
        <v>Mauritius</v>
      </c>
      <c r="N32" s="12">
        <f t="shared" si="4"/>
        <v>299</v>
      </c>
    </row>
    <row r="33" spans="1:14" ht="12.5" customHeight="1" x14ac:dyDescent="0.25">
      <c r="A33" s="8">
        <v>30</v>
      </c>
      <c r="B33" s="20" t="s">
        <v>287</v>
      </c>
      <c r="C33" s="22">
        <v>0</v>
      </c>
      <c r="D33" s="22">
        <v>181</v>
      </c>
      <c r="E33" s="22">
        <v>225</v>
      </c>
      <c r="F33" s="22">
        <v>406</v>
      </c>
      <c r="H33" s="8">
        <v>30</v>
      </c>
      <c r="I33" s="21" t="s">
        <v>287</v>
      </c>
      <c r="J33" s="12">
        <f t="shared" si="0"/>
        <v>225</v>
      </c>
      <c r="K33" s="12">
        <f t="shared" si="1"/>
        <v>225.00299999999999</v>
      </c>
      <c r="L33" s="12">
        <f t="shared" si="2"/>
        <v>34</v>
      </c>
      <c r="M33" s="12" t="str">
        <f t="shared" si="3"/>
        <v>Egypt</v>
      </c>
      <c r="N33" s="12">
        <f t="shared" si="4"/>
        <v>291</v>
      </c>
    </row>
    <row r="34" spans="1:14" ht="12.5" customHeight="1" x14ac:dyDescent="0.25">
      <c r="A34" s="8">
        <v>31</v>
      </c>
      <c r="B34" s="20" t="s">
        <v>288</v>
      </c>
      <c r="C34" s="10">
        <v>3</v>
      </c>
      <c r="D34" s="10">
        <v>80</v>
      </c>
      <c r="E34" s="10">
        <v>191</v>
      </c>
      <c r="F34" s="10">
        <v>274</v>
      </c>
      <c r="H34" s="8">
        <v>31</v>
      </c>
      <c r="I34" s="21" t="s">
        <v>288</v>
      </c>
      <c r="J34" s="12">
        <f t="shared" si="0"/>
        <v>191</v>
      </c>
      <c r="K34" s="12">
        <f t="shared" si="1"/>
        <v>191.00309999999999</v>
      </c>
      <c r="L34" s="12">
        <f t="shared" si="2"/>
        <v>37</v>
      </c>
      <c r="M34" s="12" t="str">
        <f t="shared" si="3"/>
        <v>Cambodia</v>
      </c>
      <c r="N34" s="12">
        <f t="shared" si="4"/>
        <v>287</v>
      </c>
    </row>
    <row r="35" spans="1:14" ht="12.5" customHeight="1" x14ac:dyDescent="0.25">
      <c r="A35" s="8">
        <v>32</v>
      </c>
      <c r="B35" s="20" t="s">
        <v>448</v>
      </c>
      <c r="C35" s="22">
        <v>111</v>
      </c>
      <c r="D35" s="22">
        <v>2705</v>
      </c>
      <c r="E35" s="22">
        <v>7907</v>
      </c>
      <c r="F35" s="22">
        <v>10723</v>
      </c>
      <c r="H35" s="8">
        <v>32</v>
      </c>
      <c r="I35" s="21" t="s">
        <v>448</v>
      </c>
      <c r="J35" s="12">
        <f t="shared" si="0"/>
        <v>7907</v>
      </c>
      <c r="K35" s="12">
        <f t="shared" si="1"/>
        <v>7907.0032000000001</v>
      </c>
      <c r="L35" s="12">
        <f t="shared" si="2"/>
        <v>2</v>
      </c>
      <c r="M35" s="12" t="str">
        <f t="shared" si="3"/>
        <v>Saudi Arabia</v>
      </c>
      <c r="N35" s="12">
        <f t="shared" si="4"/>
        <v>255</v>
      </c>
    </row>
    <row r="36" spans="1:14" ht="12.5" customHeight="1" x14ac:dyDescent="0.25">
      <c r="A36" s="8">
        <v>33</v>
      </c>
      <c r="B36" s="20" t="s">
        <v>289</v>
      </c>
      <c r="C36" s="10">
        <v>0</v>
      </c>
      <c r="D36" s="10">
        <v>11</v>
      </c>
      <c r="E36" s="10">
        <v>3</v>
      </c>
      <c r="F36" s="10">
        <v>14</v>
      </c>
      <c r="H36" s="8">
        <v>33</v>
      </c>
      <c r="I36" s="21" t="s">
        <v>289</v>
      </c>
      <c r="J36" s="12">
        <f t="shared" si="0"/>
        <v>3</v>
      </c>
      <c r="K36" s="12">
        <f t="shared" si="1"/>
        <v>3.0032999999999999</v>
      </c>
      <c r="L36" s="12">
        <f t="shared" si="2"/>
        <v>173</v>
      </c>
      <c r="M36" s="12" t="str">
        <f t="shared" si="3"/>
        <v>Fiji</v>
      </c>
      <c r="N36" s="12">
        <f t="shared" si="4"/>
        <v>235</v>
      </c>
    </row>
    <row r="37" spans="1:14" ht="12.5" customHeight="1" x14ac:dyDescent="0.25">
      <c r="A37" s="8">
        <v>34</v>
      </c>
      <c r="B37" s="20" t="s">
        <v>290</v>
      </c>
      <c r="C37" s="22">
        <v>6</v>
      </c>
      <c r="D37" s="22">
        <v>359</v>
      </c>
      <c r="E37" s="22">
        <v>1029</v>
      </c>
      <c r="F37" s="22">
        <v>1394</v>
      </c>
      <c r="H37" s="8">
        <v>34</v>
      </c>
      <c r="I37" s="21" t="s">
        <v>290</v>
      </c>
      <c r="J37" s="12">
        <f t="shared" si="0"/>
        <v>1029</v>
      </c>
      <c r="K37" s="12">
        <f t="shared" si="1"/>
        <v>1029.0034000000001</v>
      </c>
      <c r="L37" s="12">
        <f t="shared" si="2"/>
        <v>15</v>
      </c>
      <c r="M37" s="12" t="str">
        <f t="shared" si="3"/>
        <v>Canada</v>
      </c>
      <c r="N37" s="12">
        <f t="shared" si="4"/>
        <v>225</v>
      </c>
    </row>
    <row r="38" spans="1:14" ht="12.5" customHeight="1" x14ac:dyDescent="0.25">
      <c r="A38" s="8">
        <v>35</v>
      </c>
      <c r="B38" s="20" t="s">
        <v>450</v>
      </c>
      <c r="C38" s="10">
        <v>31</v>
      </c>
      <c r="D38" s="10">
        <v>5</v>
      </c>
      <c r="E38" s="10">
        <v>3</v>
      </c>
      <c r="F38" s="10">
        <v>39</v>
      </c>
      <c r="H38" s="8">
        <v>35</v>
      </c>
      <c r="I38" s="21" t="s">
        <v>450</v>
      </c>
      <c r="J38" s="12">
        <f t="shared" si="0"/>
        <v>3</v>
      </c>
      <c r="K38" s="12">
        <f t="shared" si="1"/>
        <v>3.0034999999999998</v>
      </c>
      <c r="L38" s="12">
        <f t="shared" si="2"/>
        <v>172</v>
      </c>
      <c r="M38" s="12" t="str">
        <f t="shared" si="3"/>
        <v>Japan</v>
      </c>
      <c r="N38" s="12">
        <f t="shared" si="4"/>
        <v>207</v>
      </c>
    </row>
    <row r="39" spans="1:14" ht="12.5" customHeight="1" x14ac:dyDescent="0.25">
      <c r="A39" s="8">
        <v>36</v>
      </c>
      <c r="B39" s="20" t="s">
        <v>449</v>
      </c>
      <c r="C39" s="22">
        <v>0</v>
      </c>
      <c r="D39" s="22">
        <v>10</v>
      </c>
      <c r="E39" s="22">
        <v>3</v>
      </c>
      <c r="F39" s="22">
        <v>13</v>
      </c>
      <c r="H39" s="8">
        <v>36</v>
      </c>
      <c r="I39" s="21" t="s">
        <v>449</v>
      </c>
      <c r="J39" s="12">
        <f t="shared" si="0"/>
        <v>3</v>
      </c>
      <c r="K39" s="12">
        <f t="shared" si="1"/>
        <v>3.0036</v>
      </c>
      <c r="L39" s="12">
        <f t="shared" si="2"/>
        <v>171</v>
      </c>
      <c r="M39" s="12" t="str">
        <f t="shared" si="3"/>
        <v>France</v>
      </c>
      <c r="N39" s="12">
        <f t="shared" si="4"/>
        <v>200</v>
      </c>
    </row>
    <row r="40" spans="1:14" ht="12.5" customHeight="1" x14ac:dyDescent="0.25">
      <c r="A40" s="8">
        <v>37</v>
      </c>
      <c r="B40" s="20" t="s">
        <v>291</v>
      </c>
      <c r="C40" s="10">
        <v>0</v>
      </c>
      <c r="D40" s="10">
        <v>0</v>
      </c>
      <c r="E40" s="10">
        <v>3</v>
      </c>
      <c r="F40" s="10">
        <v>3</v>
      </c>
      <c r="H40" s="8">
        <v>37</v>
      </c>
      <c r="I40" s="21" t="s">
        <v>291</v>
      </c>
      <c r="J40" s="12">
        <f t="shared" si="0"/>
        <v>3</v>
      </c>
      <c r="K40" s="12">
        <f t="shared" si="1"/>
        <v>3.0036999999999998</v>
      </c>
      <c r="L40" s="12">
        <f t="shared" si="2"/>
        <v>170</v>
      </c>
      <c r="M40" s="12" t="str">
        <f t="shared" si="3"/>
        <v>Chile</v>
      </c>
      <c r="N40" s="12">
        <f t="shared" si="4"/>
        <v>191</v>
      </c>
    </row>
    <row r="41" spans="1:14" ht="12.5" customHeight="1" x14ac:dyDescent="0.25">
      <c r="A41" s="8">
        <v>38</v>
      </c>
      <c r="B41" s="20" t="s">
        <v>292</v>
      </c>
      <c r="C41" s="22">
        <v>0</v>
      </c>
      <c r="D41" s="22">
        <v>3</v>
      </c>
      <c r="E41" s="22">
        <v>3</v>
      </c>
      <c r="F41" s="22">
        <v>6</v>
      </c>
      <c r="H41" s="8">
        <v>38</v>
      </c>
      <c r="I41" s="21" t="s">
        <v>292</v>
      </c>
      <c r="J41" s="12">
        <f t="shared" si="0"/>
        <v>3</v>
      </c>
      <c r="K41" s="12">
        <f t="shared" si="1"/>
        <v>3.0038</v>
      </c>
      <c r="L41" s="12">
        <f t="shared" si="2"/>
        <v>169</v>
      </c>
      <c r="M41" s="12" t="str">
        <f t="shared" si="3"/>
        <v>Turkey</v>
      </c>
      <c r="N41" s="12">
        <f t="shared" si="4"/>
        <v>158</v>
      </c>
    </row>
    <row r="42" spans="1:14" ht="12.5" customHeight="1" x14ac:dyDescent="0.25">
      <c r="A42" s="8">
        <v>39</v>
      </c>
      <c r="B42" s="20" t="s">
        <v>293</v>
      </c>
      <c r="C42" s="10">
        <v>0</v>
      </c>
      <c r="D42" s="10">
        <v>3</v>
      </c>
      <c r="E42" s="10">
        <v>3</v>
      </c>
      <c r="F42" s="10">
        <v>6</v>
      </c>
      <c r="H42" s="8">
        <v>39</v>
      </c>
      <c r="I42" s="21" t="s">
        <v>293</v>
      </c>
      <c r="J42" s="12">
        <f t="shared" si="0"/>
        <v>3</v>
      </c>
      <c r="K42" s="12">
        <f t="shared" si="1"/>
        <v>3.0038999999999998</v>
      </c>
      <c r="L42" s="12">
        <f t="shared" si="2"/>
        <v>168</v>
      </c>
      <c r="M42" s="12" t="str">
        <f t="shared" si="3"/>
        <v>Myanmar</v>
      </c>
      <c r="N42" s="12">
        <f t="shared" si="4"/>
        <v>135</v>
      </c>
    </row>
    <row r="43" spans="1:14" ht="12.5" customHeight="1" x14ac:dyDescent="0.25">
      <c r="A43" s="8">
        <v>40</v>
      </c>
      <c r="B43" s="20" t="s">
        <v>294</v>
      </c>
      <c r="C43" s="22">
        <v>0</v>
      </c>
      <c r="D43" s="22">
        <v>12</v>
      </c>
      <c r="E43" s="22">
        <v>6</v>
      </c>
      <c r="F43" s="22">
        <v>18</v>
      </c>
      <c r="H43" s="8">
        <v>40</v>
      </c>
      <c r="I43" s="21" t="s">
        <v>294</v>
      </c>
      <c r="J43" s="12">
        <f t="shared" si="0"/>
        <v>6</v>
      </c>
      <c r="K43" s="12">
        <f t="shared" si="1"/>
        <v>6.0039999999999996</v>
      </c>
      <c r="L43" s="12">
        <f t="shared" si="2"/>
        <v>117</v>
      </c>
      <c r="M43" s="12" t="str">
        <f t="shared" si="3"/>
        <v>Germany</v>
      </c>
      <c r="N43" s="12">
        <f t="shared" si="4"/>
        <v>134</v>
      </c>
    </row>
    <row r="44" spans="1:14" ht="12.5" customHeight="1" x14ac:dyDescent="0.25">
      <c r="A44" s="8">
        <v>41</v>
      </c>
      <c r="B44" s="20" t="s">
        <v>295</v>
      </c>
      <c r="C44" s="10">
        <v>0</v>
      </c>
      <c r="D44" s="10">
        <v>3</v>
      </c>
      <c r="E44" s="10">
        <v>3</v>
      </c>
      <c r="F44" s="10">
        <v>6</v>
      </c>
      <c r="H44" s="8">
        <v>41</v>
      </c>
      <c r="I44" s="21" t="s">
        <v>295</v>
      </c>
      <c r="J44" s="12">
        <f t="shared" si="0"/>
        <v>3</v>
      </c>
      <c r="K44" s="12">
        <f t="shared" si="1"/>
        <v>3.0041000000000002</v>
      </c>
      <c r="L44" s="12">
        <f t="shared" si="2"/>
        <v>167</v>
      </c>
      <c r="M44" s="12" t="str">
        <f t="shared" si="3"/>
        <v>Bhutan</v>
      </c>
      <c r="N44" s="12">
        <f t="shared" si="4"/>
        <v>133</v>
      </c>
    </row>
    <row r="45" spans="1:14" ht="12.5" customHeight="1" x14ac:dyDescent="0.25">
      <c r="A45" s="8">
        <v>42</v>
      </c>
      <c r="B45" s="20" t="s">
        <v>296</v>
      </c>
      <c r="C45" s="22">
        <v>0</v>
      </c>
      <c r="D45" s="22">
        <v>0</v>
      </c>
      <c r="E45" s="22">
        <v>3</v>
      </c>
      <c r="F45" s="22">
        <v>3</v>
      </c>
      <c r="H45" s="8">
        <v>42</v>
      </c>
      <c r="I45" s="21" t="s">
        <v>296</v>
      </c>
      <c r="J45" s="12">
        <f t="shared" si="0"/>
        <v>3</v>
      </c>
      <c r="K45" s="12">
        <f t="shared" si="1"/>
        <v>3.0042</v>
      </c>
      <c r="L45" s="12">
        <f t="shared" si="2"/>
        <v>166</v>
      </c>
      <c r="M45" s="12" t="str">
        <f t="shared" si="3"/>
        <v>England</v>
      </c>
      <c r="N45" s="12">
        <f t="shared" si="4"/>
        <v>126</v>
      </c>
    </row>
    <row r="46" spans="1:14" ht="12.5" customHeight="1" x14ac:dyDescent="0.25">
      <c r="A46" s="8">
        <v>43</v>
      </c>
      <c r="B46" s="20" t="s">
        <v>297</v>
      </c>
      <c r="C46" s="10">
        <v>3</v>
      </c>
      <c r="D46" s="10">
        <v>9</v>
      </c>
      <c r="E46" s="10">
        <v>7</v>
      </c>
      <c r="F46" s="10">
        <v>19</v>
      </c>
      <c r="H46" s="8">
        <v>43</v>
      </c>
      <c r="I46" s="21" t="s">
        <v>297</v>
      </c>
      <c r="J46" s="12">
        <f t="shared" si="0"/>
        <v>7</v>
      </c>
      <c r="K46" s="12">
        <f t="shared" si="1"/>
        <v>7.0042999999999997</v>
      </c>
      <c r="L46" s="12">
        <f t="shared" si="2"/>
        <v>114</v>
      </c>
      <c r="M46" s="12" t="str">
        <f t="shared" si="3"/>
        <v>Mexico</v>
      </c>
      <c r="N46" s="12">
        <f t="shared" si="4"/>
        <v>123</v>
      </c>
    </row>
    <row r="47" spans="1:14" ht="12.5" customHeight="1" x14ac:dyDescent="0.25">
      <c r="A47" s="8">
        <v>44</v>
      </c>
      <c r="B47" s="20" t="s">
        <v>298</v>
      </c>
      <c r="C47" s="22">
        <v>0</v>
      </c>
      <c r="D47" s="22">
        <v>7</v>
      </c>
      <c r="E47" s="22">
        <v>9</v>
      </c>
      <c r="F47" s="22">
        <v>16</v>
      </c>
      <c r="H47" s="8">
        <v>44</v>
      </c>
      <c r="I47" s="21" t="s">
        <v>298</v>
      </c>
      <c r="J47" s="12">
        <f t="shared" si="0"/>
        <v>9</v>
      </c>
      <c r="K47" s="12">
        <f t="shared" si="1"/>
        <v>9.0044000000000004</v>
      </c>
      <c r="L47" s="12">
        <f t="shared" si="2"/>
        <v>108</v>
      </c>
      <c r="M47" s="12" t="str">
        <f t="shared" si="3"/>
        <v>Unknown</v>
      </c>
      <c r="N47" s="12">
        <f t="shared" si="4"/>
        <v>118</v>
      </c>
    </row>
    <row r="48" spans="1:14" ht="12.5" customHeight="1" x14ac:dyDescent="0.25">
      <c r="A48" s="8">
        <v>45</v>
      </c>
      <c r="B48" s="20" t="s">
        <v>299</v>
      </c>
      <c r="C48" s="10">
        <v>0</v>
      </c>
      <c r="D48" s="10">
        <v>3</v>
      </c>
      <c r="E48" s="10">
        <v>0</v>
      </c>
      <c r="F48" s="10">
        <v>3</v>
      </c>
      <c r="H48" s="8">
        <v>45</v>
      </c>
      <c r="I48" s="21" t="s">
        <v>299</v>
      </c>
      <c r="J48" s="12">
        <f t="shared" si="0"/>
        <v>0</v>
      </c>
      <c r="K48" s="12">
        <f t="shared" si="1"/>
        <v>4.5000000000000005E-3</v>
      </c>
      <c r="L48" s="12">
        <f t="shared" si="2"/>
        <v>199</v>
      </c>
      <c r="M48" s="12" t="str">
        <f t="shared" si="3"/>
        <v>Argentina</v>
      </c>
      <c r="N48" s="12">
        <f t="shared" si="4"/>
        <v>118</v>
      </c>
    </row>
    <row r="49" spans="1:14" ht="12.5" customHeight="1" x14ac:dyDescent="0.25">
      <c r="A49" s="8">
        <v>46</v>
      </c>
      <c r="B49" s="20" t="s">
        <v>300</v>
      </c>
      <c r="C49" s="22">
        <v>0</v>
      </c>
      <c r="D49" s="22">
        <v>15</v>
      </c>
      <c r="E49" s="22">
        <v>15</v>
      </c>
      <c r="F49" s="22">
        <v>30</v>
      </c>
      <c r="H49" s="8">
        <v>46</v>
      </c>
      <c r="I49" s="21" t="s">
        <v>300</v>
      </c>
      <c r="J49" s="12">
        <f t="shared" si="0"/>
        <v>15</v>
      </c>
      <c r="K49" s="12">
        <f t="shared" si="1"/>
        <v>15.0046</v>
      </c>
      <c r="L49" s="12">
        <f t="shared" si="2"/>
        <v>91</v>
      </c>
      <c r="M49" s="12" t="str">
        <f t="shared" si="3"/>
        <v>Russian Federation</v>
      </c>
      <c r="N49" s="12">
        <f t="shared" si="4"/>
        <v>108</v>
      </c>
    </row>
    <row r="50" spans="1:14" ht="12.5" customHeight="1" x14ac:dyDescent="0.25">
      <c r="A50" s="8">
        <v>47</v>
      </c>
      <c r="B50" s="20" t="s">
        <v>301</v>
      </c>
      <c r="C50" s="10">
        <v>0</v>
      </c>
      <c r="D50" s="10">
        <v>3</v>
      </c>
      <c r="E50" s="10">
        <v>0</v>
      </c>
      <c r="F50" s="10">
        <v>3</v>
      </c>
      <c r="H50" s="8">
        <v>47</v>
      </c>
      <c r="I50" s="21" t="s">
        <v>301</v>
      </c>
      <c r="J50" s="12">
        <f t="shared" si="0"/>
        <v>0</v>
      </c>
      <c r="K50" s="12">
        <f t="shared" si="1"/>
        <v>4.7000000000000002E-3</v>
      </c>
      <c r="L50" s="12">
        <f t="shared" si="2"/>
        <v>198</v>
      </c>
      <c r="M50" s="12" t="str">
        <f t="shared" si="3"/>
        <v>Spain</v>
      </c>
      <c r="N50" s="12">
        <f t="shared" si="4"/>
        <v>88</v>
      </c>
    </row>
    <row r="51" spans="1:14" ht="12.5" customHeight="1" x14ac:dyDescent="0.25">
      <c r="A51" s="8">
        <v>48</v>
      </c>
      <c r="B51" s="20" t="s">
        <v>302</v>
      </c>
      <c r="C51" s="22">
        <v>0</v>
      </c>
      <c r="D51" s="22">
        <v>3</v>
      </c>
      <c r="E51" s="22">
        <v>3</v>
      </c>
      <c r="F51" s="22">
        <v>6</v>
      </c>
      <c r="H51" s="8">
        <v>48</v>
      </c>
      <c r="I51" s="21" t="s">
        <v>302</v>
      </c>
      <c r="J51" s="12">
        <f t="shared" si="0"/>
        <v>3</v>
      </c>
      <c r="K51" s="12">
        <f t="shared" si="1"/>
        <v>3.0047999999999999</v>
      </c>
      <c r="L51" s="12">
        <f t="shared" si="2"/>
        <v>165</v>
      </c>
      <c r="M51" s="12" t="str">
        <f t="shared" si="3"/>
        <v>Kuwait</v>
      </c>
      <c r="N51" s="12">
        <f t="shared" si="4"/>
        <v>88</v>
      </c>
    </row>
    <row r="52" spans="1:14" ht="12.5" customHeight="1" x14ac:dyDescent="0.25">
      <c r="A52" s="8">
        <v>49</v>
      </c>
      <c r="B52" s="20" t="s">
        <v>303</v>
      </c>
      <c r="C52" s="10">
        <v>0</v>
      </c>
      <c r="D52" s="10">
        <v>17</v>
      </c>
      <c r="E52" s="10">
        <v>24</v>
      </c>
      <c r="F52" s="10">
        <v>41</v>
      </c>
      <c r="H52" s="8">
        <v>49</v>
      </c>
      <c r="I52" s="21" t="s">
        <v>303</v>
      </c>
      <c r="J52" s="12">
        <f t="shared" si="0"/>
        <v>24</v>
      </c>
      <c r="K52" s="12">
        <f t="shared" si="1"/>
        <v>24.004899999999999</v>
      </c>
      <c r="L52" s="12">
        <f t="shared" si="2"/>
        <v>79</v>
      </c>
      <c r="M52" s="12" t="str">
        <f t="shared" si="3"/>
        <v>Ethiopia</v>
      </c>
      <c r="N52" s="12">
        <f t="shared" si="4"/>
        <v>77</v>
      </c>
    </row>
    <row r="53" spans="1:14" ht="12.5" customHeight="1" x14ac:dyDescent="0.25">
      <c r="A53" s="8">
        <v>50</v>
      </c>
      <c r="B53" s="20" t="s">
        <v>304</v>
      </c>
      <c r="C53" s="22">
        <v>27</v>
      </c>
      <c r="D53" s="22">
        <v>52</v>
      </c>
      <c r="E53" s="22">
        <v>291</v>
      </c>
      <c r="F53" s="22">
        <v>370</v>
      </c>
      <c r="H53" s="8">
        <v>50</v>
      </c>
      <c r="I53" s="21" t="s">
        <v>304</v>
      </c>
      <c r="J53" s="12">
        <f t="shared" si="0"/>
        <v>291</v>
      </c>
      <c r="K53" s="12">
        <f t="shared" si="1"/>
        <v>291.005</v>
      </c>
      <c r="L53" s="12">
        <f t="shared" si="2"/>
        <v>30</v>
      </c>
      <c r="M53" s="12" t="str">
        <f t="shared" si="3"/>
        <v>Israel</v>
      </c>
      <c r="N53" s="12">
        <f t="shared" si="4"/>
        <v>72</v>
      </c>
    </row>
    <row r="54" spans="1:14" ht="12.5" customHeight="1" x14ac:dyDescent="0.25">
      <c r="A54" s="8">
        <v>51</v>
      </c>
      <c r="B54" s="20" t="s">
        <v>305</v>
      </c>
      <c r="C54" s="10">
        <v>5</v>
      </c>
      <c r="D54" s="10">
        <v>10</v>
      </c>
      <c r="E54" s="10">
        <v>3</v>
      </c>
      <c r="F54" s="10">
        <v>18</v>
      </c>
      <c r="H54" s="8">
        <v>51</v>
      </c>
      <c r="I54" s="21" t="s">
        <v>305</v>
      </c>
      <c r="J54" s="12">
        <f t="shared" si="0"/>
        <v>3</v>
      </c>
      <c r="K54" s="12">
        <f t="shared" si="1"/>
        <v>3.0051000000000001</v>
      </c>
      <c r="L54" s="12">
        <f t="shared" si="2"/>
        <v>164</v>
      </c>
      <c r="M54" s="12" t="str">
        <f t="shared" si="3"/>
        <v>Iraq</v>
      </c>
      <c r="N54" s="12">
        <f t="shared" si="4"/>
        <v>67</v>
      </c>
    </row>
    <row r="55" spans="1:14" ht="12.5" customHeight="1" x14ac:dyDescent="0.25">
      <c r="A55" s="8">
        <v>52</v>
      </c>
      <c r="B55" s="20" t="s">
        <v>306</v>
      </c>
      <c r="C55" s="22">
        <v>0</v>
      </c>
      <c r="D55" s="22">
        <v>92</v>
      </c>
      <c r="E55" s="22">
        <v>126</v>
      </c>
      <c r="F55" s="22">
        <v>218</v>
      </c>
      <c r="H55" s="8">
        <v>52</v>
      </c>
      <c r="I55" s="21" t="s">
        <v>306</v>
      </c>
      <c r="J55" s="12">
        <f t="shared" si="0"/>
        <v>126</v>
      </c>
      <c r="K55" s="12">
        <f t="shared" si="1"/>
        <v>126.0052</v>
      </c>
      <c r="L55" s="12">
        <f t="shared" si="2"/>
        <v>42</v>
      </c>
      <c r="M55" s="12" t="str">
        <f t="shared" si="3"/>
        <v>Peru</v>
      </c>
      <c r="N55" s="12">
        <f t="shared" si="4"/>
        <v>64</v>
      </c>
    </row>
    <row r="56" spans="1:14" ht="12.5" customHeight="1" x14ac:dyDescent="0.25">
      <c r="A56" s="8">
        <v>53</v>
      </c>
      <c r="B56" s="20" t="s">
        <v>307</v>
      </c>
      <c r="C56" s="10">
        <v>74</v>
      </c>
      <c r="D56" s="10">
        <v>28</v>
      </c>
      <c r="E56" s="10">
        <v>3</v>
      </c>
      <c r="F56" s="10">
        <v>105</v>
      </c>
      <c r="H56" s="8">
        <v>53</v>
      </c>
      <c r="I56" s="21" t="s">
        <v>307</v>
      </c>
      <c r="J56" s="12">
        <f t="shared" si="0"/>
        <v>3</v>
      </c>
      <c r="K56" s="12">
        <f t="shared" si="1"/>
        <v>3.0053000000000001</v>
      </c>
      <c r="L56" s="12">
        <f t="shared" si="2"/>
        <v>163</v>
      </c>
      <c r="M56" s="12" t="str">
        <f t="shared" si="3"/>
        <v>Venezuela</v>
      </c>
      <c r="N56" s="12">
        <f t="shared" si="4"/>
        <v>60</v>
      </c>
    </row>
    <row r="57" spans="1:14" ht="12.5" customHeight="1" x14ac:dyDescent="0.25">
      <c r="A57" s="8">
        <v>54</v>
      </c>
      <c r="B57" s="20" t="s">
        <v>308</v>
      </c>
      <c r="C57" s="22">
        <v>0</v>
      </c>
      <c r="D57" s="22">
        <v>6</v>
      </c>
      <c r="E57" s="22">
        <v>9</v>
      </c>
      <c r="F57" s="22">
        <v>15</v>
      </c>
      <c r="H57" s="8">
        <v>54</v>
      </c>
      <c r="I57" s="21" t="s">
        <v>308</v>
      </c>
      <c r="J57" s="12">
        <f t="shared" si="0"/>
        <v>9</v>
      </c>
      <c r="K57" s="12">
        <f t="shared" si="1"/>
        <v>9.0053999999999998</v>
      </c>
      <c r="L57" s="12">
        <f t="shared" si="2"/>
        <v>107</v>
      </c>
      <c r="M57" s="12" t="str">
        <f t="shared" si="3"/>
        <v>Lebanon</v>
      </c>
      <c r="N57" s="12">
        <f t="shared" si="4"/>
        <v>58</v>
      </c>
    </row>
    <row r="58" spans="1:14" ht="12.5" customHeight="1" x14ac:dyDescent="0.25">
      <c r="A58" s="8">
        <v>55</v>
      </c>
      <c r="B58" s="20" t="s">
        <v>309</v>
      </c>
      <c r="C58" s="10">
        <v>81</v>
      </c>
      <c r="D58" s="10">
        <v>162</v>
      </c>
      <c r="E58" s="10">
        <v>77</v>
      </c>
      <c r="F58" s="10">
        <v>320</v>
      </c>
      <c r="H58" s="8">
        <v>55</v>
      </c>
      <c r="I58" s="21" t="s">
        <v>309</v>
      </c>
      <c r="J58" s="12">
        <f t="shared" si="0"/>
        <v>77</v>
      </c>
      <c r="K58" s="12">
        <f t="shared" si="1"/>
        <v>77.005499999999998</v>
      </c>
      <c r="L58" s="12">
        <f t="shared" si="2"/>
        <v>49</v>
      </c>
      <c r="M58" s="12" t="str">
        <f t="shared" si="3"/>
        <v>Greece</v>
      </c>
      <c r="N58" s="12">
        <f t="shared" si="4"/>
        <v>58</v>
      </c>
    </row>
    <row r="59" spans="1:14" ht="12.5" customHeight="1" x14ac:dyDescent="0.25">
      <c r="A59" s="8">
        <v>56</v>
      </c>
      <c r="B59" s="20" t="s">
        <v>310</v>
      </c>
      <c r="C59" s="22">
        <v>3</v>
      </c>
      <c r="D59" s="22">
        <v>83</v>
      </c>
      <c r="E59" s="22">
        <v>235</v>
      </c>
      <c r="F59" s="22">
        <v>321</v>
      </c>
      <c r="H59" s="8">
        <v>56</v>
      </c>
      <c r="I59" s="21" t="s">
        <v>310</v>
      </c>
      <c r="J59" s="12">
        <f t="shared" si="0"/>
        <v>235</v>
      </c>
      <c r="K59" s="12">
        <f t="shared" si="1"/>
        <v>235.00559999999999</v>
      </c>
      <c r="L59" s="12">
        <f t="shared" si="2"/>
        <v>33</v>
      </c>
      <c r="M59" s="12" t="str">
        <f t="shared" si="3"/>
        <v>Netherlands</v>
      </c>
      <c r="N59" s="12">
        <f t="shared" si="4"/>
        <v>57</v>
      </c>
    </row>
    <row r="60" spans="1:14" ht="12.5" customHeight="1" x14ac:dyDescent="0.25">
      <c r="A60" s="8">
        <v>57</v>
      </c>
      <c r="B60" s="20" t="s">
        <v>311</v>
      </c>
      <c r="C60" s="10">
        <v>0</v>
      </c>
      <c r="D60" s="10">
        <v>16</v>
      </c>
      <c r="E60" s="10">
        <v>9</v>
      </c>
      <c r="F60" s="10">
        <v>25</v>
      </c>
      <c r="H60" s="8">
        <v>57</v>
      </c>
      <c r="I60" s="21" t="s">
        <v>311</v>
      </c>
      <c r="J60" s="12">
        <f t="shared" si="0"/>
        <v>9</v>
      </c>
      <c r="K60" s="12">
        <f t="shared" si="1"/>
        <v>9.0056999999999992</v>
      </c>
      <c r="L60" s="12">
        <f t="shared" si="2"/>
        <v>106</v>
      </c>
      <c r="M60" s="12" t="str">
        <f t="shared" si="3"/>
        <v>Ghana</v>
      </c>
      <c r="N60" s="12">
        <f t="shared" si="4"/>
        <v>57</v>
      </c>
    </row>
    <row r="61" spans="1:14" ht="12.5" customHeight="1" x14ac:dyDescent="0.25">
      <c r="A61" s="8">
        <v>58</v>
      </c>
      <c r="B61" s="20" t="s">
        <v>312</v>
      </c>
      <c r="C61" s="22">
        <v>0</v>
      </c>
      <c r="D61" s="22">
        <v>121</v>
      </c>
      <c r="E61" s="22">
        <v>200</v>
      </c>
      <c r="F61" s="22">
        <v>321</v>
      </c>
      <c r="H61" s="8">
        <v>58</v>
      </c>
      <c r="I61" s="21" t="s">
        <v>312</v>
      </c>
      <c r="J61" s="12">
        <f t="shared" si="0"/>
        <v>200</v>
      </c>
      <c r="K61" s="12">
        <f t="shared" si="1"/>
        <v>200.00579999999999</v>
      </c>
      <c r="L61" s="12">
        <f t="shared" si="2"/>
        <v>36</v>
      </c>
      <c r="M61" s="12" t="str">
        <f t="shared" si="3"/>
        <v>Scotland</v>
      </c>
      <c r="N61" s="12">
        <f t="shared" si="4"/>
        <v>56</v>
      </c>
    </row>
    <row r="62" spans="1:14" ht="12.5" customHeight="1" x14ac:dyDescent="0.25">
      <c r="A62" s="8">
        <v>59</v>
      </c>
      <c r="B62" s="20" t="s">
        <v>313</v>
      </c>
      <c r="C62" s="10">
        <v>0</v>
      </c>
      <c r="D62" s="10">
        <v>3</v>
      </c>
      <c r="E62" s="10">
        <v>3</v>
      </c>
      <c r="F62" s="10">
        <v>6</v>
      </c>
      <c r="H62" s="8">
        <v>59</v>
      </c>
      <c r="I62" s="21" t="s">
        <v>313</v>
      </c>
      <c r="J62" s="12">
        <f t="shared" si="0"/>
        <v>3</v>
      </c>
      <c r="K62" s="12">
        <f t="shared" si="1"/>
        <v>3.0059</v>
      </c>
      <c r="L62" s="12">
        <f t="shared" si="2"/>
        <v>162</v>
      </c>
      <c r="M62" s="12" t="str">
        <f t="shared" si="3"/>
        <v>Poland</v>
      </c>
      <c r="N62" s="12">
        <f t="shared" si="4"/>
        <v>56</v>
      </c>
    </row>
    <row r="63" spans="1:14" ht="12.5" customHeight="1" x14ac:dyDescent="0.25">
      <c r="A63" s="8">
        <v>60</v>
      </c>
      <c r="B63" s="20" t="s">
        <v>314</v>
      </c>
      <c r="C63" s="22">
        <v>3</v>
      </c>
      <c r="D63" s="22">
        <v>14</v>
      </c>
      <c r="E63" s="22">
        <v>10</v>
      </c>
      <c r="F63" s="22">
        <v>27</v>
      </c>
      <c r="H63" s="8">
        <v>60</v>
      </c>
      <c r="I63" s="21" t="s">
        <v>314</v>
      </c>
      <c r="J63" s="12">
        <f t="shared" si="0"/>
        <v>10</v>
      </c>
      <c r="K63" s="12">
        <f t="shared" si="1"/>
        <v>10.006</v>
      </c>
      <c r="L63" s="12">
        <f t="shared" si="2"/>
        <v>104</v>
      </c>
      <c r="M63" s="12" t="str">
        <f t="shared" si="3"/>
        <v>Qatar</v>
      </c>
      <c r="N63" s="12">
        <f t="shared" si="4"/>
        <v>54</v>
      </c>
    </row>
    <row r="64" spans="1:14" ht="12.5" customHeight="1" x14ac:dyDescent="0.25">
      <c r="A64" s="8">
        <v>61</v>
      </c>
      <c r="B64" s="20" t="s">
        <v>315</v>
      </c>
      <c r="C64" s="10">
        <v>3</v>
      </c>
      <c r="D64" s="10">
        <v>0</v>
      </c>
      <c r="E64" s="10">
        <v>0</v>
      </c>
      <c r="F64" s="10">
        <v>3</v>
      </c>
      <c r="H64" s="8">
        <v>61</v>
      </c>
      <c r="I64" s="21" t="s">
        <v>315</v>
      </c>
      <c r="J64" s="12">
        <f t="shared" si="0"/>
        <v>0</v>
      </c>
      <c r="K64" s="12">
        <f t="shared" si="1"/>
        <v>6.1000000000000004E-3</v>
      </c>
      <c r="L64" s="12">
        <f t="shared" si="2"/>
        <v>197</v>
      </c>
      <c r="M64" s="12" t="str">
        <f t="shared" si="3"/>
        <v>Samoa</v>
      </c>
      <c r="N64" s="12">
        <f t="shared" si="4"/>
        <v>52</v>
      </c>
    </row>
    <row r="65" spans="1:14" ht="12.5" customHeight="1" x14ac:dyDescent="0.25">
      <c r="A65" s="8">
        <v>62</v>
      </c>
      <c r="B65" s="20" t="s">
        <v>316</v>
      </c>
      <c r="C65" s="22">
        <v>3</v>
      </c>
      <c r="D65" s="22">
        <v>3</v>
      </c>
      <c r="E65" s="22">
        <v>3</v>
      </c>
      <c r="F65" s="22">
        <v>9</v>
      </c>
      <c r="H65" s="8">
        <v>62</v>
      </c>
      <c r="I65" s="21" t="s">
        <v>316</v>
      </c>
      <c r="J65" s="12">
        <f t="shared" si="0"/>
        <v>3</v>
      </c>
      <c r="K65" s="12">
        <f t="shared" si="1"/>
        <v>3.0062000000000002</v>
      </c>
      <c r="L65" s="12">
        <f t="shared" si="2"/>
        <v>161</v>
      </c>
      <c r="M65" s="12" t="str">
        <f t="shared" si="3"/>
        <v>Macau</v>
      </c>
      <c r="N65" s="12">
        <f t="shared" si="4"/>
        <v>52</v>
      </c>
    </row>
    <row r="66" spans="1:14" ht="12.5" customHeight="1" x14ac:dyDescent="0.25">
      <c r="A66" s="8">
        <v>63</v>
      </c>
      <c r="B66" s="20" t="s">
        <v>317</v>
      </c>
      <c r="C66" s="10">
        <v>0</v>
      </c>
      <c r="D66" s="10">
        <v>5</v>
      </c>
      <c r="E66" s="10">
        <v>10</v>
      </c>
      <c r="F66" s="10">
        <v>15</v>
      </c>
      <c r="H66" s="8">
        <v>63</v>
      </c>
      <c r="I66" s="21" t="s">
        <v>317</v>
      </c>
      <c r="J66" s="12">
        <f t="shared" si="0"/>
        <v>10</v>
      </c>
      <c r="K66" s="12">
        <f t="shared" si="1"/>
        <v>10.0063</v>
      </c>
      <c r="L66" s="12">
        <f t="shared" si="2"/>
        <v>103</v>
      </c>
      <c r="M66" s="12" t="str">
        <f t="shared" si="3"/>
        <v>Jordan</v>
      </c>
      <c r="N66" s="12">
        <f t="shared" si="4"/>
        <v>51</v>
      </c>
    </row>
    <row r="67" spans="1:14" ht="12.5" customHeight="1" x14ac:dyDescent="0.25">
      <c r="A67" s="8">
        <v>64</v>
      </c>
      <c r="B67" s="20" t="s">
        <v>318</v>
      </c>
      <c r="C67" s="22">
        <v>0</v>
      </c>
      <c r="D67" s="22">
        <v>146</v>
      </c>
      <c r="E67" s="22">
        <v>134</v>
      </c>
      <c r="F67" s="22">
        <v>280</v>
      </c>
      <c r="H67" s="8">
        <v>64</v>
      </c>
      <c r="I67" s="21" t="s">
        <v>318</v>
      </c>
      <c r="J67" s="12">
        <f t="shared" si="0"/>
        <v>134</v>
      </c>
      <c r="K67" s="12">
        <f t="shared" si="1"/>
        <v>134.00640000000001</v>
      </c>
      <c r="L67" s="12">
        <f t="shared" si="2"/>
        <v>40</v>
      </c>
      <c r="M67" s="12" t="str">
        <f t="shared" si="3"/>
        <v>Afghanistan</v>
      </c>
      <c r="N67" s="12">
        <f t="shared" si="4"/>
        <v>51</v>
      </c>
    </row>
    <row r="68" spans="1:14" ht="12.5" customHeight="1" x14ac:dyDescent="0.25">
      <c r="A68" s="8">
        <v>65</v>
      </c>
      <c r="B68" s="20" t="s">
        <v>318</v>
      </c>
      <c r="C68" s="10">
        <v>0</v>
      </c>
      <c r="D68" s="10">
        <v>0</v>
      </c>
      <c r="E68" s="10">
        <v>3</v>
      </c>
      <c r="F68" s="10">
        <v>3</v>
      </c>
      <c r="H68" s="8">
        <v>65</v>
      </c>
      <c r="I68" s="21" t="s">
        <v>318</v>
      </c>
      <c r="J68" s="12">
        <f t="shared" ref="J68:J131" si="5">VLOOKUP(H68,$A$4:$F$207,$I$3+2)</f>
        <v>3</v>
      </c>
      <c r="K68" s="12">
        <f t="shared" si="1"/>
        <v>3.0065</v>
      </c>
      <c r="L68" s="12">
        <f t="shared" si="2"/>
        <v>160</v>
      </c>
      <c r="M68" s="12" t="str">
        <f t="shared" si="3"/>
        <v>Northern Ireland</v>
      </c>
      <c r="N68" s="12">
        <f t="shared" si="4"/>
        <v>49</v>
      </c>
    </row>
    <row r="69" spans="1:14" ht="12.5" customHeight="1" x14ac:dyDescent="0.25">
      <c r="A69" s="8">
        <v>66</v>
      </c>
      <c r="B69" s="20" t="s">
        <v>319</v>
      </c>
      <c r="C69" s="22">
        <v>3</v>
      </c>
      <c r="D69" s="22">
        <v>34</v>
      </c>
      <c r="E69" s="22">
        <v>57</v>
      </c>
      <c r="F69" s="22">
        <v>94</v>
      </c>
      <c r="H69" s="8">
        <v>66</v>
      </c>
      <c r="I69" s="21" t="s">
        <v>319</v>
      </c>
      <c r="J69" s="12">
        <f t="shared" si="5"/>
        <v>57</v>
      </c>
      <c r="K69" s="12">
        <f t="shared" ref="K69:K132" si="6">J69+0.0001*H69</f>
        <v>57.006599999999999</v>
      </c>
      <c r="L69" s="12">
        <f t="shared" ref="L69:L132" si="7">RANK(K69,K$4:K$207)</f>
        <v>57</v>
      </c>
      <c r="M69" s="12" t="str">
        <f t="shared" ref="M69:M132" si="8">VLOOKUP(MATCH(H69,L$4:L$207,0),$H$4:$J$207,2)</f>
        <v>Mongolia</v>
      </c>
      <c r="N69" s="12">
        <f t="shared" ref="N69:N132" si="9">VLOOKUP(MATCH(H69,L$4:L$207,0),$H$4:$J$207,3)</f>
        <v>48</v>
      </c>
    </row>
    <row r="70" spans="1:14" ht="12.5" customHeight="1" x14ac:dyDescent="0.25">
      <c r="A70" s="8">
        <v>67</v>
      </c>
      <c r="B70" s="20" t="s">
        <v>320</v>
      </c>
      <c r="C70" s="10">
        <v>3</v>
      </c>
      <c r="D70" s="10">
        <v>58</v>
      </c>
      <c r="E70" s="10">
        <v>58</v>
      </c>
      <c r="F70" s="10">
        <v>119</v>
      </c>
      <c r="H70" s="8">
        <v>67</v>
      </c>
      <c r="I70" s="21" t="s">
        <v>320</v>
      </c>
      <c r="J70" s="12">
        <f t="shared" si="5"/>
        <v>58</v>
      </c>
      <c r="K70" s="12">
        <f t="shared" si="6"/>
        <v>58.006700000000002</v>
      </c>
      <c r="L70" s="12">
        <f t="shared" si="7"/>
        <v>55</v>
      </c>
      <c r="M70" s="12" t="str">
        <f t="shared" si="8"/>
        <v>Oman</v>
      </c>
      <c r="N70" s="12">
        <f t="shared" si="9"/>
        <v>44</v>
      </c>
    </row>
    <row r="71" spans="1:14" ht="12.5" customHeight="1" x14ac:dyDescent="0.25">
      <c r="A71" s="8">
        <v>68</v>
      </c>
      <c r="B71" s="20" t="s">
        <v>321</v>
      </c>
      <c r="C71" s="22">
        <v>7</v>
      </c>
      <c r="D71" s="22">
        <v>7</v>
      </c>
      <c r="E71" s="22">
        <v>5</v>
      </c>
      <c r="F71" s="22">
        <v>19</v>
      </c>
      <c r="H71" s="8">
        <v>68</v>
      </c>
      <c r="I71" s="21" t="s">
        <v>321</v>
      </c>
      <c r="J71" s="12">
        <f t="shared" si="5"/>
        <v>5</v>
      </c>
      <c r="K71" s="12">
        <f t="shared" si="6"/>
        <v>5.0068000000000001</v>
      </c>
      <c r="L71" s="12">
        <f t="shared" si="7"/>
        <v>123</v>
      </c>
      <c r="M71" s="12" t="str">
        <f t="shared" si="8"/>
        <v>Uganda</v>
      </c>
      <c r="N71" s="12">
        <f t="shared" si="9"/>
        <v>39</v>
      </c>
    </row>
    <row r="72" spans="1:14" ht="12.5" customHeight="1" x14ac:dyDescent="0.25">
      <c r="A72" s="8">
        <v>69</v>
      </c>
      <c r="B72" s="20" t="s">
        <v>322</v>
      </c>
      <c r="C72" s="10">
        <v>0</v>
      </c>
      <c r="D72" s="10">
        <v>3</v>
      </c>
      <c r="E72" s="10">
        <v>3</v>
      </c>
      <c r="F72" s="10">
        <v>6</v>
      </c>
      <c r="H72" s="8">
        <v>69</v>
      </c>
      <c r="I72" s="21" t="s">
        <v>322</v>
      </c>
      <c r="J72" s="12">
        <f t="shared" si="5"/>
        <v>3</v>
      </c>
      <c r="K72" s="12">
        <f t="shared" si="6"/>
        <v>3.0068999999999999</v>
      </c>
      <c r="L72" s="12">
        <f t="shared" si="7"/>
        <v>159</v>
      </c>
      <c r="M72" s="12" t="str">
        <f t="shared" si="8"/>
        <v>Ukraine</v>
      </c>
      <c r="N72" s="12">
        <f t="shared" si="9"/>
        <v>38</v>
      </c>
    </row>
    <row r="73" spans="1:14" ht="12.5" customHeight="1" x14ac:dyDescent="0.25">
      <c r="A73" s="8">
        <v>70</v>
      </c>
      <c r="B73" s="20" t="s">
        <v>323</v>
      </c>
      <c r="C73" s="22">
        <v>0</v>
      </c>
      <c r="D73" s="22">
        <v>3</v>
      </c>
      <c r="E73" s="22">
        <v>0</v>
      </c>
      <c r="F73" s="22">
        <v>3</v>
      </c>
      <c r="H73" s="8">
        <v>70</v>
      </c>
      <c r="I73" s="21" t="s">
        <v>323</v>
      </c>
      <c r="J73" s="12">
        <f t="shared" si="5"/>
        <v>0</v>
      </c>
      <c r="K73" s="12">
        <f t="shared" si="6"/>
        <v>7.0000000000000001E-3</v>
      </c>
      <c r="L73" s="12">
        <f t="shared" si="7"/>
        <v>196</v>
      </c>
      <c r="M73" s="12" t="str">
        <f t="shared" si="8"/>
        <v>Somalia</v>
      </c>
      <c r="N73" s="12">
        <f t="shared" si="9"/>
        <v>36</v>
      </c>
    </row>
    <row r="74" spans="1:14" ht="12.5" customHeight="1" x14ac:dyDescent="0.25">
      <c r="A74" s="8">
        <v>71</v>
      </c>
      <c r="B74" s="20" t="s">
        <v>324</v>
      </c>
      <c r="C74" s="10">
        <v>0</v>
      </c>
      <c r="D74" s="10">
        <v>3</v>
      </c>
      <c r="E74" s="10">
        <v>0</v>
      </c>
      <c r="F74" s="10">
        <v>3</v>
      </c>
      <c r="H74" s="8">
        <v>71</v>
      </c>
      <c r="I74" s="21" t="s">
        <v>324</v>
      </c>
      <c r="J74" s="12">
        <f t="shared" si="5"/>
        <v>0</v>
      </c>
      <c r="K74" s="12">
        <f t="shared" si="6"/>
        <v>7.1000000000000004E-3</v>
      </c>
      <c r="L74" s="12">
        <f t="shared" si="7"/>
        <v>195</v>
      </c>
      <c r="M74" s="12" t="str">
        <f t="shared" si="8"/>
        <v>Brunei Darussalam</v>
      </c>
      <c r="N74" s="12">
        <f t="shared" si="9"/>
        <v>35</v>
      </c>
    </row>
    <row r="75" spans="1:14" ht="12.5" customHeight="1" x14ac:dyDescent="0.25">
      <c r="A75" s="8">
        <v>72</v>
      </c>
      <c r="B75" s="20" t="s">
        <v>325</v>
      </c>
      <c r="C75" s="22">
        <v>0</v>
      </c>
      <c r="D75" s="22">
        <v>3</v>
      </c>
      <c r="E75" s="22">
        <v>0</v>
      </c>
      <c r="F75" s="22">
        <v>3</v>
      </c>
      <c r="H75" s="8">
        <v>72</v>
      </c>
      <c r="I75" s="21" t="s">
        <v>325</v>
      </c>
      <c r="J75" s="12">
        <f t="shared" si="5"/>
        <v>0</v>
      </c>
      <c r="K75" s="12">
        <f t="shared" si="6"/>
        <v>7.2000000000000007E-3</v>
      </c>
      <c r="L75" s="12">
        <f t="shared" si="7"/>
        <v>194</v>
      </c>
      <c r="M75" s="12" t="str">
        <f t="shared" si="8"/>
        <v>Bahrain</v>
      </c>
      <c r="N75" s="12">
        <f t="shared" si="9"/>
        <v>32</v>
      </c>
    </row>
    <row r="76" spans="1:14" ht="12.5" customHeight="1" x14ac:dyDescent="0.25">
      <c r="A76" s="8">
        <v>73</v>
      </c>
      <c r="B76" s="20" t="s">
        <v>326</v>
      </c>
      <c r="C76" s="10">
        <v>0</v>
      </c>
      <c r="D76" s="10">
        <v>3</v>
      </c>
      <c r="E76" s="10">
        <v>0</v>
      </c>
      <c r="F76" s="10">
        <v>3</v>
      </c>
      <c r="H76" s="8">
        <v>73</v>
      </c>
      <c r="I76" s="21" t="s">
        <v>326</v>
      </c>
      <c r="J76" s="12">
        <f t="shared" si="5"/>
        <v>0</v>
      </c>
      <c r="K76" s="12">
        <f t="shared" si="6"/>
        <v>7.3000000000000001E-3</v>
      </c>
      <c r="L76" s="12">
        <f t="shared" si="7"/>
        <v>193</v>
      </c>
      <c r="M76" s="12" t="str">
        <f t="shared" si="8"/>
        <v>Yemen, Republic Of</v>
      </c>
      <c r="N76" s="12">
        <f t="shared" si="9"/>
        <v>31</v>
      </c>
    </row>
    <row r="77" spans="1:14" ht="12.5" customHeight="1" x14ac:dyDescent="0.25">
      <c r="A77" s="8">
        <v>74</v>
      </c>
      <c r="B77" s="20" t="s">
        <v>327</v>
      </c>
      <c r="C77" s="22">
        <v>3</v>
      </c>
      <c r="D77" s="22">
        <v>211</v>
      </c>
      <c r="E77" s="22">
        <v>1645</v>
      </c>
      <c r="F77" s="22">
        <v>1859</v>
      </c>
      <c r="H77" s="8">
        <v>74</v>
      </c>
      <c r="I77" s="21" t="s">
        <v>327</v>
      </c>
      <c r="J77" s="12">
        <f t="shared" si="5"/>
        <v>1645</v>
      </c>
      <c r="K77" s="12">
        <f t="shared" si="6"/>
        <v>1645.0074</v>
      </c>
      <c r="L77" s="12">
        <f t="shared" si="7"/>
        <v>10</v>
      </c>
      <c r="M77" s="12" t="str">
        <f t="shared" si="8"/>
        <v>Albania</v>
      </c>
      <c r="N77" s="12">
        <f t="shared" si="9"/>
        <v>29</v>
      </c>
    </row>
    <row r="78" spans="1:14" ht="12.5" customHeight="1" x14ac:dyDescent="0.25">
      <c r="A78" s="8">
        <v>75</v>
      </c>
      <c r="B78" s="20" t="s">
        <v>328</v>
      </c>
      <c r="C78" s="10">
        <v>0</v>
      </c>
      <c r="D78" s="10">
        <v>3</v>
      </c>
      <c r="E78" s="10">
        <v>3</v>
      </c>
      <c r="F78" s="10">
        <v>6</v>
      </c>
      <c r="H78" s="8">
        <v>75</v>
      </c>
      <c r="I78" s="21" t="s">
        <v>328</v>
      </c>
      <c r="J78" s="12">
        <f t="shared" si="5"/>
        <v>3</v>
      </c>
      <c r="K78" s="12">
        <f t="shared" si="6"/>
        <v>3.0074999999999998</v>
      </c>
      <c r="L78" s="12">
        <f t="shared" si="7"/>
        <v>158</v>
      </c>
      <c r="M78" s="12" t="str">
        <f t="shared" si="8"/>
        <v>U.S.S.R.</v>
      </c>
      <c r="N78" s="12">
        <f t="shared" si="9"/>
        <v>27</v>
      </c>
    </row>
    <row r="79" spans="1:14" ht="12.5" customHeight="1" x14ac:dyDescent="0.25">
      <c r="A79" s="8">
        <v>76</v>
      </c>
      <c r="B79" s="20" t="s">
        <v>329</v>
      </c>
      <c r="C79" s="22">
        <v>0</v>
      </c>
      <c r="D79" s="22">
        <v>15</v>
      </c>
      <c r="E79" s="22">
        <v>17</v>
      </c>
      <c r="F79" s="22">
        <v>32</v>
      </c>
      <c r="H79" s="8">
        <v>76</v>
      </c>
      <c r="I79" s="21" t="s">
        <v>329</v>
      </c>
      <c r="J79" s="12">
        <f t="shared" si="5"/>
        <v>17</v>
      </c>
      <c r="K79" s="12">
        <f t="shared" si="6"/>
        <v>17.0076</v>
      </c>
      <c r="L79" s="12">
        <f t="shared" si="7"/>
        <v>90</v>
      </c>
      <c r="M79" s="12" t="str">
        <f t="shared" si="8"/>
        <v>Uzbekistan</v>
      </c>
      <c r="N79" s="12">
        <f t="shared" si="9"/>
        <v>26</v>
      </c>
    </row>
    <row r="80" spans="1:14" ht="12.5" customHeight="1" x14ac:dyDescent="0.25">
      <c r="A80" s="8">
        <v>77</v>
      </c>
      <c r="B80" s="20" t="s">
        <v>330</v>
      </c>
      <c r="C80" s="10">
        <v>0</v>
      </c>
      <c r="D80" s="10">
        <v>3</v>
      </c>
      <c r="E80" s="10">
        <v>3</v>
      </c>
      <c r="F80" s="10">
        <v>6</v>
      </c>
      <c r="H80" s="8">
        <v>77</v>
      </c>
      <c r="I80" s="21" t="s">
        <v>330</v>
      </c>
      <c r="J80" s="12">
        <f t="shared" si="5"/>
        <v>3</v>
      </c>
      <c r="K80" s="12">
        <f t="shared" si="6"/>
        <v>3.0076999999999998</v>
      </c>
      <c r="L80" s="12">
        <f t="shared" si="7"/>
        <v>157</v>
      </c>
      <c r="M80" s="12" t="str">
        <f t="shared" si="8"/>
        <v>Romania</v>
      </c>
      <c r="N80" s="12">
        <f t="shared" si="9"/>
        <v>25</v>
      </c>
    </row>
    <row r="81" spans="1:14" ht="12.5" customHeight="1" x14ac:dyDescent="0.25">
      <c r="A81" s="8">
        <v>78</v>
      </c>
      <c r="B81" s="20" t="s">
        <v>331</v>
      </c>
      <c r="C81" s="22">
        <v>51</v>
      </c>
      <c r="D81" s="22">
        <v>2551</v>
      </c>
      <c r="E81" s="22">
        <v>30633</v>
      </c>
      <c r="F81" s="22">
        <v>33235</v>
      </c>
      <c r="H81" s="8">
        <v>78</v>
      </c>
      <c r="I81" s="21" t="s">
        <v>331</v>
      </c>
      <c r="J81" s="12">
        <f t="shared" si="5"/>
        <v>30633</v>
      </c>
      <c r="K81" s="12">
        <f t="shared" si="6"/>
        <v>30633.007799999999</v>
      </c>
      <c r="L81" s="12">
        <f t="shared" si="7"/>
        <v>1</v>
      </c>
      <c r="M81" s="12" t="str">
        <f t="shared" si="8"/>
        <v>Sweden</v>
      </c>
      <c r="N81" s="12">
        <f t="shared" si="9"/>
        <v>24</v>
      </c>
    </row>
    <row r="82" spans="1:14" ht="12.5" customHeight="1" x14ac:dyDescent="0.25">
      <c r="A82" s="8">
        <v>79</v>
      </c>
      <c r="B82" s="20" t="s">
        <v>332</v>
      </c>
      <c r="C82" s="10">
        <v>9</v>
      </c>
      <c r="D82" s="10">
        <v>330</v>
      </c>
      <c r="E82" s="10">
        <v>1275</v>
      </c>
      <c r="F82" s="10">
        <v>1614</v>
      </c>
      <c r="H82" s="8">
        <v>79</v>
      </c>
      <c r="I82" s="21" t="s">
        <v>332</v>
      </c>
      <c r="J82" s="12">
        <f t="shared" si="5"/>
        <v>1275</v>
      </c>
      <c r="K82" s="12">
        <f t="shared" si="6"/>
        <v>1275.0079000000001</v>
      </c>
      <c r="L82" s="12">
        <f t="shared" si="7"/>
        <v>12</v>
      </c>
      <c r="M82" s="12" t="str">
        <f t="shared" si="8"/>
        <v>Ecuador</v>
      </c>
      <c r="N82" s="12">
        <f t="shared" si="9"/>
        <v>24</v>
      </c>
    </row>
    <row r="83" spans="1:14" ht="12.5" customHeight="1" x14ac:dyDescent="0.25">
      <c r="A83" s="8">
        <v>80</v>
      </c>
      <c r="B83" s="20" t="s">
        <v>333</v>
      </c>
      <c r="C83" s="22">
        <v>525</v>
      </c>
      <c r="D83" s="22">
        <v>199</v>
      </c>
      <c r="E83" s="22">
        <v>1570</v>
      </c>
      <c r="F83" s="22">
        <v>2294</v>
      </c>
      <c r="H83" s="8">
        <v>80</v>
      </c>
      <c r="I83" s="21" t="s">
        <v>333</v>
      </c>
      <c r="J83" s="12">
        <f t="shared" si="5"/>
        <v>1570</v>
      </c>
      <c r="K83" s="12">
        <f t="shared" si="6"/>
        <v>1570.008</v>
      </c>
      <c r="L83" s="12">
        <f t="shared" si="7"/>
        <v>11</v>
      </c>
      <c r="M83" s="12" t="str">
        <f t="shared" si="8"/>
        <v>Serbia</v>
      </c>
      <c r="N83" s="12">
        <f t="shared" si="9"/>
        <v>23</v>
      </c>
    </row>
    <row r="84" spans="1:14" ht="12.5" customHeight="1" x14ac:dyDescent="0.25">
      <c r="A84" s="8">
        <v>81</v>
      </c>
      <c r="B84" s="20" t="s">
        <v>334</v>
      </c>
      <c r="C84" s="10">
        <v>803</v>
      </c>
      <c r="D84" s="10">
        <v>114</v>
      </c>
      <c r="E84" s="10">
        <v>67</v>
      </c>
      <c r="F84" s="10">
        <v>984</v>
      </c>
      <c r="H84" s="8">
        <v>81</v>
      </c>
      <c r="I84" s="21" t="s">
        <v>334</v>
      </c>
      <c r="J84" s="12">
        <f t="shared" si="5"/>
        <v>67</v>
      </c>
      <c r="K84" s="12">
        <f t="shared" si="6"/>
        <v>67.008099999999999</v>
      </c>
      <c r="L84" s="12">
        <f t="shared" si="7"/>
        <v>51</v>
      </c>
      <c r="M84" s="12" t="str">
        <f t="shared" si="8"/>
        <v>Syria</v>
      </c>
      <c r="N84" s="12">
        <f t="shared" si="9"/>
        <v>22</v>
      </c>
    </row>
    <row r="85" spans="1:14" ht="12.5" customHeight="1" x14ac:dyDescent="0.25">
      <c r="A85" s="8">
        <v>82</v>
      </c>
      <c r="B85" s="20" t="s">
        <v>451</v>
      </c>
      <c r="C85" s="22">
        <v>0</v>
      </c>
      <c r="D85" s="22">
        <v>97</v>
      </c>
      <c r="E85" s="22">
        <v>377</v>
      </c>
      <c r="F85" s="22">
        <v>474</v>
      </c>
      <c r="H85" s="8">
        <v>82</v>
      </c>
      <c r="I85" s="21" t="s">
        <v>451</v>
      </c>
      <c r="J85" s="12">
        <f t="shared" si="5"/>
        <v>377</v>
      </c>
      <c r="K85" s="12">
        <f t="shared" si="6"/>
        <v>377.00819999999999</v>
      </c>
      <c r="L85" s="12">
        <f t="shared" si="7"/>
        <v>24</v>
      </c>
      <c r="M85" s="12" t="str">
        <f t="shared" si="8"/>
        <v>Switzerland</v>
      </c>
      <c r="N85" s="12">
        <f t="shared" si="9"/>
        <v>22</v>
      </c>
    </row>
    <row r="86" spans="1:14" ht="12.5" customHeight="1" x14ac:dyDescent="0.25">
      <c r="A86" s="8">
        <v>83</v>
      </c>
      <c r="B86" s="20" t="s">
        <v>335</v>
      </c>
      <c r="C86" s="10">
        <v>0</v>
      </c>
      <c r="D86" s="10">
        <v>3</v>
      </c>
      <c r="E86" s="10">
        <v>3</v>
      </c>
      <c r="F86" s="10">
        <v>6</v>
      </c>
      <c r="H86" s="8">
        <v>83</v>
      </c>
      <c r="I86" s="21" t="s">
        <v>335</v>
      </c>
      <c r="J86" s="12">
        <f t="shared" si="5"/>
        <v>3</v>
      </c>
      <c r="K86" s="12">
        <f t="shared" si="6"/>
        <v>3.0083000000000002</v>
      </c>
      <c r="L86" s="12">
        <f t="shared" si="7"/>
        <v>156</v>
      </c>
      <c r="M86" s="12" t="str">
        <f t="shared" si="8"/>
        <v>Belgium</v>
      </c>
      <c r="N86" s="12">
        <f t="shared" si="9"/>
        <v>21</v>
      </c>
    </row>
    <row r="87" spans="1:14" ht="12.5" customHeight="1" x14ac:dyDescent="0.25">
      <c r="A87" s="8">
        <v>84</v>
      </c>
      <c r="B87" s="20" t="s">
        <v>336</v>
      </c>
      <c r="C87" s="22">
        <v>0</v>
      </c>
      <c r="D87" s="22">
        <v>3</v>
      </c>
      <c r="E87" s="22">
        <v>3</v>
      </c>
      <c r="F87" s="22">
        <v>6</v>
      </c>
      <c r="H87" s="8">
        <v>84</v>
      </c>
      <c r="I87" s="21" t="s">
        <v>336</v>
      </c>
      <c r="J87" s="12">
        <f t="shared" si="5"/>
        <v>3</v>
      </c>
      <c r="K87" s="12">
        <f t="shared" si="6"/>
        <v>3.0084</v>
      </c>
      <c r="L87" s="12">
        <f t="shared" si="7"/>
        <v>155</v>
      </c>
      <c r="M87" s="12" t="str">
        <f t="shared" si="8"/>
        <v>Sudan</v>
      </c>
      <c r="N87" s="12">
        <f t="shared" si="9"/>
        <v>20</v>
      </c>
    </row>
    <row r="88" spans="1:14" ht="12.5" customHeight="1" x14ac:dyDescent="0.25">
      <c r="A88" s="8">
        <v>85</v>
      </c>
      <c r="B88" s="20" t="s">
        <v>337</v>
      </c>
      <c r="C88" s="10">
        <v>0</v>
      </c>
      <c r="D88" s="10">
        <v>37</v>
      </c>
      <c r="E88" s="10">
        <v>72</v>
      </c>
      <c r="F88" s="10">
        <v>109</v>
      </c>
      <c r="H88" s="8">
        <v>85</v>
      </c>
      <c r="I88" s="21" t="s">
        <v>337</v>
      </c>
      <c r="J88" s="12">
        <f t="shared" si="5"/>
        <v>72</v>
      </c>
      <c r="K88" s="12">
        <f t="shared" si="6"/>
        <v>72.008499999999998</v>
      </c>
      <c r="L88" s="12">
        <f t="shared" si="7"/>
        <v>50</v>
      </c>
      <c r="M88" s="12" t="str">
        <f t="shared" si="8"/>
        <v>Norway</v>
      </c>
      <c r="N88" s="12">
        <f t="shared" si="9"/>
        <v>19</v>
      </c>
    </row>
    <row r="89" spans="1:14" ht="12.5" customHeight="1" x14ac:dyDescent="0.25">
      <c r="A89" s="8">
        <v>86</v>
      </c>
      <c r="B89" s="20" t="s">
        <v>338</v>
      </c>
      <c r="C89" s="22">
        <v>0</v>
      </c>
      <c r="D89" s="22">
        <v>143</v>
      </c>
      <c r="E89" s="22">
        <v>333</v>
      </c>
      <c r="F89" s="22">
        <v>476</v>
      </c>
      <c r="H89" s="8">
        <v>86</v>
      </c>
      <c r="I89" s="21" t="s">
        <v>338</v>
      </c>
      <c r="J89" s="12">
        <f t="shared" si="5"/>
        <v>333</v>
      </c>
      <c r="K89" s="12">
        <f t="shared" si="6"/>
        <v>333.0086</v>
      </c>
      <c r="L89" s="12">
        <f t="shared" si="7"/>
        <v>26</v>
      </c>
      <c r="M89" s="12" t="str">
        <f t="shared" si="8"/>
        <v>Botswana</v>
      </c>
      <c r="N89" s="12">
        <f t="shared" si="9"/>
        <v>19</v>
      </c>
    </row>
    <row r="90" spans="1:14" ht="12.5" customHeight="1" x14ac:dyDescent="0.25">
      <c r="A90" s="8">
        <v>87</v>
      </c>
      <c r="B90" s="20" t="s">
        <v>339</v>
      </c>
      <c r="C90" s="10">
        <v>0</v>
      </c>
      <c r="D90" s="10">
        <v>3</v>
      </c>
      <c r="E90" s="10">
        <v>5</v>
      </c>
      <c r="F90" s="10">
        <v>8</v>
      </c>
      <c r="H90" s="8">
        <v>87</v>
      </c>
      <c r="I90" s="21" t="s">
        <v>339</v>
      </c>
      <c r="J90" s="12">
        <f t="shared" si="5"/>
        <v>5</v>
      </c>
      <c r="K90" s="12">
        <f t="shared" si="6"/>
        <v>5.0087000000000002</v>
      </c>
      <c r="L90" s="12">
        <f t="shared" si="7"/>
        <v>122</v>
      </c>
      <c r="M90" s="12" t="str">
        <f t="shared" si="8"/>
        <v>Kazakhstan</v>
      </c>
      <c r="N90" s="12">
        <f t="shared" si="9"/>
        <v>18</v>
      </c>
    </row>
    <row r="91" spans="1:14" ht="12.5" customHeight="1" x14ac:dyDescent="0.25">
      <c r="A91" s="8">
        <v>88</v>
      </c>
      <c r="B91" s="20" t="s">
        <v>340</v>
      </c>
      <c r="C91" s="22">
        <v>0</v>
      </c>
      <c r="D91" s="22">
        <v>192</v>
      </c>
      <c r="E91" s="22">
        <v>207</v>
      </c>
      <c r="F91" s="22">
        <v>399</v>
      </c>
      <c r="H91" s="8">
        <v>88</v>
      </c>
      <c r="I91" s="21" t="s">
        <v>340</v>
      </c>
      <c r="J91" s="12">
        <f t="shared" si="5"/>
        <v>207</v>
      </c>
      <c r="K91" s="12">
        <f t="shared" si="6"/>
        <v>207.00880000000001</v>
      </c>
      <c r="L91" s="12">
        <f t="shared" si="7"/>
        <v>35</v>
      </c>
      <c r="M91" s="12" t="str">
        <f t="shared" si="8"/>
        <v>Bulgaria</v>
      </c>
      <c r="N91" s="12">
        <f t="shared" si="9"/>
        <v>18</v>
      </c>
    </row>
    <row r="92" spans="1:14" ht="12.5" customHeight="1" x14ac:dyDescent="0.25">
      <c r="A92" s="8">
        <v>89</v>
      </c>
      <c r="B92" s="20" t="s">
        <v>341</v>
      </c>
      <c r="C92" s="10">
        <v>0</v>
      </c>
      <c r="D92" s="10">
        <v>0</v>
      </c>
      <c r="E92" s="10">
        <v>3</v>
      </c>
      <c r="F92" s="10">
        <v>3</v>
      </c>
      <c r="H92" s="8">
        <v>89</v>
      </c>
      <c r="I92" s="21" t="s">
        <v>341</v>
      </c>
      <c r="J92" s="12">
        <f t="shared" si="5"/>
        <v>3</v>
      </c>
      <c r="K92" s="12">
        <f t="shared" si="6"/>
        <v>3.0089000000000001</v>
      </c>
      <c r="L92" s="12">
        <f t="shared" si="7"/>
        <v>154</v>
      </c>
      <c r="M92" s="12" t="str">
        <f t="shared" si="8"/>
        <v>Bosnia</v>
      </c>
      <c r="N92" s="12">
        <f t="shared" si="9"/>
        <v>18</v>
      </c>
    </row>
    <row r="93" spans="1:14" ht="12.5" customHeight="1" x14ac:dyDescent="0.25">
      <c r="A93" s="8">
        <v>90</v>
      </c>
      <c r="B93" s="20" t="s">
        <v>342</v>
      </c>
      <c r="C93" s="22">
        <v>22</v>
      </c>
      <c r="D93" s="22">
        <v>22</v>
      </c>
      <c r="E93" s="22">
        <v>51</v>
      </c>
      <c r="F93" s="22">
        <v>95</v>
      </c>
      <c r="H93" s="8">
        <v>90</v>
      </c>
      <c r="I93" s="21" t="s">
        <v>342</v>
      </c>
      <c r="J93" s="12">
        <f t="shared" si="5"/>
        <v>51</v>
      </c>
      <c r="K93" s="12">
        <f t="shared" si="6"/>
        <v>51.009</v>
      </c>
      <c r="L93" s="12">
        <f t="shared" si="7"/>
        <v>63</v>
      </c>
      <c r="M93" s="12" t="str">
        <f t="shared" si="8"/>
        <v>Hungary</v>
      </c>
      <c r="N93" s="12">
        <f t="shared" si="9"/>
        <v>17</v>
      </c>
    </row>
    <row r="94" spans="1:14" ht="12.5" customHeight="1" x14ac:dyDescent="0.25">
      <c r="A94" s="8">
        <v>91</v>
      </c>
      <c r="B94" s="20" t="s">
        <v>343</v>
      </c>
      <c r="C94" s="10">
        <v>0</v>
      </c>
      <c r="D94" s="10">
        <v>10</v>
      </c>
      <c r="E94" s="10">
        <v>18</v>
      </c>
      <c r="F94" s="10">
        <v>28</v>
      </c>
      <c r="H94" s="8">
        <v>91</v>
      </c>
      <c r="I94" s="21" t="s">
        <v>343</v>
      </c>
      <c r="J94" s="12">
        <f t="shared" si="5"/>
        <v>18</v>
      </c>
      <c r="K94" s="12">
        <f t="shared" si="6"/>
        <v>18.0091</v>
      </c>
      <c r="L94" s="12">
        <f t="shared" si="7"/>
        <v>87</v>
      </c>
      <c r="M94" s="12" t="str">
        <f t="shared" si="8"/>
        <v>Denmark</v>
      </c>
      <c r="N94" s="12">
        <f t="shared" si="9"/>
        <v>15</v>
      </c>
    </row>
    <row r="95" spans="1:14" ht="12.5" customHeight="1" x14ac:dyDescent="0.25">
      <c r="A95" s="8">
        <v>92</v>
      </c>
      <c r="B95" s="20" t="s">
        <v>344</v>
      </c>
      <c r="C95" s="22">
        <v>14</v>
      </c>
      <c r="D95" s="22">
        <v>105</v>
      </c>
      <c r="E95" s="22">
        <v>315</v>
      </c>
      <c r="F95" s="22">
        <v>434</v>
      </c>
      <c r="H95" s="8">
        <v>92</v>
      </c>
      <c r="I95" s="21" t="s">
        <v>344</v>
      </c>
      <c r="J95" s="12">
        <f t="shared" si="5"/>
        <v>315</v>
      </c>
      <c r="K95" s="12">
        <f t="shared" si="6"/>
        <v>315.00920000000002</v>
      </c>
      <c r="L95" s="12">
        <f t="shared" si="7"/>
        <v>28</v>
      </c>
      <c r="M95" s="12" t="str">
        <f t="shared" si="8"/>
        <v>Papua New Guinea</v>
      </c>
      <c r="N95" s="12">
        <f t="shared" si="9"/>
        <v>14</v>
      </c>
    </row>
    <row r="96" spans="1:14" ht="12.5" customHeight="1" x14ac:dyDescent="0.25">
      <c r="A96" s="8">
        <v>93</v>
      </c>
      <c r="B96" s="20" t="s">
        <v>345</v>
      </c>
      <c r="C96" s="10">
        <v>0</v>
      </c>
      <c r="D96" s="10">
        <v>3</v>
      </c>
      <c r="E96" s="10">
        <v>3</v>
      </c>
      <c r="F96" s="10">
        <v>6</v>
      </c>
      <c r="H96" s="8">
        <v>93</v>
      </c>
      <c r="I96" s="21" t="s">
        <v>345</v>
      </c>
      <c r="J96" s="12">
        <f t="shared" si="5"/>
        <v>3</v>
      </c>
      <c r="K96" s="12">
        <f t="shared" si="6"/>
        <v>3.0093000000000001</v>
      </c>
      <c r="L96" s="12">
        <f t="shared" si="7"/>
        <v>153</v>
      </c>
      <c r="M96" s="12" t="str">
        <f t="shared" si="8"/>
        <v>Maldives</v>
      </c>
      <c r="N96" s="12">
        <f t="shared" si="9"/>
        <v>14</v>
      </c>
    </row>
    <row r="97" spans="1:14" ht="12.5" customHeight="1" x14ac:dyDescent="0.25">
      <c r="A97" s="8">
        <v>94</v>
      </c>
      <c r="B97" s="20" t="s">
        <v>346</v>
      </c>
      <c r="C97" s="22">
        <v>0</v>
      </c>
      <c r="D97" s="22">
        <v>3</v>
      </c>
      <c r="E97" s="22">
        <v>0</v>
      </c>
      <c r="F97" s="22">
        <v>3</v>
      </c>
      <c r="H97" s="8">
        <v>94</v>
      </c>
      <c r="I97" s="21" t="s">
        <v>346</v>
      </c>
      <c r="J97" s="12">
        <f t="shared" si="5"/>
        <v>0</v>
      </c>
      <c r="K97" s="12">
        <f t="shared" si="6"/>
        <v>9.4000000000000004E-3</v>
      </c>
      <c r="L97" s="12">
        <f t="shared" si="7"/>
        <v>192</v>
      </c>
      <c r="M97" s="12" t="str">
        <f t="shared" si="8"/>
        <v>Libya</v>
      </c>
      <c r="N97" s="12">
        <f t="shared" si="9"/>
        <v>14</v>
      </c>
    </row>
    <row r="98" spans="1:14" ht="12.5" customHeight="1" x14ac:dyDescent="0.25">
      <c r="A98" s="8">
        <v>95</v>
      </c>
      <c r="B98" s="20" t="s">
        <v>347</v>
      </c>
      <c r="C98" s="10">
        <v>3</v>
      </c>
      <c r="D98" s="10">
        <v>175</v>
      </c>
      <c r="E98" s="10">
        <v>749</v>
      </c>
      <c r="F98" s="10">
        <v>927</v>
      </c>
      <c r="H98" s="8">
        <v>95</v>
      </c>
      <c r="I98" s="21" t="s">
        <v>347</v>
      </c>
      <c r="J98" s="12">
        <f t="shared" si="5"/>
        <v>749</v>
      </c>
      <c r="K98" s="12">
        <f t="shared" si="6"/>
        <v>749.0095</v>
      </c>
      <c r="L98" s="12">
        <f t="shared" si="7"/>
        <v>16</v>
      </c>
      <c r="M98" s="12" t="str">
        <f t="shared" si="8"/>
        <v>Lithuania</v>
      </c>
      <c r="N98" s="12">
        <f t="shared" si="9"/>
        <v>13</v>
      </c>
    </row>
    <row r="99" spans="1:14" ht="12.5" customHeight="1" x14ac:dyDescent="0.25">
      <c r="A99" s="8">
        <v>96</v>
      </c>
      <c r="B99" s="20" t="s">
        <v>348</v>
      </c>
      <c r="C99" s="22">
        <v>0</v>
      </c>
      <c r="D99" s="22">
        <v>16</v>
      </c>
      <c r="E99" s="22">
        <v>3</v>
      </c>
      <c r="F99" s="22">
        <v>19</v>
      </c>
      <c r="H99" s="8">
        <v>96</v>
      </c>
      <c r="I99" s="21" t="s">
        <v>348</v>
      </c>
      <c r="J99" s="12">
        <f t="shared" si="5"/>
        <v>3</v>
      </c>
      <c r="K99" s="12">
        <f t="shared" si="6"/>
        <v>3.0095999999999998</v>
      </c>
      <c r="L99" s="12">
        <f t="shared" si="7"/>
        <v>152</v>
      </c>
      <c r="M99" s="12" t="str">
        <f t="shared" si="8"/>
        <v>Portugal</v>
      </c>
      <c r="N99" s="12">
        <f t="shared" si="9"/>
        <v>12</v>
      </c>
    </row>
    <row r="100" spans="1:14" ht="12.5" customHeight="1" x14ac:dyDescent="0.25">
      <c r="A100" s="8">
        <v>97</v>
      </c>
      <c r="B100" s="20" t="s">
        <v>349</v>
      </c>
      <c r="C100" s="10">
        <v>3</v>
      </c>
      <c r="D100" s="10">
        <v>9</v>
      </c>
      <c r="E100" s="10">
        <v>88</v>
      </c>
      <c r="F100" s="10">
        <v>100</v>
      </c>
      <c r="H100" s="8">
        <v>97</v>
      </c>
      <c r="I100" s="21" t="s">
        <v>349</v>
      </c>
      <c r="J100" s="12">
        <f t="shared" si="5"/>
        <v>88</v>
      </c>
      <c r="K100" s="12">
        <f t="shared" si="6"/>
        <v>88.009699999999995</v>
      </c>
      <c r="L100" s="12">
        <f t="shared" si="7"/>
        <v>48</v>
      </c>
      <c r="M100" s="12" t="str">
        <f t="shared" si="8"/>
        <v>Namibia</v>
      </c>
      <c r="N100" s="12">
        <f t="shared" si="9"/>
        <v>12</v>
      </c>
    </row>
    <row r="101" spans="1:14" ht="12.5" customHeight="1" x14ac:dyDescent="0.25">
      <c r="A101" s="8">
        <v>98</v>
      </c>
      <c r="B101" s="20" t="s">
        <v>350</v>
      </c>
      <c r="C101" s="22">
        <v>3</v>
      </c>
      <c r="D101" s="22">
        <v>5</v>
      </c>
      <c r="E101" s="22">
        <v>11</v>
      </c>
      <c r="F101" s="22">
        <v>19</v>
      </c>
      <c r="H101" s="8">
        <v>98</v>
      </c>
      <c r="I101" s="21" t="s">
        <v>350</v>
      </c>
      <c r="J101" s="12">
        <f t="shared" si="5"/>
        <v>11</v>
      </c>
      <c r="K101" s="12">
        <f t="shared" si="6"/>
        <v>11.0098</v>
      </c>
      <c r="L101" s="12">
        <f t="shared" si="7"/>
        <v>102</v>
      </c>
      <c r="M101" s="12" t="str">
        <f t="shared" si="8"/>
        <v>Austria</v>
      </c>
      <c r="N101" s="12">
        <f t="shared" si="9"/>
        <v>12</v>
      </c>
    </row>
    <row r="102" spans="1:14" ht="12.5" customHeight="1" x14ac:dyDescent="0.25">
      <c r="A102" s="8">
        <v>99</v>
      </c>
      <c r="B102" s="20" t="s">
        <v>111</v>
      </c>
      <c r="C102" s="10">
        <v>3</v>
      </c>
      <c r="D102" s="10">
        <v>22</v>
      </c>
      <c r="E102" s="10">
        <v>11</v>
      </c>
      <c r="F102" s="10">
        <v>36</v>
      </c>
      <c r="H102" s="8">
        <v>99</v>
      </c>
      <c r="I102" s="21" t="s">
        <v>111</v>
      </c>
      <c r="J102" s="12">
        <f t="shared" si="5"/>
        <v>11</v>
      </c>
      <c r="K102" s="12">
        <f t="shared" si="6"/>
        <v>11.0099</v>
      </c>
      <c r="L102" s="12">
        <f t="shared" si="7"/>
        <v>101</v>
      </c>
      <c r="M102" s="12" t="str">
        <f t="shared" si="8"/>
        <v>Wales</v>
      </c>
      <c r="N102" s="12">
        <f t="shared" si="9"/>
        <v>11</v>
      </c>
    </row>
    <row r="103" spans="1:14" ht="12.5" customHeight="1" x14ac:dyDescent="0.25">
      <c r="A103" s="8">
        <v>100</v>
      </c>
      <c r="B103" s="20" t="s">
        <v>351</v>
      </c>
      <c r="C103" s="22">
        <v>0</v>
      </c>
      <c r="D103" s="22">
        <v>6</v>
      </c>
      <c r="E103" s="22">
        <v>7</v>
      </c>
      <c r="F103" s="22">
        <v>13</v>
      </c>
      <c r="H103" s="8">
        <v>100</v>
      </c>
      <c r="I103" s="21" t="s">
        <v>351</v>
      </c>
      <c r="J103" s="12">
        <f t="shared" si="5"/>
        <v>7</v>
      </c>
      <c r="K103" s="12">
        <f t="shared" si="6"/>
        <v>7.01</v>
      </c>
      <c r="L103" s="12">
        <f t="shared" si="7"/>
        <v>113</v>
      </c>
      <c r="M103" s="12" t="str">
        <f t="shared" si="8"/>
        <v>Uruguay</v>
      </c>
      <c r="N103" s="12">
        <f t="shared" si="9"/>
        <v>11</v>
      </c>
    </row>
    <row r="104" spans="1:14" ht="12.5" customHeight="1" x14ac:dyDescent="0.25">
      <c r="A104" s="8">
        <v>101</v>
      </c>
      <c r="B104" s="20" t="s">
        <v>352</v>
      </c>
      <c r="C104" s="10">
        <v>63</v>
      </c>
      <c r="D104" s="10">
        <v>210</v>
      </c>
      <c r="E104" s="10">
        <v>58</v>
      </c>
      <c r="F104" s="10">
        <v>331</v>
      </c>
      <c r="H104" s="8">
        <v>101</v>
      </c>
      <c r="I104" s="21" t="s">
        <v>352</v>
      </c>
      <c r="J104" s="12">
        <f t="shared" si="5"/>
        <v>58</v>
      </c>
      <c r="K104" s="12">
        <f t="shared" si="6"/>
        <v>58.010100000000001</v>
      </c>
      <c r="L104" s="12">
        <f t="shared" si="7"/>
        <v>54</v>
      </c>
      <c r="M104" s="12" t="str">
        <f t="shared" si="8"/>
        <v>Lao</v>
      </c>
      <c r="N104" s="12">
        <f t="shared" si="9"/>
        <v>11</v>
      </c>
    </row>
    <row r="105" spans="1:14" ht="12.5" customHeight="1" x14ac:dyDescent="0.25">
      <c r="A105" s="8">
        <v>102</v>
      </c>
      <c r="B105" s="20" t="s">
        <v>353</v>
      </c>
      <c r="C105" s="22">
        <v>3</v>
      </c>
      <c r="D105" s="22">
        <v>21</v>
      </c>
      <c r="E105" s="22">
        <v>0</v>
      </c>
      <c r="F105" s="22">
        <v>24</v>
      </c>
      <c r="H105" s="8">
        <v>102</v>
      </c>
      <c r="I105" s="21" t="s">
        <v>353</v>
      </c>
      <c r="J105" s="12">
        <f t="shared" si="5"/>
        <v>0</v>
      </c>
      <c r="K105" s="12">
        <f t="shared" si="6"/>
        <v>1.0200000000000001E-2</v>
      </c>
      <c r="L105" s="12">
        <f t="shared" si="7"/>
        <v>191</v>
      </c>
      <c r="M105" s="12" t="str">
        <f t="shared" si="8"/>
        <v>Kyrgyzstan</v>
      </c>
      <c r="N105" s="12">
        <f t="shared" si="9"/>
        <v>11</v>
      </c>
    </row>
    <row r="106" spans="1:14" ht="12.5" customHeight="1" x14ac:dyDescent="0.25">
      <c r="A106" s="8">
        <v>103</v>
      </c>
      <c r="B106" s="20" t="s">
        <v>354</v>
      </c>
      <c r="C106" s="10">
        <v>5</v>
      </c>
      <c r="D106" s="10">
        <v>3</v>
      </c>
      <c r="E106" s="10">
        <v>14</v>
      </c>
      <c r="F106" s="10">
        <v>22</v>
      </c>
      <c r="H106" s="8">
        <v>103</v>
      </c>
      <c r="I106" s="21" t="s">
        <v>354</v>
      </c>
      <c r="J106" s="12">
        <f t="shared" si="5"/>
        <v>14</v>
      </c>
      <c r="K106" s="12">
        <f t="shared" si="6"/>
        <v>14.010300000000001</v>
      </c>
      <c r="L106" s="12">
        <f t="shared" si="7"/>
        <v>94</v>
      </c>
      <c r="M106" s="12" t="str">
        <f t="shared" si="8"/>
        <v>German Democratic Republic</v>
      </c>
      <c r="N106" s="12">
        <f t="shared" si="9"/>
        <v>10</v>
      </c>
    </row>
    <row r="107" spans="1:14" ht="12.5" customHeight="1" x14ac:dyDescent="0.25">
      <c r="A107" s="8">
        <v>104</v>
      </c>
      <c r="B107" s="20" t="s">
        <v>355</v>
      </c>
      <c r="C107" s="22">
        <v>0</v>
      </c>
      <c r="D107" s="22">
        <v>9</v>
      </c>
      <c r="E107" s="22">
        <v>13</v>
      </c>
      <c r="F107" s="22">
        <v>22</v>
      </c>
      <c r="H107" s="8">
        <v>104</v>
      </c>
      <c r="I107" s="21" t="s">
        <v>355</v>
      </c>
      <c r="J107" s="12">
        <f t="shared" si="5"/>
        <v>13</v>
      </c>
      <c r="K107" s="12">
        <f t="shared" si="6"/>
        <v>13.010400000000001</v>
      </c>
      <c r="L107" s="12">
        <f t="shared" si="7"/>
        <v>95</v>
      </c>
      <c r="M107" s="12" t="str">
        <f t="shared" si="8"/>
        <v>Fyr Macedonia</v>
      </c>
      <c r="N107" s="12">
        <f t="shared" si="9"/>
        <v>10</v>
      </c>
    </row>
    <row r="108" spans="1:14" ht="12.5" customHeight="1" x14ac:dyDescent="0.25">
      <c r="A108" s="8">
        <v>105</v>
      </c>
      <c r="B108" s="20" t="s">
        <v>356</v>
      </c>
      <c r="C108" s="10">
        <v>0</v>
      </c>
      <c r="D108" s="10">
        <v>3</v>
      </c>
      <c r="E108" s="10">
        <v>3</v>
      </c>
      <c r="F108" s="10">
        <v>6</v>
      </c>
      <c r="H108" s="8">
        <v>105</v>
      </c>
      <c r="I108" s="21" t="s">
        <v>356</v>
      </c>
      <c r="J108" s="12">
        <f t="shared" si="5"/>
        <v>3</v>
      </c>
      <c r="K108" s="12">
        <f t="shared" si="6"/>
        <v>3.0105</v>
      </c>
      <c r="L108" s="12">
        <f t="shared" si="7"/>
        <v>151</v>
      </c>
      <c r="M108" s="12" t="str">
        <f t="shared" si="8"/>
        <v>Morocco</v>
      </c>
      <c r="N108" s="12">
        <f t="shared" si="9"/>
        <v>9</v>
      </c>
    </row>
    <row r="109" spans="1:14" ht="12.5" customHeight="1" x14ac:dyDescent="0.25">
      <c r="A109" s="8">
        <v>106</v>
      </c>
      <c r="B109" s="20" t="s">
        <v>357</v>
      </c>
      <c r="C109" s="22">
        <v>0</v>
      </c>
      <c r="D109" s="22">
        <v>8</v>
      </c>
      <c r="E109" s="22">
        <v>52</v>
      </c>
      <c r="F109" s="22">
        <v>60</v>
      </c>
      <c r="H109" s="8">
        <v>106</v>
      </c>
      <c r="I109" s="21" t="s">
        <v>357</v>
      </c>
      <c r="J109" s="12">
        <f t="shared" si="5"/>
        <v>52</v>
      </c>
      <c r="K109" s="12">
        <f t="shared" si="6"/>
        <v>52.010599999999997</v>
      </c>
      <c r="L109" s="12">
        <f t="shared" si="7"/>
        <v>62</v>
      </c>
      <c r="M109" s="12" t="str">
        <f t="shared" si="8"/>
        <v>Finland</v>
      </c>
      <c r="N109" s="12">
        <f t="shared" si="9"/>
        <v>9</v>
      </c>
    </row>
    <row r="110" spans="1:14" ht="12.5" customHeight="1" x14ac:dyDescent="0.25">
      <c r="A110" s="8">
        <v>107</v>
      </c>
      <c r="B110" s="20" t="s">
        <v>358</v>
      </c>
      <c r="C110" s="10">
        <v>0</v>
      </c>
      <c r="D110" s="10">
        <v>0</v>
      </c>
      <c r="E110" s="10">
        <v>3</v>
      </c>
      <c r="F110" s="10">
        <v>3</v>
      </c>
      <c r="H110" s="8">
        <v>107</v>
      </c>
      <c r="I110" s="21" t="s">
        <v>358</v>
      </c>
      <c r="J110" s="12">
        <f t="shared" si="5"/>
        <v>3</v>
      </c>
      <c r="K110" s="12">
        <f t="shared" si="6"/>
        <v>3.0106999999999999</v>
      </c>
      <c r="L110" s="12">
        <f t="shared" si="7"/>
        <v>150</v>
      </c>
      <c r="M110" s="12" t="str">
        <f t="shared" si="8"/>
        <v>Estonia</v>
      </c>
      <c r="N110" s="12">
        <f t="shared" si="9"/>
        <v>9</v>
      </c>
    </row>
    <row r="111" spans="1:14" ht="12.5" customHeight="1" x14ac:dyDescent="0.25">
      <c r="A111" s="8">
        <v>108</v>
      </c>
      <c r="B111" s="20" t="s">
        <v>359</v>
      </c>
      <c r="C111" s="22">
        <v>7</v>
      </c>
      <c r="D111" s="22">
        <v>3</v>
      </c>
      <c r="E111" s="22">
        <v>8</v>
      </c>
      <c r="F111" s="22">
        <v>18</v>
      </c>
      <c r="H111" s="8">
        <v>108</v>
      </c>
      <c r="I111" s="21" t="s">
        <v>359</v>
      </c>
      <c r="J111" s="12">
        <f t="shared" si="5"/>
        <v>8</v>
      </c>
      <c r="K111" s="12">
        <f t="shared" si="6"/>
        <v>8.0107999999999997</v>
      </c>
      <c r="L111" s="12">
        <f t="shared" si="7"/>
        <v>112</v>
      </c>
      <c r="M111" s="12" t="str">
        <f t="shared" si="8"/>
        <v>Czech Republic</v>
      </c>
      <c r="N111" s="12">
        <f t="shared" si="9"/>
        <v>9</v>
      </c>
    </row>
    <row r="112" spans="1:14" ht="12.5" customHeight="1" x14ac:dyDescent="0.25">
      <c r="A112" s="8">
        <v>109</v>
      </c>
      <c r="B112" s="20" t="s">
        <v>360</v>
      </c>
      <c r="C112" s="10">
        <v>96</v>
      </c>
      <c r="D112" s="10">
        <v>484</v>
      </c>
      <c r="E112" s="10">
        <v>1831</v>
      </c>
      <c r="F112" s="10">
        <v>2411</v>
      </c>
      <c r="H112" s="8">
        <v>109</v>
      </c>
      <c r="I112" s="21" t="s">
        <v>360</v>
      </c>
      <c r="J112" s="12">
        <f t="shared" si="5"/>
        <v>1831</v>
      </c>
      <c r="K112" s="12">
        <f t="shared" si="6"/>
        <v>1831.0109</v>
      </c>
      <c r="L112" s="12">
        <f t="shared" si="7"/>
        <v>9</v>
      </c>
      <c r="M112" s="12" t="str">
        <f t="shared" si="8"/>
        <v>Belarus</v>
      </c>
      <c r="N112" s="12">
        <f t="shared" si="9"/>
        <v>9</v>
      </c>
    </row>
    <row r="113" spans="1:14" ht="12.5" customHeight="1" x14ac:dyDescent="0.25">
      <c r="A113" s="8">
        <v>110</v>
      </c>
      <c r="B113" s="20" t="s">
        <v>361</v>
      </c>
      <c r="C113" s="22">
        <v>0</v>
      </c>
      <c r="D113" s="22">
        <v>3</v>
      </c>
      <c r="E113" s="22">
        <v>14</v>
      </c>
      <c r="F113" s="22">
        <v>17</v>
      </c>
      <c r="H113" s="8">
        <v>110</v>
      </c>
      <c r="I113" s="21" t="s">
        <v>361</v>
      </c>
      <c r="J113" s="12">
        <f t="shared" si="5"/>
        <v>14</v>
      </c>
      <c r="K113" s="12">
        <f t="shared" si="6"/>
        <v>14.010999999999999</v>
      </c>
      <c r="L113" s="12">
        <f t="shared" si="7"/>
        <v>93</v>
      </c>
      <c r="M113" s="12" t="str">
        <f t="shared" si="8"/>
        <v>Tonga</v>
      </c>
      <c r="N113" s="12">
        <f t="shared" si="9"/>
        <v>8</v>
      </c>
    </row>
    <row r="114" spans="1:14" ht="12.5" customHeight="1" x14ac:dyDescent="0.25">
      <c r="A114" s="8">
        <v>111</v>
      </c>
      <c r="B114" s="20" t="s">
        <v>362</v>
      </c>
      <c r="C114" s="10">
        <v>0</v>
      </c>
      <c r="D114" s="10">
        <v>3</v>
      </c>
      <c r="E114" s="10">
        <v>0</v>
      </c>
      <c r="F114" s="10">
        <v>3</v>
      </c>
      <c r="H114" s="8">
        <v>111</v>
      </c>
      <c r="I114" s="21" t="s">
        <v>362</v>
      </c>
      <c r="J114" s="12">
        <f t="shared" si="5"/>
        <v>0</v>
      </c>
      <c r="K114" s="12">
        <f t="shared" si="6"/>
        <v>1.11E-2</v>
      </c>
      <c r="L114" s="12">
        <f t="shared" si="7"/>
        <v>190</v>
      </c>
      <c r="M114" s="12" t="str">
        <f t="shared" si="8"/>
        <v>Paraguay</v>
      </c>
      <c r="N114" s="12">
        <f t="shared" si="9"/>
        <v>8</v>
      </c>
    </row>
    <row r="115" spans="1:14" ht="12.5" customHeight="1" x14ac:dyDescent="0.25">
      <c r="A115" s="8">
        <v>112</v>
      </c>
      <c r="B115" s="20" t="s">
        <v>363</v>
      </c>
      <c r="C115" s="22">
        <v>0</v>
      </c>
      <c r="D115" s="22">
        <v>5</v>
      </c>
      <c r="E115" s="22">
        <v>3</v>
      </c>
      <c r="F115" s="22">
        <v>8</v>
      </c>
      <c r="H115" s="8">
        <v>112</v>
      </c>
      <c r="I115" s="21" t="s">
        <v>363</v>
      </c>
      <c r="J115" s="12">
        <f t="shared" si="5"/>
        <v>3</v>
      </c>
      <c r="K115" s="12">
        <f t="shared" si="6"/>
        <v>3.0112000000000001</v>
      </c>
      <c r="L115" s="12">
        <f t="shared" si="7"/>
        <v>149</v>
      </c>
      <c r="M115" s="12" t="str">
        <f t="shared" si="8"/>
        <v>Malawi</v>
      </c>
      <c r="N115" s="12">
        <f t="shared" si="9"/>
        <v>8</v>
      </c>
    </row>
    <row r="116" spans="1:14" ht="12.5" customHeight="1" x14ac:dyDescent="0.25">
      <c r="A116" s="8">
        <v>113</v>
      </c>
      <c r="B116" s="20" t="s">
        <v>364</v>
      </c>
      <c r="C116" s="10">
        <v>3</v>
      </c>
      <c r="D116" s="10">
        <v>64</v>
      </c>
      <c r="E116" s="10">
        <v>299</v>
      </c>
      <c r="F116" s="10">
        <v>366</v>
      </c>
      <c r="H116" s="8">
        <v>113</v>
      </c>
      <c r="I116" s="21" t="s">
        <v>364</v>
      </c>
      <c r="J116" s="12">
        <f t="shared" si="5"/>
        <v>299</v>
      </c>
      <c r="K116" s="12">
        <f t="shared" si="6"/>
        <v>299.01130000000001</v>
      </c>
      <c r="L116" s="12">
        <f t="shared" si="7"/>
        <v>29</v>
      </c>
      <c r="M116" s="12" t="str">
        <f t="shared" si="8"/>
        <v>Latvia</v>
      </c>
      <c r="N116" s="12">
        <f t="shared" si="9"/>
        <v>7</v>
      </c>
    </row>
    <row r="117" spans="1:14" ht="12.5" customHeight="1" x14ac:dyDescent="0.25">
      <c r="A117" s="8">
        <v>114</v>
      </c>
      <c r="B117" s="20" t="s">
        <v>365</v>
      </c>
      <c r="C117" s="22">
        <v>0</v>
      </c>
      <c r="D117" s="22">
        <v>67</v>
      </c>
      <c r="E117" s="22">
        <v>123</v>
      </c>
      <c r="F117" s="22">
        <v>190</v>
      </c>
      <c r="H117" s="8">
        <v>114</v>
      </c>
      <c r="I117" s="21" t="s">
        <v>365</v>
      </c>
      <c r="J117" s="12">
        <f t="shared" si="5"/>
        <v>123</v>
      </c>
      <c r="K117" s="12">
        <f t="shared" si="6"/>
        <v>123.01139999999999</v>
      </c>
      <c r="L117" s="12">
        <f t="shared" si="7"/>
        <v>43</v>
      </c>
      <c r="M117" s="12" t="str">
        <f t="shared" si="8"/>
        <v>Cyprus</v>
      </c>
      <c r="N117" s="12">
        <f t="shared" si="9"/>
        <v>7</v>
      </c>
    </row>
    <row r="118" spans="1:14" ht="12.5" customHeight="1" x14ac:dyDescent="0.25">
      <c r="A118" s="8">
        <v>115</v>
      </c>
      <c r="B118" s="20" t="s">
        <v>366</v>
      </c>
      <c r="C118" s="10">
        <v>0</v>
      </c>
      <c r="D118" s="10">
        <v>0</v>
      </c>
      <c r="E118" s="10">
        <v>3</v>
      </c>
      <c r="F118" s="10">
        <v>3</v>
      </c>
      <c r="H118" s="8">
        <v>115</v>
      </c>
      <c r="I118" s="21" t="s">
        <v>366</v>
      </c>
      <c r="J118" s="12">
        <f t="shared" si="5"/>
        <v>3</v>
      </c>
      <c r="K118" s="12">
        <f t="shared" si="6"/>
        <v>3.0114999999999998</v>
      </c>
      <c r="L118" s="12">
        <f t="shared" si="7"/>
        <v>148</v>
      </c>
      <c r="M118" s="12" t="str">
        <f t="shared" si="8"/>
        <v>Algeria</v>
      </c>
      <c r="N118" s="12">
        <f t="shared" si="9"/>
        <v>7</v>
      </c>
    </row>
    <row r="119" spans="1:14" ht="12.5" customHeight="1" x14ac:dyDescent="0.25">
      <c r="A119" s="8">
        <v>116</v>
      </c>
      <c r="B119" s="20" t="s">
        <v>367</v>
      </c>
      <c r="C119" s="22">
        <v>0</v>
      </c>
      <c r="D119" s="22">
        <v>3</v>
      </c>
      <c r="E119" s="22">
        <v>3</v>
      </c>
      <c r="F119" s="22">
        <v>6</v>
      </c>
      <c r="H119" s="8">
        <v>116</v>
      </c>
      <c r="I119" s="21" t="s">
        <v>367</v>
      </c>
      <c r="J119" s="12">
        <f t="shared" si="5"/>
        <v>3</v>
      </c>
      <c r="K119" s="12">
        <f t="shared" si="6"/>
        <v>3.0116000000000001</v>
      </c>
      <c r="L119" s="12">
        <f t="shared" si="7"/>
        <v>147</v>
      </c>
      <c r="M119" s="12" t="str">
        <f t="shared" si="8"/>
        <v>Yugoslavia, Fed Rep.</v>
      </c>
      <c r="N119" s="12">
        <f t="shared" si="9"/>
        <v>6</v>
      </c>
    </row>
    <row r="120" spans="1:14" ht="12.5" customHeight="1" x14ac:dyDescent="0.25">
      <c r="A120" s="8">
        <v>117</v>
      </c>
      <c r="B120" s="20" t="s">
        <v>368</v>
      </c>
      <c r="C120" s="10">
        <v>0</v>
      </c>
      <c r="D120" s="10">
        <v>9</v>
      </c>
      <c r="E120" s="10">
        <v>48</v>
      </c>
      <c r="F120" s="10">
        <v>57</v>
      </c>
      <c r="H120" s="8">
        <v>117</v>
      </c>
      <c r="I120" s="21" t="s">
        <v>368</v>
      </c>
      <c r="J120" s="12">
        <f t="shared" si="5"/>
        <v>48</v>
      </c>
      <c r="K120" s="12">
        <f t="shared" si="6"/>
        <v>48.011699999999998</v>
      </c>
      <c r="L120" s="12">
        <f t="shared" si="7"/>
        <v>66</v>
      </c>
      <c r="M120" s="12" t="str">
        <f t="shared" si="8"/>
        <v>Croatia</v>
      </c>
      <c r="N120" s="12">
        <f t="shared" si="9"/>
        <v>6</v>
      </c>
    </row>
    <row r="121" spans="1:14" ht="12.5" customHeight="1" x14ac:dyDescent="0.25">
      <c r="A121" s="8">
        <v>118</v>
      </c>
      <c r="B121" s="20" t="s">
        <v>369</v>
      </c>
      <c r="C121" s="22">
        <v>0</v>
      </c>
      <c r="D121" s="22">
        <v>3</v>
      </c>
      <c r="E121" s="22">
        <v>0</v>
      </c>
      <c r="F121" s="22">
        <v>3</v>
      </c>
      <c r="H121" s="8">
        <v>118</v>
      </c>
      <c r="I121" s="21" t="s">
        <v>369</v>
      </c>
      <c r="J121" s="12">
        <f t="shared" si="5"/>
        <v>0</v>
      </c>
      <c r="K121" s="12">
        <f t="shared" si="6"/>
        <v>1.18E-2</v>
      </c>
      <c r="L121" s="12">
        <f t="shared" si="7"/>
        <v>189</v>
      </c>
      <c r="M121" s="12" t="str">
        <f t="shared" si="8"/>
        <v>Cameroon</v>
      </c>
      <c r="N121" s="12">
        <f t="shared" si="9"/>
        <v>6</v>
      </c>
    </row>
    <row r="122" spans="1:14" ht="12.5" customHeight="1" x14ac:dyDescent="0.25">
      <c r="A122" s="8">
        <v>119</v>
      </c>
      <c r="B122" s="20" t="s">
        <v>370</v>
      </c>
      <c r="C122" s="10">
        <v>0</v>
      </c>
      <c r="D122" s="10">
        <v>21</v>
      </c>
      <c r="E122" s="10">
        <v>9</v>
      </c>
      <c r="F122" s="10">
        <v>30</v>
      </c>
      <c r="H122" s="8">
        <v>119</v>
      </c>
      <c r="I122" s="21" t="s">
        <v>370</v>
      </c>
      <c r="J122" s="12">
        <f t="shared" si="5"/>
        <v>9</v>
      </c>
      <c r="K122" s="12">
        <f t="shared" si="6"/>
        <v>9.0119000000000007</v>
      </c>
      <c r="L122" s="12">
        <f t="shared" si="7"/>
        <v>105</v>
      </c>
      <c r="M122" s="12" t="str">
        <f t="shared" si="8"/>
        <v>Tanzania</v>
      </c>
      <c r="N122" s="12">
        <f t="shared" si="9"/>
        <v>5</v>
      </c>
    </row>
    <row r="123" spans="1:14" ht="12.5" customHeight="1" x14ac:dyDescent="0.25">
      <c r="A123" s="8">
        <v>120</v>
      </c>
      <c r="B123" s="20" t="s">
        <v>371</v>
      </c>
      <c r="C123" s="22">
        <v>0</v>
      </c>
      <c r="D123" s="22">
        <v>3</v>
      </c>
      <c r="E123" s="22">
        <v>3</v>
      </c>
      <c r="F123" s="22">
        <v>6</v>
      </c>
      <c r="H123" s="8">
        <v>120</v>
      </c>
      <c r="I123" s="21" t="s">
        <v>371</v>
      </c>
      <c r="J123" s="12">
        <f t="shared" si="5"/>
        <v>3</v>
      </c>
      <c r="K123" s="12">
        <f t="shared" si="6"/>
        <v>3.012</v>
      </c>
      <c r="L123" s="12">
        <f t="shared" si="7"/>
        <v>146</v>
      </c>
      <c r="M123" s="12" t="str">
        <f t="shared" si="8"/>
        <v>Slovakia</v>
      </c>
      <c r="N123" s="12">
        <f t="shared" si="9"/>
        <v>5</v>
      </c>
    </row>
    <row r="124" spans="1:14" ht="12.5" customHeight="1" x14ac:dyDescent="0.25">
      <c r="A124" s="8">
        <v>121</v>
      </c>
      <c r="B124" s="20" t="s">
        <v>159</v>
      </c>
      <c r="C124" s="10">
        <v>741</v>
      </c>
      <c r="D124" s="10">
        <v>128</v>
      </c>
      <c r="E124" s="10">
        <v>135</v>
      </c>
      <c r="F124" s="10">
        <v>1004</v>
      </c>
      <c r="H124" s="8">
        <v>121</v>
      </c>
      <c r="I124" s="21" t="s">
        <v>159</v>
      </c>
      <c r="J124" s="12">
        <f t="shared" si="5"/>
        <v>135</v>
      </c>
      <c r="K124" s="12">
        <f t="shared" si="6"/>
        <v>135.0121</v>
      </c>
      <c r="L124" s="12">
        <f t="shared" si="7"/>
        <v>39</v>
      </c>
      <c r="M124" s="12" t="str">
        <f t="shared" si="8"/>
        <v>Rwanda</v>
      </c>
      <c r="N124" s="12">
        <f t="shared" si="9"/>
        <v>5</v>
      </c>
    </row>
    <row r="125" spans="1:14" ht="12.5" customHeight="1" x14ac:dyDescent="0.25">
      <c r="A125" s="8">
        <v>122</v>
      </c>
      <c r="B125" s="20" t="s">
        <v>372</v>
      </c>
      <c r="C125" s="22">
        <v>0</v>
      </c>
      <c r="D125" s="22">
        <v>0</v>
      </c>
      <c r="E125" s="22">
        <v>12</v>
      </c>
      <c r="F125" s="22">
        <v>12</v>
      </c>
      <c r="H125" s="8">
        <v>122</v>
      </c>
      <c r="I125" s="21" t="s">
        <v>372</v>
      </c>
      <c r="J125" s="12">
        <f t="shared" si="5"/>
        <v>12</v>
      </c>
      <c r="K125" s="12">
        <f t="shared" si="6"/>
        <v>12.0122</v>
      </c>
      <c r="L125" s="12">
        <f t="shared" si="7"/>
        <v>97</v>
      </c>
      <c r="M125" s="12" t="str">
        <f t="shared" si="8"/>
        <v>Jamaica</v>
      </c>
      <c r="N125" s="12">
        <f t="shared" si="9"/>
        <v>5</v>
      </c>
    </row>
    <row r="126" spans="1:14" ht="12.5" customHeight="1" x14ac:dyDescent="0.25">
      <c r="A126" s="8">
        <v>123</v>
      </c>
      <c r="B126" s="20" t="s">
        <v>373</v>
      </c>
      <c r="C126" s="10">
        <v>0</v>
      </c>
      <c r="D126" s="10">
        <v>0</v>
      </c>
      <c r="E126" s="10">
        <v>3</v>
      </c>
      <c r="F126" s="10">
        <v>3</v>
      </c>
      <c r="H126" s="8">
        <v>123</v>
      </c>
      <c r="I126" s="21" t="s">
        <v>373</v>
      </c>
      <c r="J126" s="12">
        <f t="shared" si="5"/>
        <v>3</v>
      </c>
      <c r="K126" s="12">
        <f t="shared" si="6"/>
        <v>3.0123000000000002</v>
      </c>
      <c r="L126" s="12">
        <f t="shared" si="7"/>
        <v>145</v>
      </c>
      <c r="M126" s="12" t="str">
        <f t="shared" si="8"/>
        <v>Guatemala</v>
      </c>
      <c r="N126" s="12">
        <f t="shared" si="9"/>
        <v>5</v>
      </c>
    </row>
    <row r="127" spans="1:14" ht="12.5" customHeight="1" x14ac:dyDescent="0.25">
      <c r="A127" s="8">
        <v>124</v>
      </c>
      <c r="B127" s="20" t="s">
        <v>374</v>
      </c>
      <c r="C127" s="22">
        <v>6</v>
      </c>
      <c r="D127" s="22">
        <v>164</v>
      </c>
      <c r="E127" s="22">
        <v>5171</v>
      </c>
      <c r="F127" s="22">
        <v>5341</v>
      </c>
      <c r="H127" s="8">
        <v>124</v>
      </c>
      <c r="I127" s="21" t="s">
        <v>374</v>
      </c>
      <c r="J127" s="12">
        <f t="shared" si="5"/>
        <v>5171</v>
      </c>
      <c r="K127" s="12">
        <f t="shared" si="6"/>
        <v>5171.0123999999996</v>
      </c>
      <c r="L127" s="12">
        <f t="shared" si="7"/>
        <v>3</v>
      </c>
      <c r="M127" s="12" t="str">
        <f t="shared" si="8"/>
        <v>Zaire</v>
      </c>
      <c r="N127" s="12">
        <f t="shared" si="9"/>
        <v>3</v>
      </c>
    </row>
    <row r="128" spans="1:14" ht="12.5" customHeight="1" x14ac:dyDescent="0.25">
      <c r="A128" s="8">
        <v>125</v>
      </c>
      <c r="B128" s="20" t="s">
        <v>452</v>
      </c>
      <c r="C128" s="10">
        <v>0</v>
      </c>
      <c r="D128" s="10">
        <v>47</v>
      </c>
      <c r="E128" s="10">
        <v>57</v>
      </c>
      <c r="F128" s="10">
        <v>104</v>
      </c>
      <c r="H128" s="8">
        <v>125</v>
      </c>
      <c r="I128" s="21" t="s">
        <v>452</v>
      </c>
      <c r="J128" s="12">
        <f t="shared" si="5"/>
        <v>57</v>
      </c>
      <c r="K128" s="12">
        <f t="shared" si="6"/>
        <v>57.012500000000003</v>
      </c>
      <c r="L128" s="12">
        <f t="shared" si="7"/>
        <v>56</v>
      </c>
      <c r="M128" s="12" t="str">
        <f t="shared" si="8"/>
        <v>West Bank</v>
      </c>
      <c r="N128" s="12">
        <f t="shared" si="9"/>
        <v>3</v>
      </c>
    </row>
    <row r="129" spans="1:14" ht="12.5" customHeight="1" x14ac:dyDescent="0.25">
      <c r="A129" s="8">
        <v>126</v>
      </c>
      <c r="B129" s="20" t="s">
        <v>375</v>
      </c>
      <c r="C129" s="22">
        <v>0</v>
      </c>
      <c r="D129" s="22">
        <v>3</v>
      </c>
      <c r="E129" s="22">
        <v>3</v>
      </c>
      <c r="F129" s="22">
        <v>6</v>
      </c>
      <c r="H129" s="8">
        <v>126</v>
      </c>
      <c r="I129" s="21" t="s">
        <v>375</v>
      </c>
      <c r="J129" s="12">
        <f t="shared" si="5"/>
        <v>3</v>
      </c>
      <c r="K129" s="12">
        <f t="shared" si="6"/>
        <v>3.0125999999999999</v>
      </c>
      <c r="L129" s="12">
        <f t="shared" si="7"/>
        <v>144</v>
      </c>
      <c r="M129" s="12" t="str">
        <f t="shared" si="8"/>
        <v>Tuvalu</v>
      </c>
      <c r="N129" s="12">
        <f t="shared" si="9"/>
        <v>3</v>
      </c>
    </row>
    <row r="130" spans="1:14" ht="12.5" customHeight="1" x14ac:dyDescent="0.25">
      <c r="A130" s="8">
        <v>127</v>
      </c>
      <c r="B130" s="20" t="s">
        <v>376</v>
      </c>
      <c r="C130" s="10">
        <v>0</v>
      </c>
      <c r="D130" s="10">
        <v>34</v>
      </c>
      <c r="E130" s="10">
        <v>1157</v>
      </c>
      <c r="F130" s="10">
        <v>1191</v>
      </c>
      <c r="H130" s="8">
        <v>127</v>
      </c>
      <c r="I130" s="21" t="s">
        <v>376</v>
      </c>
      <c r="J130" s="12">
        <f t="shared" si="5"/>
        <v>1157</v>
      </c>
      <c r="K130" s="12">
        <f t="shared" si="6"/>
        <v>1157.0127</v>
      </c>
      <c r="L130" s="12">
        <f t="shared" si="7"/>
        <v>14</v>
      </c>
      <c r="M130" s="12" t="str">
        <f t="shared" si="8"/>
        <v>Tunisia</v>
      </c>
      <c r="N130" s="12">
        <f t="shared" si="9"/>
        <v>3</v>
      </c>
    </row>
    <row r="131" spans="1:14" ht="12.5" customHeight="1" x14ac:dyDescent="0.25">
      <c r="A131" s="8">
        <v>128</v>
      </c>
      <c r="B131" s="20" t="s">
        <v>377</v>
      </c>
      <c r="C131" s="22">
        <v>0</v>
      </c>
      <c r="D131" s="22">
        <v>3</v>
      </c>
      <c r="E131" s="22">
        <v>3</v>
      </c>
      <c r="F131" s="22">
        <v>6</v>
      </c>
      <c r="H131" s="8">
        <v>128</v>
      </c>
      <c r="I131" s="21" t="s">
        <v>377</v>
      </c>
      <c r="J131" s="12">
        <f t="shared" si="5"/>
        <v>3</v>
      </c>
      <c r="K131" s="12">
        <f t="shared" si="6"/>
        <v>3.0127999999999999</v>
      </c>
      <c r="L131" s="12">
        <f t="shared" si="7"/>
        <v>143</v>
      </c>
      <c r="M131" s="12" t="str">
        <f t="shared" si="8"/>
        <v>Trinidad And Tobago</v>
      </c>
      <c r="N131" s="12">
        <f t="shared" si="9"/>
        <v>3</v>
      </c>
    </row>
    <row r="132" spans="1:14" ht="12.5" customHeight="1" x14ac:dyDescent="0.25">
      <c r="A132" s="8">
        <v>129</v>
      </c>
      <c r="B132" s="20" t="s">
        <v>378</v>
      </c>
      <c r="C132" s="10">
        <v>7</v>
      </c>
      <c r="D132" s="10">
        <v>81</v>
      </c>
      <c r="E132" s="10">
        <v>346</v>
      </c>
      <c r="F132" s="10">
        <v>434</v>
      </c>
      <c r="H132" s="8">
        <v>129</v>
      </c>
      <c r="I132" s="21" t="s">
        <v>378</v>
      </c>
      <c r="J132" s="12">
        <f t="shared" ref="J132:J195" si="10">VLOOKUP(H132,$A$4:$F$207,$I$3+2)</f>
        <v>346</v>
      </c>
      <c r="K132" s="12">
        <f t="shared" si="6"/>
        <v>346.0129</v>
      </c>
      <c r="L132" s="12">
        <f t="shared" si="7"/>
        <v>25</v>
      </c>
      <c r="M132" s="12" t="str">
        <f t="shared" si="8"/>
        <v>Timor-Leste</v>
      </c>
      <c r="N132" s="12">
        <f t="shared" si="9"/>
        <v>3</v>
      </c>
    </row>
    <row r="133" spans="1:14" ht="12.5" customHeight="1" x14ac:dyDescent="0.25">
      <c r="A133" s="8">
        <v>130</v>
      </c>
      <c r="B133" s="20" t="s">
        <v>379</v>
      </c>
      <c r="C133" s="22">
        <v>0</v>
      </c>
      <c r="D133" s="22">
        <v>0</v>
      </c>
      <c r="E133" s="22">
        <v>3</v>
      </c>
      <c r="F133" s="22">
        <v>3</v>
      </c>
      <c r="H133" s="8">
        <v>130</v>
      </c>
      <c r="I133" s="21" t="s">
        <v>379</v>
      </c>
      <c r="J133" s="12">
        <f t="shared" si="10"/>
        <v>3</v>
      </c>
      <c r="K133" s="12">
        <f t="shared" ref="K133:K196" si="11">J133+0.0001*H133</f>
        <v>3.0129999999999999</v>
      </c>
      <c r="L133" s="12">
        <f t="shared" ref="L133:L196" si="12">RANK(K133,K$4:K$207)</f>
        <v>142</v>
      </c>
      <c r="M133" s="12" t="str">
        <f t="shared" ref="M133:M196" si="13">VLOOKUP(MATCH(H133,L$4:L$207,0),$H$4:$J$207,2)</f>
        <v>Tajikistan</v>
      </c>
      <c r="N133" s="12">
        <f t="shared" ref="N133:N196" si="14">VLOOKUP(MATCH(H133,L$4:L$207,0),$H$4:$J$207,3)</f>
        <v>3</v>
      </c>
    </row>
    <row r="134" spans="1:14" ht="12.5" customHeight="1" x14ac:dyDescent="0.25">
      <c r="A134" s="8">
        <v>131</v>
      </c>
      <c r="B134" s="20" t="s">
        <v>380</v>
      </c>
      <c r="C134" s="10">
        <v>0</v>
      </c>
      <c r="D134" s="10">
        <v>21</v>
      </c>
      <c r="E134" s="10">
        <v>49</v>
      </c>
      <c r="F134" s="10">
        <v>70</v>
      </c>
      <c r="H134" s="8">
        <v>131</v>
      </c>
      <c r="I134" s="21" t="s">
        <v>380</v>
      </c>
      <c r="J134" s="12">
        <f t="shared" si="10"/>
        <v>49</v>
      </c>
      <c r="K134" s="12">
        <f t="shared" si="11"/>
        <v>49.013100000000001</v>
      </c>
      <c r="L134" s="12">
        <f t="shared" si="12"/>
        <v>65</v>
      </c>
      <c r="M134" s="12" t="str">
        <f t="shared" si="13"/>
        <v>St Kitts And Nevis</v>
      </c>
      <c r="N134" s="12">
        <f t="shared" si="14"/>
        <v>3</v>
      </c>
    </row>
    <row r="135" spans="1:14" ht="12.5" customHeight="1" x14ac:dyDescent="0.25">
      <c r="A135" s="8">
        <v>132</v>
      </c>
      <c r="B135" s="20" t="s">
        <v>381</v>
      </c>
      <c r="C135" s="22">
        <v>0</v>
      </c>
      <c r="D135" s="22">
        <v>18</v>
      </c>
      <c r="E135" s="22">
        <v>19</v>
      </c>
      <c r="F135" s="22">
        <v>37</v>
      </c>
      <c r="H135" s="8">
        <v>132</v>
      </c>
      <c r="I135" s="21" t="s">
        <v>381</v>
      </c>
      <c r="J135" s="12">
        <f t="shared" si="10"/>
        <v>19</v>
      </c>
      <c r="K135" s="12">
        <f t="shared" si="11"/>
        <v>19.013200000000001</v>
      </c>
      <c r="L135" s="12">
        <f t="shared" si="12"/>
        <v>85</v>
      </c>
      <c r="M135" s="12" t="str">
        <f t="shared" si="13"/>
        <v>South Sudan</v>
      </c>
      <c r="N135" s="12">
        <f t="shared" si="14"/>
        <v>3</v>
      </c>
    </row>
    <row r="136" spans="1:14" ht="12.5" customHeight="1" x14ac:dyDescent="0.25">
      <c r="A136" s="8">
        <v>133</v>
      </c>
      <c r="B136" s="20" t="s">
        <v>382</v>
      </c>
      <c r="C136" s="10">
        <v>0</v>
      </c>
      <c r="D136" s="10">
        <v>3</v>
      </c>
      <c r="E136" s="10">
        <v>44</v>
      </c>
      <c r="F136" s="10">
        <v>47</v>
      </c>
      <c r="H136" s="8">
        <v>133</v>
      </c>
      <c r="I136" s="21" t="s">
        <v>382</v>
      </c>
      <c r="J136" s="12">
        <f t="shared" si="10"/>
        <v>44</v>
      </c>
      <c r="K136" s="12">
        <f t="shared" si="11"/>
        <v>44.013300000000001</v>
      </c>
      <c r="L136" s="12">
        <f t="shared" si="12"/>
        <v>67</v>
      </c>
      <c r="M136" s="12" t="str">
        <f t="shared" si="13"/>
        <v>Solomon Islands</v>
      </c>
      <c r="N136" s="12">
        <f t="shared" si="14"/>
        <v>3</v>
      </c>
    </row>
    <row r="137" spans="1:14" ht="12.5" customHeight="1" x14ac:dyDescent="0.25">
      <c r="A137" s="8">
        <v>134</v>
      </c>
      <c r="B137" s="20" t="s">
        <v>383</v>
      </c>
      <c r="C137" s="22">
        <v>322</v>
      </c>
      <c r="D137" s="22">
        <v>615</v>
      </c>
      <c r="E137" s="22">
        <v>2915</v>
      </c>
      <c r="F137" s="22">
        <v>3852</v>
      </c>
      <c r="H137" s="8">
        <v>134</v>
      </c>
      <c r="I137" s="21" t="s">
        <v>383</v>
      </c>
      <c r="J137" s="12">
        <f t="shared" si="10"/>
        <v>2915</v>
      </c>
      <c r="K137" s="12">
        <f t="shared" si="11"/>
        <v>2915.0133999999998</v>
      </c>
      <c r="L137" s="12">
        <f t="shared" si="12"/>
        <v>7</v>
      </c>
      <c r="M137" s="12" t="str">
        <f t="shared" si="13"/>
        <v>Slovenia</v>
      </c>
      <c r="N137" s="12">
        <f t="shared" si="14"/>
        <v>3</v>
      </c>
    </row>
    <row r="138" spans="1:14" ht="12.5" customHeight="1" x14ac:dyDescent="0.25">
      <c r="A138" s="8">
        <v>135</v>
      </c>
      <c r="B138" s="20" t="s">
        <v>384</v>
      </c>
      <c r="C138" s="10">
        <v>3</v>
      </c>
      <c r="D138" s="10">
        <v>3</v>
      </c>
      <c r="E138" s="10">
        <v>3</v>
      </c>
      <c r="F138" s="10">
        <v>9</v>
      </c>
      <c r="H138" s="8">
        <v>135</v>
      </c>
      <c r="I138" s="21" t="s">
        <v>384</v>
      </c>
      <c r="J138" s="12">
        <f t="shared" si="10"/>
        <v>3</v>
      </c>
      <c r="K138" s="12">
        <f t="shared" si="11"/>
        <v>3.0135000000000001</v>
      </c>
      <c r="L138" s="12">
        <f t="shared" si="12"/>
        <v>141</v>
      </c>
      <c r="M138" s="12" t="str">
        <f t="shared" si="13"/>
        <v>Sierra Leone</v>
      </c>
      <c r="N138" s="12">
        <f t="shared" si="14"/>
        <v>3</v>
      </c>
    </row>
    <row r="139" spans="1:14" ht="12.5" customHeight="1" x14ac:dyDescent="0.25">
      <c r="A139" s="8">
        <v>136</v>
      </c>
      <c r="B139" s="20" t="s">
        <v>385</v>
      </c>
      <c r="C139" s="22">
        <v>0</v>
      </c>
      <c r="D139" s="22">
        <v>3</v>
      </c>
      <c r="E139" s="22">
        <v>3</v>
      </c>
      <c r="F139" s="22">
        <v>6</v>
      </c>
      <c r="H139" s="8">
        <v>136</v>
      </c>
      <c r="I139" s="21" t="s">
        <v>385</v>
      </c>
      <c r="J139" s="12">
        <f t="shared" si="10"/>
        <v>3</v>
      </c>
      <c r="K139" s="12">
        <f t="shared" si="11"/>
        <v>3.0135999999999998</v>
      </c>
      <c r="L139" s="12">
        <f t="shared" si="12"/>
        <v>140</v>
      </c>
      <c r="M139" s="12" t="str">
        <f t="shared" si="13"/>
        <v>Seychelles</v>
      </c>
      <c r="N139" s="12">
        <f t="shared" si="14"/>
        <v>3</v>
      </c>
    </row>
    <row r="140" spans="1:14" ht="12.5" customHeight="1" x14ac:dyDescent="0.25">
      <c r="A140" s="8">
        <v>137</v>
      </c>
      <c r="B140" s="20" t="s">
        <v>386</v>
      </c>
      <c r="C140" s="10">
        <v>18</v>
      </c>
      <c r="D140" s="10">
        <v>10</v>
      </c>
      <c r="E140" s="10">
        <v>14</v>
      </c>
      <c r="F140" s="10">
        <v>42</v>
      </c>
      <c r="H140" s="8">
        <v>137</v>
      </c>
      <c r="I140" s="21" t="s">
        <v>386</v>
      </c>
      <c r="J140" s="12">
        <f t="shared" si="10"/>
        <v>14</v>
      </c>
      <c r="K140" s="12">
        <f t="shared" si="11"/>
        <v>14.0137</v>
      </c>
      <c r="L140" s="12">
        <f t="shared" si="12"/>
        <v>92</v>
      </c>
      <c r="M140" s="12" t="str">
        <f t="shared" si="13"/>
        <v>Senegal</v>
      </c>
      <c r="N140" s="12">
        <f t="shared" si="14"/>
        <v>3</v>
      </c>
    </row>
    <row r="141" spans="1:14" ht="12.5" customHeight="1" x14ac:dyDescent="0.25">
      <c r="A141" s="8">
        <v>138</v>
      </c>
      <c r="B141" s="20" t="s">
        <v>387</v>
      </c>
      <c r="C141" s="22">
        <v>0</v>
      </c>
      <c r="D141" s="22">
        <v>0</v>
      </c>
      <c r="E141" s="22">
        <v>8</v>
      </c>
      <c r="F141" s="22">
        <v>8</v>
      </c>
      <c r="H141" s="8">
        <v>138</v>
      </c>
      <c r="I141" s="21" t="s">
        <v>387</v>
      </c>
      <c r="J141" s="12">
        <f t="shared" si="10"/>
        <v>8</v>
      </c>
      <c r="K141" s="12">
        <f t="shared" si="11"/>
        <v>8.0137999999999998</v>
      </c>
      <c r="L141" s="12">
        <f t="shared" si="12"/>
        <v>111</v>
      </c>
      <c r="M141" s="12" t="str">
        <f t="shared" si="13"/>
        <v>Romania Pre 1/2/2002</v>
      </c>
      <c r="N141" s="12">
        <f t="shared" si="14"/>
        <v>3</v>
      </c>
    </row>
    <row r="142" spans="1:14" ht="12.5" customHeight="1" x14ac:dyDescent="0.25">
      <c r="A142" s="8">
        <v>139</v>
      </c>
      <c r="B142" s="20" t="s">
        <v>388</v>
      </c>
      <c r="C142" s="10">
        <v>0</v>
      </c>
      <c r="D142" s="10">
        <v>35</v>
      </c>
      <c r="E142" s="10">
        <v>64</v>
      </c>
      <c r="F142" s="10">
        <v>99</v>
      </c>
      <c r="H142" s="8">
        <v>139</v>
      </c>
      <c r="I142" s="21" t="s">
        <v>388</v>
      </c>
      <c r="J142" s="12">
        <f t="shared" si="10"/>
        <v>64</v>
      </c>
      <c r="K142" s="12">
        <f t="shared" si="11"/>
        <v>64.013900000000007</v>
      </c>
      <c r="L142" s="12">
        <f t="shared" si="12"/>
        <v>52</v>
      </c>
      <c r="M142" s="12" t="str">
        <f t="shared" si="13"/>
        <v>Puerto Rico</v>
      </c>
      <c r="N142" s="12">
        <f t="shared" si="14"/>
        <v>3</v>
      </c>
    </row>
    <row r="143" spans="1:14" ht="12.5" customHeight="1" x14ac:dyDescent="0.25">
      <c r="A143" s="8">
        <v>140</v>
      </c>
      <c r="B143" s="20" t="s">
        <v>389</v>
      </c>
      <c r="C143" s="22">
        <v>0</v>
      </c>
      <c r="D143" s="22">
        <v>1110</v>
      </c>
      <c r="E143" s="22">
        <v>3731</v>
      </c>
      <c r="F143" s="22">
        <v>4841</v>
      </c>
      <c r="H143" s="8">
        <v>140</v>
      </c>
      <c r="I143" s="21" t="s">
        <v>389</v>
      </c>
      <c r="J143" s="12">
        <f t="shared" si="10"/>
        <v>3731</v>
      </c>
      <c r="K143" s="12">
        <f t="shared" si="11"/>
        <v>3731.0140000000001</v>
      </c>
      <c r="L143" s="12">
        <f t="shared" si="12"/>
        <v>5</v>
      </c>
      <c r="M143" s="12" t="str">
        <f t="shared" si="13"/>
        <v>Panama</v>
      </c>
      <c r="N143" s="12">
        <f t="shared" si="14"/>
        <v>3</v>
      </c>
    </row>
    <row r="144" spans="1:14" ht="12.5" customHeight="1" x14ac:dyDescent="0.25">
      <c r="A144" s="8">
        <v>141</v>
      </c>
      <c r="B144" s="20" t="s">
        <v>390</v>
      </c>
      <c r="C144" s="10">
        <v>0</v>
      </c>
      <c r="D144" s="10">
        <v>41</v>
      </c>
      <c r="E144" s="10">
        <v>56</v>
      </c>
      <c r="F144" s="10">
        <v>97</v>
      </c>
      <c r="H144" s="8">
        <v>141</v>
      </c>
      <c r="I144" s="21" t="s">
        <v>390</v>
      </c>
      <c r="J144" s="12">
        <f t="shared" si="10"/>
        <v>56</v>
      </c>
      <c r="K144" s="12">
        <f t="shared" si="11"/>
        <v>56.014099999999999</v>
      </c>
      <c r="L144" s="12">
        <f t="shared" si="12"/>
        <v>59</v>
      </c>
      <c r="M144" s="12" t="str">
        <f t="shared" si="13"/>
        <v>Palestinian Authority</v>
      </c>
      <c r="N144" s="12">
        <f t="shared" si="14"/>
        <v>3</v>
      </c>
    </row>
    <row r="145" spans="1:14" ht="12.5" customHeight="1" x14ac:dyDescent="0.25">
      <c r="A145" s="8">
        <v>142</v>
      </c>
      <c r="B145" s="20" t="s">
        <v>391</v>
      </c>
      <c r="C145" s="22">
        <v>0</v>
      </c>
      <c r="D145" s="22">
        <v>16</v>
      </c>
      <c r="E145" s="22">
        <v>12</v>
      </c>
      <c r="F145" s="22">
        <v>28</v>
      </c>
      <c r="H145" s="8">
        <v>142</v>
      </c>
      <c r="I145" s="21" t="s">
        <v>391</v>
      </c>
      <c r="J145" s="12">
        <f t="shared" si="10"/>
        <v>12</v>
      </c>
      <c r="K145" s="12">
        <f t="shared" si="11"/>
        <v>12.014200000000001</v>
      </c>
      <c r="L145" s="12">
        <f t="shared" si="12"/>
        <v>96</v>
      </c>
      <c r="M145" s="12" t="str">
        <f t="shared" si="13"/>
        <v>Niue</v>
      </c>
      <c r="N145" s="12">
        <f t="shared" si="14"/>
        <v>3</v>
      </c>
    </row>
    <row r="146" spans="1:14" ht="12.5" customHeight="1" x14ac:dyDescent="0.25">
      <c r="A146" s="8">
        <v>143</v>
      </c>
      <c r="B146" s="20" t="s">
        <v>392</v>
      </c>
      <c r="C146" s="10">
        <v>0</v>
      </c>
      <c r="D146" s="10">
        <v>0</v>
      </c>
      <c r="E146" s="10">
        <v>3</v>
      </c>
      <c r="F146" s="10">
        <v>3</v>
      </c>
      <c r="H146" s="8">
        <v>143</v>
      </c>
      <c r="I146" s="21" t="s">
        <v>392</v>
      </c>
      <c r="J146" s="12">
        <f t="shared" si="10"/>
        <v>3</v>
      </c>
      <c r="K146" s="12">
        <f t="shared" si="11"/>
        <v>3.0143</v>
      </c>
      <c r="L146" s="12">
        <f t="shared" si="12"/>
        <v>139</v>
      </c>
      <c r="M146" s="12" t="str">
        <f t="shared" si="13"/>
        <v>Nicaragua</v>
      </c>
      <c r="N146" s="12">
        <f t="shared" si="14"/>
        <v>3</v>
      </c>
    </row>
    <row r="147" spans="1:14" ht="12.5" customHeight="1" x14ac:dyDescent="0.25">
      <c r="A147" s="8">
        <v>144</v>
      </c>
      <c r="B147" s="20" t="s">
        <v>393</v>
      </c>
      <c r="C147" s="22">
        <v>0</v>
      </c>
      <c r="D147" s="22">
        <v>6</v>
      </c>
      <c r="E147" s="22">
        <v>54</v>
      </c>
      <c r="F147" s="22">
        <v>60</v>
      </c>
      <c r="H147" s="8">
        <v>144</v>
      </c>
      <c r="I147" s="21" t="s">
        <v>393</v>
      </c>
      <c r="J147" s="12">
        <f t="shared" si="10"/>
        <v>54</v>
      </c>
      <c r="K147" s="12">
        <f t="shared" si="11"/>
        <v>54.014400000000002</v>
      </c>
      <c r="L147" s="12">
        <f t="shared" si="12"/>
        <v>60</v>
      </c>
      <c r="M147" s="12" t="str">
        <f t="shared" si="13"/>
        <v>New Caledonia</v>
      </c>
      <c r="N147" s="12">
        <f t="shared" si="14"/>
        <v>3</v>
      </c>
    </row>
    <row r="148" spans="1:14" ht="12.5" customHeight="1" x14ac:dyDescent="0.25">
      <c r="A148" s="8">
        <v>145</v>
      </c>
      <c r="B148" s="20" t="s">
        <v>394</v>
      </c>
      <c r="C148" s="10">
        <v>0</v>
      </c>
      <c r="D148" s="10">
        <v>3</v>
      </c>
      <c r="E148" s="10">
        <v>0</v>
      </c>
      <c r="F148" s="10">
        <v>3</v>
      </c>
      <c r="H148" s="8">
        <v>145</v>
      </c>
      <c r="I148" s="21" t="s">
        <v>394</v>
      </c>
      <c r="J148" s="12">
        <f t="shared" si="10"/>
        <v>0</v>
      </c>
      <c r="K148" s="12">
        <f t="shared" si="11"/>
        <v>1.4500000000000001E-2</v>
      </c>
      <c r="L148" s="12">
        <f t="shared" si="12"/>
        <v>188</v>
      </c>
      <c r="M148" s="12" t="str">
        <f t="shared" si="13"/>
        <v>Nauru</v>
      </c>
      <c r="N148" s="12">
        <f t="shared" si="14"/>
        <v>3</v>
      </c>
    </row>
    <row r="149" spans="1:14" ht="12.5" customHeight="1" x14ac:dyDescent="0.25">
      <c r="A149" s="8">
        <v>146</v>
      </c>
      <c r="B149" s="20" t="s">
        <v>395</v>
      </c>
      <c r="C149" s="22">
        <v>0</v>
      </c>
      <c r="D149" s="22">
        <v>19</v>
      </c>
      <c r="E149" s="22">
        <v>25</v>
      </c>
      <c r="F149" s="22">
        <v>44</v>
      </c>
      <c r="H149" s="8">
        <v>146</v>
      </c>
      <c r="I149" s="21" t="s">
        <v>395</v>
      </c>
      <c r="J149" s="12">
        <f t="shared" si="10"/>
        <v>25</v>
      </c>
      <c r="K149" s="12">
        <f t="shared" si="11"/>
        <v>25.014600000000002</v>
      </c>
      <c r="L149" s="12">
        <f t="shared" si="12"/>
        <v>77</v>
      </c>
      <c r="M149" s="12" t="str">
        <f t="shared" si="13"/>
        <v>Mozambique</v>
      </c>
      <c r="N149" s="12">
        <f t="shared" si="14"/>
        <v>3</v>
      </c>
    </row>
    <row r="150" spans="1:14" ht="12.5" customHeight="1" x14ac:dyDescent="0.25">
      <c r="A150" s="8">
        <v>147</v>
      </c>
      <c r="B150" s="20" t="s">
        <v>396</v>
      </c>
      <c r="C150" s="10">
        <v>0</v>
      </c>
      <c r="D150" s="10">
        <v>0</v>
      </c>
      <c r="E150" s="10">
        <v>3</v>
      </c>
      <c r="F150" s="10">
        <v>3</v>
      </c>
      <c r="H150" s="8">
        <v>147</v>
      </c>
      <c r="I150" s="21" t="s">
        <v>396</v>
      </c>
      <c r="J150" s="12">
        <f t="shared" si="10"/>
        <v>3</v>
      </c>
      <c r="K150" s="12">
        <f t="shared" si="11"/>
        <v>3.0146999999999999</v>
      </c>
      <c r="L150" s="12">
        <f t="shared" si="12"/>
        <v>138</v>
      </c>
      <c r="M150" s="12" t="str">
        <f t="shared" si="13"/>
        <v>Moldova</v>
      </c>
      <c r="N150" s="12">
        <f t="shared" si="14"/>
        <v>3</v>
      </c>
    </row>
    <row r="151" spans="1:14" ht="12.5" customHeight="1" x14ac:dyDescent="0.25">
      <c r="A151" s="8">
        <v>148</v>
      </c>
      <c r="B151" s="20" t="s">
        <v>397</v>
      </c>
      <c r="C151" s="22">
        <v>0</v>
      </c>
      <c r="D151" s="22">
        <v>108</v>
      </c>
      <c r="E151" s="22">
        <v>108</v>
      </c>
      <c r="F151" s="22">
        <v>216</v>
      </c>
      <c r="H151" s="8">
        <v>148</v>
      </c>
      <c r="I151" s="21" t="s">
        <v>397</v>
      </c>
      <c r="J151" s="12">
        <f t="shared" si="10"/>
        <v>108</v>
      </c>
      <c r="K151" s="12">
        <f t="shared" si="11"/>
        <v>108.01479999999999</v>
      </c>
      <c r="L151" s="12">
        <f t="shared" si="12"/>
        <v>46</v>
      </c>
      <c r="M151" s="12" t="str">
        <f t="shared" si="13"/>
        <v>Micronesia</v>
      </c>
      <c r="N151" s="12">
        <f t="shared" si="14"/>
        <v>3</v>
      </c>
    </row>
    <row r="152" spans="1:14" ht="12.5" customHeight="1" x14ac:dyDescent="0.25">
      <c r="A152" s="8">
        <v>149</v>
      </c>
      <c r="B152" s="20" t="s">
        <v>398</v>
      </c>
      <c r="C152" s="10">
        <v>3</v>
      </c>
      <c r="D152" s="10">
        <v>5</v>
      </c>
      <c r="E152" s="10">
        <v>5</v>
      </c>
      <c r="F152" s="10">
        <v>13</v>
      </c>
      <c r="H152" s="8">
        <v>149</v>
      </c>
      <c r="I152" s="21" t="s">
        <v>398</v>
      </c>
      <c r="J152" s="12">
        <f t="shared" si="10"/>
        <v>5</v>
      </c>
      <c r="K152" s="12">
        <f t="shared" si="11"/>
        <v>5.0148999999999999</v>
      </c>
      <c r="L152" s="12">
        <f t="shared" si="12"/>
        <v>121</v>
      </c>
      <c r="M152" s="12" t="str">
        <f t="shared" si="13"/>
        <v>Malta</v>
      </c>
      <c r="N152" s="12">
        <f t="shared" si="14"/>
        <v>3</v>
      </c>
    </row>
    <row r="153" spans="1:14" ht="12.5" customHeight="1" x14ac:dyDescent="0.25">
      <c r="A153" s="8">
        <v>150</v>
      </c>
      <c r="B153" s="20" t="s">
        <v>399</v>
      </c>
      <c r="C153" s="22">
        <v>0</v>
      </c>
      <c r="D153" s="22">
        <v>15</v>
      </c>
      <c r="E153" s="22">
        <v>52</v>
      </c>
      <c r="F153" s="22">
        <v>67</v>
      </c>
      <c r="H153" s="8">
        <v>150</v>
      </c>
      <c r="I153" s="21" t="s">
        <v>399</v>
      </c>
      <c r="J153" s="12">
        <f t="shared" si="10"/>
        <v>52</v>
      </c>
      <c r="K153" s="12">
        <f t="shared" si="11"/>
        <v>52.015000000000001</v>
      </c>
      <c r="L153" s="12">
        <f t="shared" si="12"/>
        <v>61</v>
      </c>
      <c r="M153" s="12" t="str">
        <f t="shared" si="13"/>
        <v>Madagascar</v>
      </c>
      <c r="N153" s="12">
        <f t="shared" si="14"/>
        <v>3</v>
      </c>
    </row>
    <row r="154" spans="1:14" ht="12.5" customHeight="1" x14ac:dyDescent="0.25">
      <c r="A154" s="8">
        <v>151</v>
      </c>
      <c r="B154" s="20" t="s">
        <v>400</v>
      </c>
      <c r="C154" s="10">
        <v>17</v>
      </c>
      <c r="D154" s="10">
        <v>52</v>
      </c>
      <c r="E154" s="10">
        <v>255</v>
      </c>
      <c r="F154" s="10">
        <v>324</v>
      </c>
      <c r="H154" s="8">
        <v>151</v>
      </c>
      <c r="I154" s="21" t="s">
        <v>400</v>
      </c>
      <c r="J154" s="12">
        <f t="shared" si="10"/>
        <v>255</v>
      </c>
      <c r="K154" s="12">
        <f t="shared" si="11"/>
        <v>255.01509999999999</v>
      </c>
      <c r="L154" s="12">
        <f t="shared" si="12"/>
        <v>32</v>
      </c>
      <c r="M154" s="12" t="str">
        <f t="shared" si="13"/>
        <v>Luxembourg</v>
      </c>
      <c r="N154" s="12">
        <f t="shared" si="14"/>
        <v>3</v>
      </c>
    </row>
    <row r="155" spans="1:14" ht="12.5" customHeight="1" x14ac:dyDescent="0.25">
      <c r="A155" s="8">
        <v>152</v>
      </c>
      <c r="B155" s="20" t="s">
        <v>401</v>
      </c>
      <c r="C155" s="22">
        <v>0</v>
      </c>
      <c r="D155" s="22">
        <v>30</v>
      </c>
      <c r="E155" s="22">
        <v>56</v>
      </c>
      <c r="F155" s="22">
        <v>86</v>
      </c>
      <c r="H155" s="8">
        <v>152</v>
      </c>
      <c r="I155" s="21" t="s">
        <v>401</v>
      </c>
      <c r="J155" s="12">
        <f t="shared" si="10"/>
        <v>56</v>
      </c>
      <c r="K155" s="12">
        <f t="shared" si="11"/>
        <v>56.0152</v>
      </c>
      <c r="L155" s="12">
        <f t="shared" si="12"/>
        <v>58</v>
      </c>
      <c r="M155" s="12" t="str">
        <f t="shared" si="13"/>
        <v>Kosovo</v>
      </c>
      <c r="N155" s="12">
        <f t="shared" si="14"/>
        <v>3</v>
      </c>
    </row>
    <row r="156" spans="1:14" ht="12.5" customHeight="1" x14ac:dyDescent="0.25">
      <c r="A156" s="8">
        <v>153</v>
      </c>
      <c r="B156" s="20" t="s">
        <v>402</v>
      </c>
      <c r="C156" s="10">
        <v>0</v>
      </c>
      <c r="D156" s="10">
        <v>3</v>
      </c>
      <c r="E156" s="10">
        <v>3</v>
      </c>
      <c r="F156" s="10">
        <v>6</v>
      </c>
      <c r="H156" s="8">
        <v>153</v>
      </c>
      <c r="I156" s="21" t="s">
        <v>402</v>
      </c>
      <c r="J156" s="12">
        <f t="shared" si="10"/>
        <v>3</v>
      </c>
      <c r="K156" s="12">
        <f t="shared" si="11"/>
        <v>3.0152999999999999</v>
      </c>
      <c r="L156" s="12">
        <f t="shared" si="12"/>
        <v>137</v>
      </c>
      <c r="M156" s="12" t="str">
        <f t="shared" si="13"/>
        <v>Korea (So Stated)</v>
      </c>
      <c r="N156" s="12">
        <f t="shared" si="14"/>
        <v>3</v>
      </c>
    </row>
    <row r="157" spans="1:14" ht="12.5" customHeight="1" x14ac:dyDescent="0.25">
      <c r="A157" s="8">
        <v>154</v>
      </c>
      <c r="B157" s="20" t="s">
        <v>403</v>
      </c>
      <c r="C157" s="22">
        <v>0</v>
      </c>
      <c r="D157" s="22">
        <v>16</v>
      </c>
      <c r="E157" s="22">
        <v>23</v>
      </c>
      <c r="F157" s="22">
        <v>39</v>
      </c>
      <c r="H157" s="8">
        <v>154</v>
      </c>
      <c r="I157" s="21" t="s">
        <v>403</v>
      </c>
      <c r="J157" s="12">
        <f t="shared" si="10"/>
        <v>23</v>
      </c>
      <c r="K157" s="12">
        <f t="shared" si="11"/>
        <v>23.0154</v>
      </c>
      <c r="L157" s="12">
        <f t="shared" si="12"/>
        <v>80</v>
      </c>
      <c r="M157" s="12" t="str">
        <f t="shared" si="13"/>
        <v>Jersey</v>
      </c>
      <c r="N157" s="12">
        <f t="shared" si="14"/>
        <v>3</v>
      </c>
    </row>
    <row r="158" spans="1:14" ht="12.5" customHeight="1" x14ac:dyDescent="0.25">
      <c r="A158" s="8">
        <v>155</v>
      </c>
      <c r="B158" s="20" t="s">
        <v>404</v>
      </c>
      <c r="C158" s="10">
        <v>0</v>
      </c>
      <c r="D158" s="10">
        <v>3</v>
      </c>
      <c r="E158" s="10">
        <v>3</v>
      </c>
      <c r="F158" s="10">
        <v>6</v>
      </c>
      <c r="H158" s="8">
        <v>155</v>
      </c>
      <c r="I158" s="21" t="s">
        <v>404</v>
      </c>
      <c r="J158" s="12">
        <f t="shared" si="10"/>
        <v>3</v>
      </c>
      <c r="K158" s="12">
        <f t="shared" si="11"/>
        <v>3.0154999999999998</v>
      </c>
      <c r="L158" s="12">
        <f t="shared" si="12"/>
        <v>136</v>
      </c>
      <c r="M158" s="12" t="str">
        <f t="shared" si="13"/>
        <v>Isle Of Man</v>
      </c>
      <c r="N158" s="12">
        <f t="shared" si="14"/>
        <v>3</v>
      </c>
    </row>
    <row r="159" spans="1:14" ht="12.5" customHeight="1" x14ac:dyDescent="0.25">
      <c r="A159" s="8">
        <v>156</v>
      </c>
      <c r="B159" s="20" t="s">
        <v>405</v>
      </c>
      <c r="C159" s="22">
        <v>3</v>
      </c>
      <c r="D159" s="22">
        <v>8</v>
      </c>
      <c r="E159" s="22">
        <v>3</v>
      </c>
      <c r="F159" s="22">
        <v>14</v>
      </c>
      <c r="H159" s="8">
        <v>156</v>
      </c>
      <c r="I159" s="21" t="s">
        <v>405</v>
      </c>
      <c r="J159" s="12">
        <f t="shared" si="10"/>
        <v>3</v>
      </c>
      <c r="K159" s="12">
        <f t="shared" si="11"/>
        <v>3.0156000000000001</v>
      </c>
      <c r="L159" s="12">
        <f t="shared" si="12"/>
        <v>135</v>
      </c>
      <c r="M159" s="12" t="str">
        <f t="shared" si="13"/>
        <v>Ireland (So Stated)</v>
      </c>
      <c r="N159" s="12">
        <f t="shared" si="14"/>
        <v>3</v>
      </c>
    </row>
    <row r="160" spans="1:14" ht="12.5" customHeight="1" x14ac:dyDescent="0.25">
      <c r="A160" s="8">
        <v>157</v>
      </c>
      <c r="B160" s="20" t="s">
        <v>406</v>
      </c>
      <c r="C160" s="10">
        <v>0</v>
      </c>
      <c r="D160" s="10">
        <v>135</v>
      </c>
      <c r="E160" s="10">
        <v>667</v>
      </c>
      <c r="F160" s="10">
        <v>802</v>
      </c>
      <c r="H160" s="8">
        <v>157</v>
      </c>
      <c r="I160" s="21" t="s">
        <v>406</v>
      </c>
      <c r="J160" s="12">
        <f t="shared" si="10"/>
        <v>667</v>
      </c>
      <c r="K160" s="12">
        <f t="shared" si="11"/>
        <v>667.01570000000004</v>
      </c>
      <c r="L160" s="12">
        <f t="shared" si="12"/>
        <v>18</v>
      </c>
      <c r="M160" s="12" t="str">
        <f t="shared" si="13"/>
        <v>Iceland</v>
      </c>
      <c r="N160" s="12">
        <f t="shared" si="14"/>
        <v>3</v>
      </c>
    </row>
    <row r="161" spans="1:14" ht="12.5" customHeight="1" x14ac:dyDescent="0.25">
      <c r="A161" s="8">
        <v>158</v>
      </c>
      <c r="B161" s="20" t="s">
        <v>407</v>
      </c>
      <c r="C161" s="22">
        <v>0</v>
      </c>
      <c r="D161" s="22">
        <v>3</v>
      </c>
      <c r="E161" s="22">
        <v>5</v>
      </c>
      <c r="F161" s="22">
        <v>8</v>
      </c>
      <c r="H161" s="8">
        <v>158</v>
      </c>
      <c r="I161" s="21" t="s">
        <v>407</v>
      </c>
      <c r="J161" s="12">
        <f t="shared" si="10"/>
        <v>5</v>
      </c>
      <c r="K161" s="12">
        <f t="shared" si="11"/>
        <v>5.0157999999999996</v>
      </c>
      <c r="L161" s="12">
        <f t="shared" si="12"/>
        <v>120</v>
      </c>
      <c r="M161" s="12" t="str">
        <f t="shared" si="13"/>
        <v>Honduras</v>
      </c>
      <c r="N161" s="12">
        <f t="shared" si="14"/>
        <v>3</v>
      </c>
    </row>
    <row r="162" spans="1:14" ht="12.5" customHeight="1" x14ac:dyDescent="0.25">
      <c r="A162" s="8">
        <v>159</v>
      </c>
      <c r="B162" s="20" t="s">
        <v>408</v>
      </c>
      <c r="C162" s="10">
        <v>0</v>
      </c>
      <c r="D162" s="10">
        <v>9</v>
      </c>
      <c r="E162" s="10">
        <v>3</v>
      </c>
      <c r="F162" s="10">
        <v>12</v>
      </c>
      <c r="H162" s="8">
        <v>159</v>
      </c>
      <c r="I162" s="21" t="s">
        <v>408</v>
      </c>
      <c r="J162" s="12">
        <f t="shared" si="10"/>
        <v>3</v>
      </c>
      <c r="K162" s="12">
        <f t="shared" si="11"/>
        <v>3.0158999999999998</v>
      </c>
      <c r="L162" s="12">
        <f t="shared" si="12"/>
        <v>134</v>
      </c>
      <c r="M162" s="12" t="str">
        <f t="shared" si="13"/>
        <v>Guernsey</v>
      </c>
      <c r="N162" s="12">
        <f t="shared" si="14"/>
        <v>3</v>
      </c>
    </row>
    <row r="163" spans="1:14" ht="12.5" customHeight="1" x14ac:dyDescent="0.25">
      <c r="A163" s="8">
        <v>160</v>
      </c>
      <c r="B163" s="20" t="s">
        <v>409</v>
      </c>
      <c r="C163" s="22">
        <v>0</v>
      </c>
      <c r="D163" s="22">
        <v>3</v>
      </c>
      <c r="E163" s="22">
        <v>3</v>
      </c>
      <c r="F163" s="22">
        <v>6</v>
      </c>
      <c r="H163" s="8">
        <v>160</v>
      </c>
      <c r="I163" s="21" t="s">
        <v>409</v>
      </c>
      <c r="J163" s="12">
        <f t="shared" si="10"/>
        <v>3</v>
      </c>
      <c r="K163" s="12">
        <f t="shared" si="11"/>
        <v>3.016</v>
      </c>
      <c r="L163" s="12">
        <f t="shared" si="12"/>
        <v>133</v>
      </c>
      <c r="M163" s="12" t="str">
        <f t="shared" si="13"/>
        <v>Germany</v>
      </c>
      <c r="N163" s="12">
        <f t="shared" si="14"/>
        <v>3</v>
      </c>
    </row>
    <row r="164" spans="1:14" ht="12.5" customHeight="1" x14ac:dyDescent="0.25">
      <c r="A164" s="8">
        <v>161</v>
      </c>
      <c r="B164" s="20" t="s">
        <v>410</v>
      </c>
      <c r="C164" s="10">
        <v>27</v>
      </c>
      <c r="D164" s="10">
        <v>64</v>
      </c>
      <c r="E164" s="10">
        <v>36</v>
      </c>
      <c r="F164" s="10">
        <v>127</v>
      </c>
      <c r="H164" s="8">
        <v>161</v>
      </c>
      <c r="I164" s="21" t="s">
        <v>410</v>
      </c>
      <c r="J164" s="12">
        <f t="shared" si="10"/>
        <v>36</v>
      </c>
      <c r="K164" s="12">
        <f t="shared" si="11"/>
        <v>36.016100000000002</v>
      </c>
      <c r="L164" s="12">
        <f t="shared" si="12"/>
        <v>70</v>
      </c>
      <c r="M164" s="12" t="str">
        <f t="shared" si="13"/>
        <v>Georgia</v>
      </c>
      <c r="N164" s="12">
        <f t="shared" si="14"/>
        <v>3</v>
      </c>
    </row>
    <row r="165" spans="1:14" ht="12.5" customHeight="1" x14ac:dyDescent="0.25">
      <c r="A165" s="8">
        <v>162</v>
      </c>
      <c r="B165" s="20" t="s">
        <v>411</v>
      </c>
      <c r="C165" s="22">
        <v>0</v>
      </c>
      <c r="D165" s="22">
        <v>107</v>
      </c>
      <c r="E165" s="22">
        <v>718</v>
      </c>
      <c r="F165" s="22">
        <v>825</v>
      </c>
      <c r="H165" s="8">
        <v>162</v>
      </c>
      <c r="I165" s="21" t="s">
        <v>411</v>
      </c>
      <c r="J165" s="12">
        <f t="shared" si="10"/>
        <v>718</v>
      </c>
      <c r="K165" s="12">
        <f t="shared" si="11"/>
        <v>718.01620000000003</v>
      </c>
      <c r="L165" s="12">
        <f t="shared" si="12"/>
        <v>17</v>
      </c>
      <c r="M165" s="12" t="str">
        <f t="shared" si="13"/>
        <v>French Polynesia</v>
      </c>
      <c r="N165" s="12">
        <f t="shared" si="14"/>
        <v>3</v>
      </c>
    </row>
    <row r="166" spans="1:14" ht="12.5" customHeight="1" x14ac:dyDescent="0.25">
      <c r="A166" s="8">
        <v>163</v>
      </c>
      <c r="B166" s="20" t="s">
        <v>453</v>
      </c>
      <c r="C166" s="10">
        <v>10</v>
      </c>
      <c r="D166" s="10">
        <v>36</v>
      </c>
      <c r="E166" s="10">
        <v>3</v>
      </c>
      <c r="F166" s="10">
        <v>49</v>
      </c>
      <c r="H166" s="8">
        <v>163</v>
      </c>
      <c r="I166" s="21" t="s">
        <v>453</v>
      </c>
      <c r="J166" s="12">
        <f t="shared" si="10"/>
        <v>3</v>
      </c>
      <c r="K166" s="12">
        <f t="shared" si="11"/>
        <v>3.0163000000000002</v>
      </c>
      <c r="L166" s="12">
        <f t="shared" si="12"/>
        <v>132</v>
      </c>
      <c r="M166" s="12" t="str">
        <f t="shared" si="13"/>
        <v>Eritrea</v>
      </c>
      <c r="N166" s="12">
        <f t="shared" si="14"/>
        <v>3</v>
      </c>
    </row>
    <row r="167" spans="1:14" ht="12.5" customHeight="1" x14ac:dyDescent="0.25">
      <c r="A167" s="8">
        <v>164</v>
      </c>
      <c r="B167" s="20" t="s">
        <v>412</v>
      </c>
      <c r="C167" s="22">
        <v>0</v>
      </c>
      <c r="D167" s="22">
        <v>36</v>
      </c>
      <c r="E167" s="22">
        <v>88</v>
      </c>
      <c r="F167" s="22">
        <v>124</v>
      </c>
      <c r="H167" s="8">
        <v>164</v>
      </c>
      <c r="I167" s="21" t="s">
        <v>412</v>
      </c>
      <c r="J167" s="12">
        <f t="shared" si="10"/>
        <v>88</v>
      </c>
      <c r="K167" s="12">
        <f t="shared" si="11"/>
        <v>88.016400000000004</v>
      </c>
      <c r="L167" s="12">
        <f t="shared" si="12"/>
        <v>47</v>
      </c>
      <c r="M167" s="12" t="str">
        <f t="shared" si="13"/>
        <v>El Salvador</v>
      </c>
      <c r="N167" s="12">
        <f t="shared" si="14"/>
        <v>3</v>
      </c>
    </row>
    <row r="168" spans="1:14" ht="12.5" customHeight="1" x14ac:dyDescent="0.25">
      <c r="A168" s="8">
        <v>165</v>
      </c>
      <c r="B168" s="20" t="s">
        <v>413</v>
      </c>
      <c r="C168" s="10">
        <v>168</v>
      </c>
      <c r="D168" s="10">
        <v>470</v>
      </c>
      <c r="E168" s="10">
        <v>5132</v>
      </c>
      <c r="F168" s="10">
        <v>5770</v>
      </c>
      <c r="H168" s="8">
        <v>165</v>
      </c>
      <c r="I168" s="21" t="s">
        <v>413</v>
      </c>
      <c r="J168" s="12">
        <f t="shared" si="10"/>
        <v>5132</v>
      </c>
      <c r="K168" s="12">
        <f t="shared" si="11"/>
        <v>5132.0164999999997</v>
      </c>
      <c r="L168" s="12">
        <f t="shared" si="12"/>
        <v>4</v>
      </c>
      <c r="M168" s="12" t="str">
        <f t="shared" si="13"/>
        <v>Dominica</v>
      </c>
      <c r="N168" s="12">
        <f t="shared" si="14"/>
        <v>3</v>
      </c>
    </row>
    <row r="169" spans="1:14" ht="12.5" customHeight="1" x14ac:dyDescent="0.25">
      <c r="A169" s="8">
        <v>166</v>
      </c>
      <c r="B169" s="20" t="s">
        <v>414</v>
      </c>
      <c r="C169" s="22">
        <v>0</v>
      </c>
      <c r="D169" s="22">
        <v>3</v>
      </c>
      <c r="E169" s="22">
        <v>3</v>
      </c>
      <c r="F169" s="22">
        <v>6</v>
      </c>
      <c r="H169" s="8">
        <v>166</v>
      </c>
      <c r="I169" s="21" t="s">
        <v>414</v>
      </c>
      <c r="J169" s="12">
        <f t="shared" si="10"/>
        <v>3</v>
      </c>
      <c r="K169" s="12">
        <f t="shared" si="11"/>
        <v>3.0165999999999999</v>
      </c>
      <c r="L169" s="12">
        <f t="shared" si="12"/>
        <v>131</v>
      </c>
      <c r="M169" s="12" t="str">
        <f t="shared" si="13"/>
        <v>Curacao</v>
      </c>
      <c r="N169" s="12">
        <f t="shared" si="14"/>
        <v>3</v>
      </c>
    </row>
    <row r="170" spans="1:14" ht="12.5" customHeight="1" x14ac:dyDescent="0.25">
      <c r="A170" s="8">
        <v>167</v>
      </c>
      <c r="B170" s="20" t="s">
        <v>415</v>
      </c>
      <c r="C170" s="10">
        <v>0</v>
      </c>
      <c r="D170" s="10">
        <v>3</v>
      </c>
      <c r="E170" s="10">
        <v>0</v>
      </c>
      <c r="F170" s="10">
        <v>3</v>
      </c>
      <c r="H170" s="8">
        <v>167</v>
      </c>
      <c r="I170" s="21" t="s">
        <v>415</v>
      </c>
      <c r="J170" s="12">
        <f t="shared" si="10"/>
        <v>0</v>
      </c>
      <c r="K170" s="12">
        <f t="shared" si="11"/>
        <v>1.67E-2</v>
      </c>
      <c r="L170" s="12">
        <f t="shared" si="12"/>
        <v>187</v>
      </c>
      <c r="M170" s="12" t="str">
        <f t="shared" si="13"/>
        <v>Cuba</v>
      </c>
      <c r="N170" s="12">
        <f t="shared" si="14"/>
        <v>3</v>
      </c>
    </row>
    <row r="171" spans="1:14" ht="12.5" customHeight="1" x14ac:dyDescent="0.25">
      <c r="A171" s="8">
        <v>168</v>
      </c>
      <c r="B171" s="20" t="s">
        <v>416</v>
      </c>
      <c r="C171" s="22">
        <v>34</v>
      </c>
      <c r="D171" s="22">
        <v>42</v>
      </c>
      <c r="E171" s="22">
        <v>20</v>
      </c>
      <c r="F171" s="22">
        <v>96</v>
      </c>
      <c r="H171" s="8">
        <v>168</v>
      </c>
      <c r="I171" s="21" t="s">
        <v>416</v>
      </c>
      <c r="J171" s="12">
        <f t="shared" si="10"/>
        <v>20</v>
      </c>
      <c r="K171" s="12">
        <f t="shared" si="11"/>
        <v>20.0168</v>
      </c>
      <c r="L171" s="12">
        <f t="shared" si="12"/>
        <v>84</v>
      </c>
      <c r="M171" s="12" t="str">
        <f t="shared" si="13"/>
        <v>Cote D'Ivoire</v>
      </c>
      <c r="N171" s="12">
        <f t="shared" si="14"/>
        <v>3</v>
      </c>
    </row>
    <row r="172" spans="1:14" ht="12.5" customHeight="1" x14ac:dyDescent="0.25">
      <c r="A172" s="8">
        <v>169</v>
      </c>
      <c r="B172" s="20" t="s">
        <v>417</v>
      </c>
      <c r="C172" s="10">
        <v>0</v>
      </c>
      <c r="D172" s="10">
        <v>48</v>
      </c>
      <c r="E172" s="10">
        <v>24</v>
      </c>
      <c r="F172" s="10">
        <v>72</v>
      </c>
      <c r="H172" s="8">
        <v>169</v>
      </c>
      <c r="I172" s="21" t="s">
        <v>417</v>
      </c>
      <c r="J172" s="12">
        <f t="shared" si="10"/>
        <v>24</v>
      </c>
      <c r="K172" s="12">
        <f t="shared" si="11"/>
        <v>24.0169</v>
      </c>
      <c r="L172" s="12">
        <f t="shared" si="12"/>
        <v>78</v>
      </c>
      <c r="M172" s="12" t="str">
        <f t="shared" si="13"/>
        <v>Costa Rica</v>
      </c>
      <c r="N172" s="12">
        <f t="shared" si="14"/>
        <v>3</v>
      </c>
    </row>
    <row r="173" spans="1:14" ht="12.5" customHeight="1" x14ac:dyDescent="0.25">
      <c r="A173" s="8">
        <v>170</v>
      </c>
      <c r="B173" s="20" t="s">
        <v>418</v>
      </c>
      <c r="C173" s="22">
        <v>0</v>
      </c>
      <c r="D173" s="22">
        <v>13</v>
      </c>
      <c r="E173" s="22">
        <v>22</v>
      </c>
      <c r="F173" s="22">
        <v>35</v>
      </c>
      <c r="H173" s="8">
        <v>170</v>
      </c>
      <c r="I173" s="21" t="s">
        <v>418</v>
      </c>
      <c r="J173" s="12">
        <f t="shared" si="10"/>
        <v>22</v>
      </c>
      <c r="K173" s="12">
        <f t="shared" si="11"/>
        <v>22.016999999999999</v>
      </c>
      <c r="L173" s="12">
        <f t="shared" si="12"/>
        <v>82</v>
      </c>
      <c r="M173" s="12" t="str">
        <f t="shared" si="13"/>
        <v>Cook Islands</v>
      </c>
      <c r="N173" s="12">
        <f t="shared" si="14"/>
        <v>3</v>
      </c>
    </row>
    <row r="174" spans="1:14" ht="12.5" customHeight="1" x14ac:dyDescent="0.25">
      <c r="A174" s="8">
        <v>171</v>
      </c>
      <c r="B174" s="20" t="s">
        <v>456</v>
      </c>
      <c r="C174" s="10">
        <v>524</v>
      </c>
      <c r="D174" s="10">
        <v>62</v>
      </c>
      <c r="E174" s="10">
        <v>22</v>
      </c>
      <c r="F174" s="10">
        <v>608</v>
      </c>
      <c r="H174" s="8">
        <v>171</v>
      </c>
      <c r="I174" s="21" t="s">
        <v>456</v>
      </c>
      <c r="J174" s="12">
        <f t="shared" si="10"/>
        <v>22</v>
      </c>
      <c r="K174" s="12">
        <f t="shared" si="11"/>
        <v>22.017099999999999</v>
      </c>
      <c r="L174" s="12">
        <f t="shared" si="12"/>
        <v>81</v>
      </c>
      <c r="M174" s="12" t="str">
        <f t="shared" si="13"/>
        <v>Congo, Rep</v>
      </c>
      <c r="N174" s="12">
        <f t="shared" si="14"/>
        <v>3</v>
      </c>
    </row>
    <row r="175" spans="1:14" ht="12.5" customHeight="1" x14ac:dyDescent="0.25">
      <c r="A175" s="8">
        <v>172</v>
      </c>
      <c r="B175" s="20" t="s">
        <v>419</v>
      </c>
      <c r="C175" s="22">
        <v>0</v>
      </c>
      <c r="D175" s="22">
        <v>236</v>
      </c>
      <c r="E175" s="22">
        <v>531</v>
      </c>
      <c r="F175" s="22">
        <v>767</v>
      </c>
      <c r="H175" s="8">
        <v>172</v>
      </c>
      <c r="I175" s="21" t="s">
        <v>419</v>
      </c>
      <c r="J175" s="12">
        <f t="shared" si="10"/>
        <v>531</v>
      </c>
      <c r="K175" s="12">
        <f t="shared" si="11"/>
        <v>531.0172</v>
      </c>
      <c r="L175" s="12">
        <f t="shared" si="12"/>
        <v>20</v>
      </c>
      <c r="M175" s="12" t="str">
        <f t="shared" si="13"/>
        <v>Congo, Dem</v>
      </c>
      <c r="N175" s="12">
        <f t="shared" si="14"/>
        <v>3</v>
      </c>
    </row>
    <row r="176" spans="1:14" ht="12.5" customHeight="1" x14ac:dyDescent="0.25">
      <c r="A176" s="8">
        <v>173</v>
      </c>
      <c r="B176" s="20" t="s">
        <v>420</v>
      </c>
      <c r="C176" s="10">
        <v>0</v>
      </c>
      <c r="D176" s="10">
        <v>0</v>
      </c>
      <c r="E176" s="10">
        <v>3</v>
      </c>
      <c r="F176" s="10">
        <v>3</v>
      </c>
      <c r="H176" s="8">
        <v>173</v>
      </c>
      <c r="I176" s="21" t="s">
        <v>420</v>
      </c>
      <c r="J176" s="12">
        <f t="shared" si="10"/>
        <v>3</v>
      </c>
      <c r="K176" s="12">
        <f t="shared" si="11"/>
        <v>3.0173000000000001</v>
      </c>
      <c r="L176" s="12">
        <f t="shared" si="12"/>
        <v>130</v>
      </c>
      <c r="M176" s="12" t="str">
        <f t="shared" si="13"/>
        <v>China (So Stated)</v>
      </c>
      <c r="N176" s="12">
        <f t="shared" si="14"/>
        <v>3</v>
      </c>
    </row>
    <row r="177" spans="1:14" ht="12.5" customHeight="1" x14ac:dyDescent="0.25">
      <c r="A177" s="8">
        <v>174</v>
      </c>
      <c r="B177" s="20" t="s">
        <v>421</v>
      </c>
      <c r="C177" s="22">
        <v>3</v>
      </c>
      <c r="D177" s="22">
        <v>11</v>
      </c>
      <c r="E177" s="22">
        <v>5</v>
      </c>
      <c r="F177" s="22">
        <v>19</v>
      </c>
      <c r="H177" s="8">
        <v>174</v>
      </c>
      <c r="I177" s="21" t="s">
        <v>421</v>
      </c>
      <c r="J177" s="12">
        <f t="shared" si="10"/>
        <v>5</v>
      </c>
      <c r="K177" s="12">
        <f t="shared" si="11"/>
        <v>5.0174000000000003</v>
      </c>
      <c r="L177" s="12">
        <f t="shared" si="12"/>
        <v>119</v>
      </c>
      <c r="M177" s="12" t="str">
        <f t="shared" si="13"/>
        <v>Burkina Faso</v>
      </c>
      <c r="N177" s="12">
        <f t="shared" si="14"/>
        <v>3</v>
      </c>
    </row>
    <row r="178" spans="1:14" ht="12.5" customHeight="1" x14ac:dyDescent="0.25">
      <c r="A178" s="8">
        <v>175</v>
      </c>
      <c r="B178" s="20" t="s">
        <v>422</v>
      </c>
      <c r="C178" s="10">
        <v>308</v>
      </c>
      <c r="D178" s="10">
        <v>687</v>
      </c>
      <c r="E178" s="10">
        <v>457</v>
      </c>
      <c r="F178" s="10">
        <v>1452</v>
      </c>
      <c r="H178" s="8">
        <v>175</v>
      </c>
      <c r="I178" s="21" t="s">
        <v>422</v>
      </c>
      <c r="J178" s="12">
        <f t="shared" si="10"/>
        <v>457</v>
      </c>
      <c r="K178" s="12">
        <f t="shared" si="11"/>
        <v>457.01749999999998</v>
      </c>
      <c r="L178" s="12">
        <f t="shared" si="12"/>
        <v>21</v>
      </c>
      <c r="M178" s="12" t="str">
        <f t="shared" si="13"/>
        <v>Bolivia</v>
      </c>
      <c r="N178" s="12">
        <f t="shared" si="14"/>
        <v>3</v>
      </c>
    </row>
    <row r="179" spans="1:14" ht="12.5" customHeight="1" x14ac:dyDescent="0.25">
      <c r="A179" s="8">
        <v>176</v>
      </c>
      <c r="B179" s="20" t="s">
        <v>423</v>
      </c>
      <c r="C179" s="22">
        <v>23</v>
      </c>
      <c r="D179" s="22">
        <v>5</v>
      </c>
      <c r="E179" s="22">
        <v>0</v>
      </c>
      <c r="F179" s="22">
        <v>28</v>
      </c>
      <c r="H179" s="8">
        <v>176</v>
      </c>
      <c r="I179" s="21" t="s">
        <v>423</v>
      </c>
      <c r="J179" s="12">
        <f t="shared" si="10"/>
        <v>0</v>
      </c>
      <c r="K179" s="12">
        <f t="shared" si="11"/>
        <v>1.7600000000000001E-2</v>
      </c>
      <c r="L179" s="12">
        <f t="shared" si="12"/>
        <v>186</v>
      </c>
      <c r="M179" s="12" t="str">
        <f t="shared" si="13"/>
        <v>Azerbaijan</v>
      </c>
      <c r="N179" s="12">
        <f t="shared" si="14"/>
        <v>3</v>
      </c>
    </row>
    <row r="180" spans="1:14" ht="12.5" customHeight="1" x14ac:dyDescent="0.25">
      <c r="A180" s="8">
        <v>177</v>
      </c>
      <c r="B180" s="20" t="s">
        <v>424</v>
      </c>
      <c r="C180" s="10">
        <v>0</v>
      </c>
      <c r="D180" s="10">
        <v>3</v>
      </c>
      <c r="E180" s="10">
        <v>3</v>
      </c>
      <c r="F180" s="10">
        <v>6</v>
      </c>
      <c r="H180" s="8">
        <v>177</v>
      </c>
      <c r="I180" s="21" t="s">
        <v>424</v>
      </c>
      <c r="J180" s="12">
        <f t="shared" si="10"/>
        <v>3</v>
      </c>
      <c r="K180" s="12">
        <f t="shared" si="11"/>
        <v>3.0177</v>
      </c>
      <c r="L180" s="12">
        <f t="shared" si="12"/>
        <v>129</v>
      </c>
      <c r="M180" s="12" t="str">
        <f t="shared" si="13"/>
        <v>Armenia</v>
      </c>
      <c r="N180" s="12">
        <f t="shared" si="14"/>
        <v>3</v>
      </c>
    </row>
    <row r="181" spans="1:14" ht="12.5" customHeight="1" x14ac:dyDescent="0.25">
      <c r="A181" s="8">
        <v>178</v>
      </c>
      <c r="B181" s="20" t="s">
        <v>425</v>
      </c>
      <c r="C181" s="22">
        <v>3</v>
      </c>
      <c r="D181" s="22">
        <v>9</v>
      </c>
      <c r="E181" s="22">
        <v>8</v>
      </c>
      <c r="F181" s="22">
        <v>20</v>
      </c>
      <c r="H181" s="8">
        <v>178</v>
      </c>
      <c r="I181" s="21" t="s">
        <v>425</v>
      </c>
      <c r="J181" s="12">
        <f t="shared" si="10"/>
        <v>8</v>
      </c>
      <c r="K181" s="12">
        <f t="shared" si="11"/>
        <v>8.0177999999999994</v>
      </c>
      <c r="L181" s="12">
        <f t="shared" si="12"/>
        <v>110</v>
      </c>
      <c r="M181" s="12" t="str">
        <f t="shared" si="13"/>
        <v>Angola</v>
      </c>
      <c r="N181" s="12">
        <f t="shared" si="14"/>
        <v>3</v>
      </c>
    </row>
    <row r="182" spans="1:14" ht="12.5" customHeight="1" x14ac:dyDescent="0.25">
      <c r="A182" s="8">
        <v>179</v>
      </c>
      <c r="B182" s="20" t="s">
        <v>426</v>
      </c>
      <c r="C182" s="10">
        <v>0</v>
      </c>
      <c r="D182" s="10">
        <v>3</v>
      </c>
      <c r="E182" s="10">
        <v>3</v>
      </c>
      <c r="F182" s="10">
        <v>6</v>
      </c>
      <c r="H182" s="8">
        <v>179</v>
      </c>
      <c r="I182" s="21" t="s">
        <v>426</v>
      </c>
      <c r="J182" s="12">
        <f t="shared" si="10"/>
        <v>3</v>
      </c>
      <c r="K182" s="12">
        <f t="shared" si="11"/>
        <v>3.0179</v>
      </c>
      <c r="L182" s="12">
        <f t="shared" si="12"/>
        <v>128</v>
      </c>
      <c r="M182" s="12" t="str">
        <f t="shared" si="13"/>
        <v>American Samoa</v>
      </c>
      <c r="N182" s="12">
        <f t="shared" si="14"/>
        <v>3</v>
      </c>
    </row>
    <row r="183" spans="1:14" ht="12.5" customHeight="1" x14ac:dyDescent="0.25">
      <c r="A183" s="8">
        <v>180</v>
      </c>
      <c r="B183" s="20" t="s">
        <v>427</v>
      </c>
      <c r="C183" s="22">
        <v>0</v>
      </c>
      <c r="D183" s="22">
        <v>5</v>
      </c>
      <c r="E183" s="22">
        <v>3</v>
      </c>
      <c r="F183" s="22">
        <v>8</v>
      </c>
      <c r="H183" s="8">
        <v>180</v>
      </c>
      <c r="I183" s="21" t="s">
        <v>427</v>
      </c>
      <c r="J183" s="12">
        <f t="shared" si="10"/>
        <v>3</v>
      </c>
      <c r="K183" s="12">
        <f t="shared" si="11"/>
        <v>3.0179999999999998</v>
      </c>
      <c r="L183" s="12">
        <f t="shared" si="12"/>
        <v>127</v>
      </c>
      <c r="M183" s="12" t="str">
        <f t="shared" si="13"/>
        <v>Zimbabwe</v>
      </c>
      <c r="N183" s="12">
        <f t="shared" si="14"/>
        <v>0</v>
      </c>
    </row>
    <row r="184" spans="1:14" ht="12.5" customHeight="1" x14ac:dyDescent="0.25">
      <c r="A184" s="8">
        <v>181</v>
      </c>
      <c r="B184" s="20" t="s">
        <v>428</v>
      </c>
      <c r="C184" s="10">
        <v>61</v>
      </c>
      <c r="D184" s="10">
        <v>163</v>
      </c>
      <c r="E184" s="10">
        <v>158</v>
      </c>
      <c r="F184" s="10">
        <v>382</v>
      </c>
      <c r="H184" s="8">
        <v>181</v>
      </c>
      <c r="I184" s="21" t="s">
        <v>428</v>
      </c>
      <c r="J184" s="12">
        <f t="shared" si="10"/>
        <v>158</v>
      </c>
      <c r="K184" s="12">
        <f t="shared" si="11"/>
        <v>158.0181</v>
      </c>
      <c r="L184" s="12">
        <f t="shared" si="12"/>
        <v>38</v>
      </c>
      <c r="M184" s="12" t="str">
        <f t="shared" si="13"/>
        <v>Zambia</v>
      </c>
      <c r="N184" s="12">
        <f t="shared" si="14"/>
        <v>0</v>
      </c>
    </row>
    <row r="185" spans="1:14" ht="12.5" customHeight="1" x14ac:dyDescent="0.25">
      <c r="A185" s="8">
        <v>182</v>
      </c>
      <c r="B185" s="20" t="s">
        <v>429</v>
      </c>
      <c r="C185" s="22">
        <v>0</v>
      </c>
      <c r="D185" s="22">
        <v>3</v>
      </c>
      <c r="E185" s="22">
        <v>0</v>
      </c>
      <c r="F185" s="22">
        <v>3</v>
      </c>
      <c r="H185" s="8">
        <v>182</v>
      </c>
      <c r="I185" s="21" t="s">
        <v>429</v>
      </c>
      <c r="J185" s="12">
        <f t="shared" si="10"/>
        <v>0</v>
      </c>
      <c r="K185" s="12">
        <f t="shared" si="11"/>
        <v>1.8200000000000001E-2</v>
      </c>
      <c r="L185" s="12">
        <f t="shared" si="12"/>
        <v>185</v>
      </c>
      <c r="M185" s="12" t="str">
        <f t="shared" si="13"/>
        <v>Yemen Arab Republic</v>
      </c>
      <c r="N185" s="12">
        <f t="shared" si="14"/>
        <v>0</v>
      </c>
    </row>
    <row r="186" spans="1:14" ht="12.5" customHeight="1" x14ac:dyDescent="0.25">
      <c r="A186" s="8">
        <v>183</v>
      </c>
      <c r="B186" s="20" t="s">
        <v>430</v>
      </c>
      <c r="C186" s="10">
        <v>0</v>
      </c>
      <c r="D186" s="10">
        <v>0</v>
      </c>
      <c r="E186" s="10">
        <v>3</v>
      </c>
      <c r="F186" s="10">
        <v>3</v>
      </c>
      <c r="H186" s="8">
        <v>183</v>
      </c>
      <c r="I186" s="21" t="s">
        <v>430</v>
      </c>
      <c r="J186" s="12">
        <f t="shared" si="10"/>
        <v>3</v>
      </c>
      <c r="K186" s="12">
        <f t="shared" si="11"/>
        <v>3.0183</v>
      </c>
      <c r="L186" s="12">
        <f t="shared" si="12"/>
        <v>126</v>
      </c>
      <c r="M186" s="12" t="str">
        <f t="shared" si="13"/>
        <v>Vietnam, South</v>
      </c>
      <c r="N186" s="12">
        <f t="shared" si="14"/>
        <v>0</v>
      </c>
    </row>
    <row r="187" spans="1:14" ht="12.5" customHeight="1" x14ac:dyDescent="0.25">
      <c r="A187" s="8">
        <v>184</v>
      </c>
      <c r="B187" s="20" t="s">
        <v>3</v>
      </c>
      <c r="C187" s="22">
        <v>0</v>
      </c>
      <c r="D187" s="22">
        <v>35</v>
      </c>
      <c r="E187" s="22">
        <v>27</v>
      </c>
      <c r="F187" s="22">
        <v>62</v>
      </c>
      <c r="H187" s="8">
        <v>184</v>
      </c>
      <c r="I187" s="21" t="s">
        <v>3</v>
      </c>
      <c r="J187" s="12">
        <f t="shared" si="10"/>
        <v>27</v>
      </c>
      <c r="K187" s="12">
        <f t="shared" si="11"/>
        <v>27.0184</v>
      </c>
      <c r="L187" s="12">
        <f t="shared" si="12"/>
        <v>75</v>
      </c>
      <c r="M187" s="12" t="str">
        <f t="shared" si="13"/>
        <v>Vanuatu</v>
      </c>
      <c r="N187" s="12">
        <f t="shared" si="14"/>
        <v>0</v>
      </c>
    </row>
    <row r="188" spans="1:14" ht="12.5" customHeight="1" x14ac:dyDescent="0.25">
      <c r="A188" s="8">
        <v>185</v>
      </c>
      <c r="B188" s="20" t="s">
        <v>455</v>
      </c>
      <c r="C188" s="10">
        <v>12</v>
      </c>
      <c r="D188" s="10">
        <v>42</v>
      </c>
      <c r="E188" s="10">
        <v>321</v>
      </c>
      <c r="F188" s="10">
        <v>375</v>
      </c>
      <c r="H188" s="8">
        <v>185</v>
      </c>
      <c r="I188" s="21" t="s">
        <v>455</v>
      </c>
      <c r="J188" s="12">
        <f t="shared" si="10"/>
        <v>321</v>
      </c>
      <c r="K188" s="12">
        <f t="shared" si="11"/>
        <v>321.01850000000002</v>
      </c>
      <c r="L188" s="12">
        <f t="shared" si="12"/>
        <v>27</v>
      </c>
      <c r="M188" s="12" t="str">
        <f t="shared" si="13"/>
        <v>Turkmenistan</v>
      </c>
      <c r="N188" s="12">
        <f t="shared" si="14"/>
        <v>0</v>
      </c>
    </row>
    <row r="189" spans="1:14" ht="12.5" customHeight="1" x14ac:dyDescent="0.25">
      <c r="A189" s="8">
        <v>186</v>
      </c>
      <c r="B189" s="20" t="s">
        <v>431</v>
      </c>
      <c r="C189" s="22">
        <v>7</v>
      </c>
      <c r="D189" s="22">
        <v>22</v>
      </c>
      <c r="E189" s="22">
        <v>39</v>
      </c>
      <c r="F189" s="22">
        <v>68</v>
      </c>
      <c r="H189" s="8">
        <v>186</v>
      </c>
      <c r="I189" s="21" t="s">
        <v>431</v>
      </c>
      <c r="J189" s="12">
        <f t="shared" si="10"/>
        <v>39</v>
      </c>
      <c r="K189" s="12">
        <f t="shared" si="11"/>
        <v>39.018599999999999</v>
      </c>
      <c r="L189" s="12">
        <f t="shared" si="12"/>
        <v>68</v>
      </c>
      <c r="M189" s="12" t="str">
        <f t="shared" si="13"/>
        <v>Tibet (So Stated)</v>
      </c>
      <c r="N189" s="12">
        <f t="shared" si="14"/>
        <v>0</v>
      </c>
    </row>
    <row r="190" spans="1:14" ht="12.5" customHeight="1" x14ac:dyDescent="0.25">
      <c r="A190" s="8">
        <v>187</v>
      </c>
      <c r="B190" s="20" t="s">
        <v>432</v>
      </c>
      <c r="C190" s="10">
        <v>3</v>
      </c>
      <c r="D190" s="10">
        <v>58</v>
      </c>
      <c r="E190" s="10">
        <v>38</v>
      </c>
      <c r="F190" s="10">
        <v>99</v>
      </c>
      <c r="H190" s="8">
        <v>187</v>
      </c>
      <c r="I190" s="21" t="s">
        <v>432</v>
      </c>
      <c r="J190" s="12">
        <f t="shared" si="10"/>
        <v>38</v>
      </c>
      <c r="K190" s="12">
        <f t="shared" si="11"/>
        <v>38.018700000000003</v>
      </c>
      <c r="L190" s="12">
        <f t="shared" si="12"/>
        <v>69</v>
      </c>
      <c r="M190" s="12" t="str">
        <f t="shared" si="13"/>
        <v>St Martin</v>
      </c>
      <c r="N190" s="12">
        <f t="shared" si="14"/>
        <v>0</v>
      </c>
    </row>
    <row r="191" spans="1:14" ht="12.5" customHeight="1" x14ac:dyDescent="0.25">
      <c r="A191" s="8">
        <v>188</v>
      </c>
      <c r="B191" s="20" t="s">
        <v>433</v>
      </c>
      <c r="C191" s="22">
        <v>0</v>
      </c>
      <c r="D191" s="22">
        <v>621</v>
      </c>
      <c r="E191" s="22">
        <v>1183</v>
      </c>
      <c r="F191" s="22">
        <v>1804</v>
      </c>
      <c r="H191" s="8">
        <v>188</v>
      </c>
      <c r="I191" s="21" t="s">
        <v>433</v>
      </c>
      <c r="J191" s="12">
        <f t="shared" si="10"/>
        <v>1183</v>
      </c>
      <c r="K191" s="12">
        <f t="shared" si="11"/>
        <v>1183.0188000000001</v>
      </c>
      <c r="L191" s="12">
        <f t="shared" si="12"/>
        <v>13</v>
      </c>
      <c r="M191" s="12" t="str">
        <f t="shared" si="13"/>
        <v>Reunion</v>
      </c>
      <c r="N191" s="12">
        <f t="shared" si="14"/>
        <v>0</v>
      </c>
    </row>
    <row r="192" spans="1:14" ht="12.5" customHeight="1" x14ac:dyDescent="0.25">
      <c r="A192" s="8">
        <v>189</v>
      </c>
      <c r="B192" s="20" t="s">
        <v>2</v>
      </c>
      <c r="C192" s="10">
        <v>9</v>
      </c>
      <c r="D192" s="10">
        <v>42</v>
      </c>
      <c r="E192" s="10">
        <v>118</v>
      </c>
      <c r="F192" s="10">
        <v>169</v>
      </c>
      <c r="H192" s="8">
        <v>189</v>
      </c>
      <c r="I192" s="21" t="s">
        <v>2</v>
      </c>
      <c r="J192" s="12">
        <f t="shared" si="10"/>
        <v>118</v>
      </c>
      <c r="K192" s="12">
        <f t="shared" si="11"/>
        <v>118.0189</v>
      </c>
      <c r="L192" s="12">
        <f t="shared" si="12"/>
        <v>44</v>
      </c>
      <c r="M192" s="12" t="str">
        <f t="shared" si="13"/>
        <v>Montenegro</v>
      </c>
      <c r="N192" s="12">
        <f t="shared" si="14"/>
        <v>0</v>
      </c>
    </row>
    <row r="193" spans="1:14" ht="12.5" customHeight="1" x14ac:dyDescent="0.25">
      <c r="A193" s="8">
        <v>190</v>
      </c>
      <c r="B193" s="20" t="s">
        <v>434</v>
      </c>
      <c r="C193" s="22">
        <v>0</v>
      </c>
      <c r="D193" s="22">
        <v>5</v>
      </c>
      <c r="E193" s="22">
        <v>11</v>
      </c>
      <c r="F193" s="22">
        <v>16</v>
      </c>
      <c r="H193" s="8">
        <v>190</v>
      </c>
      <c r="I193" s="21" t="s">
        <v>434</v>
      </c>
      <c r="J193" s="12">
        <f t="shared" si="10"/>
        <v>11</v>
      </c>
      <c r="K193" s="12">
        <f t="shared" si="11"/>
        <v>11.019</v>
      </c>
      <c r="L193" s="12">
        <f t="shared" si="12"/>
        <v>100</v>
      </c>
      <c r="M193" s="12" t="str">
        <f t="shared" si="13"/>
        <v>Mali</v>
      </c>
      <c r="N193" s="12">
        <f t="shared" si="14"/>
        <v>0</v>
      </c>
    </row>
    <row r="194" spans="1:14" ht="12.5" customHeight="1" x14ac:dyDescent="0.25">
      <c r="A194" s="8">
        <v>191</v>
      </c>
      <c r="B194" s="20" t="s">
        <v>454</v>
      </c>
      <c r="C194" s="10">
        <v>3</v>
      </c>
      <c r="D194" s="10">
        <v>481</v>
      </c>
      <c r="E194" s="10">
        <v>388</v>
      </c>
      <c r="F194" s="10">
        <v>872</v>
      </c>
      <c r="H194" s="8">
        <v>191</v>
      </c>
      <c r="I194" s="21" t="s">
        <v>454</v>
      </c>
      <c r="J194" s="12">
        <f t="shared" si="10"/>
        <v>388</v>
      </c>
      <c r="K194" s="12">
        <f t="shared" si="11"/>
        <v>388.01909999999998</v>
      </c>
      <c r="L194" s="12">
        <f t="shared" si="12"/>
        <v>23</v>
      </c>
      <c r="M194" s="12" t="str">
        <f t="shared" si="13"/>
        <v>Liberia</v>
      </c>
      <c r="N194" s="12">
        <f t="shared" si="14"/>
        <v>0</v>
      </c>
    </row>
    <row r="195" spans="1:14" ht="12.5" customHeight="1" x14ac:dyDescent="0.25">
      <c r="A195" s="8">
        <v>192</v>
      </c>
      <c r="B195" s="20" t="s">
        <v>435</v>
      </c>
      <c r="C195" s="22">
        <v>3</v>
      </c>
      <c r="D195" s="22">
        <v>9</v>
      </c>
      <c r="E195" s="22">
        <v>26</v>
      </c>
      <c r="F195" s="22">
        <v>38</v>
      </c>
      <c r="H195" s="8">
        <v>192</v>
      </c>
      <c r="I195" s="21" t="s">
        <v>435</v>
      </c>
      <c r="J195" s="12">
        <f t="shared" si="10"/>
        <v>26</v>
      </c>
      <c r="K195" s="12">
        <f t="shared" si="11"/>
        <v>26.019200000000001</v>
      </c>
      <c r="L195" s="12">
        <f t="shared" si="12"/>
        <v>76</v>
      </c>
      <c r="M195" s="12" t="str">
        <f t="shared" si="13"/>
        <v>Korea, North</v>
      </c>
      <c r="N195" s="12">
        <f t="shared" si="14"/>
        <v>0</v>
      </c>
    </row>
    <row r="196" spans="1:14" ht="12.5" customHeight="1" x14ac:dyDescent="0.25">
      <c r="A196" s="8">
        <v>193</v>
      </c>
      <c r="B196" s="20" t="s">
        <v>436</v>
      </c>
      <c r="C196" s="10">
        <v>0</v>
      </c>
      <c r="D196" s="10">
        <v>3</v>
      </c>
      <c r="E196" s="10">
        <v>0</v>
      </c>
      <c r="F196" s="10">
        <v>3</v>
      </c>
      <c r="H196" s="8">
        <v>193</v>
      </c>
      <c r="I196" s="21" t="s">
        <v>436</v>
      </c>
      <c r="J196" s="12">
        <f t="shared" ref="J196:J207" si="15">VLOOKUP(H196,$A$4:$F$207,$I$3+2)</f>
        <v>0</v>
      </c>
      <c r="K196" s="12">
        <f t="shared" si="11"/>
        <v>1.9300000000000001E-2</v>
      </c>
      <c r="L196" s="12">
        <f t="shared" si="12"/>
        <v>184</v>
      </c>
      <c r="M196" s="12" t="str">
        <f t="shared" si="13"/>
        <v>Haiti</v>
      </c>
      <c r="N196" s="12">
        <f t="shared" si="14"/>
        <v>0</v>
      </c>
    </row>
    <row r="197" spans="1:14" ht="12.5" customHeight="1" x14ac:dyDescent="0.25">
      <c r="A197" s="8">
        <v>194</v>
      </c>
      <c r="B197" s="20" t="s">
        <v>437</v>
      </c>
      <c r="C197" s="22">
        <v>12</v>
      </c>
      <c r="D197" s="22">
        <v>22</v>
      </c>
      <c r="E197" s="22">
        <v>60</v>
      </c>
      <c r="F197" s="22">
        <v>94</v>
      </c>
      <c r="H197" s="8">
        <v>194</v>
      </c>
      <c r="I197" s="21" t="s">
        <v>437</v>
      </c>
      <c r="J197" s="12">
        <f t="shared" si="15"/>
        <v>60</v>
      </c>
      <c r="K197" s="12">
        <f t="shared" ref="K197:K207" si="16">J197+0.0001*H197</f>
        <v>60.019399999999997</v>
      </c>
      <c r="L197" s="12">
        <f t="shared" ref="L197:L207" si="17">RANK(K197,K$4:K$207)</f>
        <v>53</v>
      </c>
      <c r="M197" s="12" t="str">
        <f t="shared" ref="M197:M207" si="18">VLOOKUP(MATCH(H197,L$4:L$207,0),$H$4:$J$207,2)</f>
        <v>Guyana</v>
      </c>
      <c r="N197" s="12">
        <f t="shared" ref="N197:N207" si="19">VLOOKUP(MATCH(H197,L$4:L$207,0),$H$4:$J$207,3)</f>
        <v>0</v>
      </c>
    </row>
    <row r="198" spans="1:14" ht="12.5" customHeight="1" x14ac:dyDescent="0.25">
      <c r="A198" s="8">
        <v>195</v>
      </c>
      <c r="B198" s="20" t="s">
        <v>438</v>
      </c>
      <c r="C198" s="10">
        <v>6</v>
      </c>
      <c r="D198" s="10">
        <v>1636</v>
      </c>
      <c r="E198" s="10">
        <v>2068</v>
      </c>
      <c r="F198" s="10">
        <v>3710</v>
      </c>
      <c r="H198" s="8">
        <v>195</v>
      </c>
      <c r="I198" s="21" t="s">
        <v>438</v>
      </c>
      <c r="J198" s="12">
        <f t="shared" si="15"/>
        <v>2068</v>
      </c>
      <c r="K198" s="12">
        <f t="shared" si="16"/>
        <v>2068.0194999999999</v>
      </c>
      <c r="L198" s="12">
        <f t="shared" si="17"/>
        <v>8</v>
      </c>
      <c r="M198" s="12" t="str">
        <f t="shared" si="18"/>
        <v>Guinea-Bissau</v>
      </c>
      <c r="N198" s="12">
        <f t="shared" si="19"/>
        <v>0</v>
      </c>
    </row>
    <row r="199" spans="1:14" ht="12.5" customHeight="1" x14ac:dyDescent="0.25">
      <c r="A199" s="8">
        <v>196</v>
      </c>
      <c r="B199" s="20" t="s">
        <v>439</v>
      </c>
      <c r="C199" s="22">
        <v>0</v>
      </c>
      <c r="D199" s="22">
        <v>3</v>
      </c>
      <c r="E199" s="22">
        <v>0</v>
      </c>
      <c r="F199" s="22">
        <v>3</v>
      </c>
      <c r="H199" s="8">
        <v>196</v>
      </c>
      <c r="I199" s="21" t="s">
        <v>439</v>
      </c>
      <c r="J199" s="12">
        <f t="shared" si="15"/>
        <v>0</v>
      </c>
      <c r="K199" s="12">
        <f t="shared" si="16"/>
        <v>1.9599999999999999E-2</v>
      </c>
      <c r="L199" s="12">
        <f t="shared" si="17"/>
        <v>183</v>
      </c>
      <c r="M199" s="12" t="str">
        <f t="shared" si="18"/>
        <v>Guinea</v>
      </c>
      <c r="N199" s="12">
        <f t="shared" si="19"/>
        <v>0</v>
      </c>
    </row>
    <row r="200" spans="1:14" ht="12.5" customHeight="1" x14ac:dyDescent="0.25">
      <c r="A200" s="8">
        <v>197</v>
      </c>
      <c r="B200" s="20" t="s">
        <v>440</v>
      </c>
      <c r="C200" s="10">
        <v>0</v>
      </c>
      <c r="D200" s="10">
        <v>8</v>
      </c>
      <c r="E200" s="10">
        <v>11</v>
      </c>
      <c r="F200" s="10">
        <v>19</v>
      </c>
      <c r="H200" s="8">
        <v>197</v>
      </c>
      <c r="I200" s="21" t="s">
        <v>440</v>
      </c>
      <c r="J200" s="12">
        <f t="shared" si="15"/>
        <v>11</v>
      </c>
      <c r="K200" s="12">
        <f t="shared" si="16"/>
        <v>11.0197</v>
      </c>
      <c r="L200" s="12">
        <f t="shared" si="17"/>
        <v>99</v>
      </c>
      <c r="M200" s="12" t="str">
        <f t="shared" si="18"/>
        <v>Gambia</v>
      </c>
      <c r="N200" s="12">
        <f t="shared" si="19"/>
        <v>0</v>
      </c>
    </row>
    <row r="201" spans="1:14" ht="12.5" customHeight="1" x14ac:dyDescent="0.25">
      <c r="A201" s="8">
        <v>198</v>
      </c>
      <c r="B201" s="20" t="s">
        <v>441</v>
      </c>
      <c r="C201" s="22">
        <v>0</v>
      </c>
      <c r="D201" s="22">
        <v>0</v>
      </c>
      <c r="E201" s="22">
        <v>3</v>
      </c>
      <c r="F201" s="22">
        <v>3</v>
      </c>
      <c r="H201" s="8">
        <v>198</v>
      </c>
      <c r="I201" s="21" t="s">
        <v>441</v>
      </c>
      <c r="J201" s="12">
        <f t="shared" si="15"/>
        <v>3</v>
      </c>
      <c r="K201" s="12">
        <f t="shared" si="16"/>
        <v>3.0198</v>
      </c>
      <c r="L201" s="12">
        <f t="shared" si="17"/>
        <v>125</v>
      </c>
      <c r="M201" s="12" t="str">
        <f t="shared" si="18"/>
        <v>Djibouti</v>
      </c>
      <c r="N201" s="12">
        <f t="shared" si="19"/>
        <v>0</v>
      </c>
    </row>
    <row r="202" spans="1:14" ht="12.5" customHeight="1" x14ac:dyDescent="0.25">
      <c r="A202" s="8">
        <v>199</v>
      </c>
      <c r="B202" s="20" t="s">
        <v>442</v>
      </c>
      <c r="C202" s="10">
        <v>3</v>
      </c>
      <c r="D202" s="10">
        <v>0</v>
      </c>
      <c r="E202" s="10">
        <v>0</v>
      </c>
      <c r="F202" s="10">
        <v>3</v>
      </c>
      <c r="H202" s="8">
        <v>199</v>
      </c>
      <c r="I202" s="21" t="s">
        <v>442</v>
      </c>
      <c r="J202" s="12">
        <f t="shared" si="15"/>
        <v>0</v>
      </c>
      <c r="K202" s="12">
        <f t="shared" si="16"/>
        <v>1.9900000000000001E-2</v>
      </c>
      <c r="L202" s="12">
        <f t="shared" si="17"/>
        <v>182</v>
      </c>
      <c r="M202" s="12" t="str">
        <f t="shared" si="18"/>
        <v>Czechoslovakia</v>
      </c>
      <c r="N202" s="12">
        <f t="shared" si="19"/>
        <v>0</v>
      </c>
    </row>
    <row r="203" spans="1:14" ht="12.5" customHeight="1" x14ac:dyDescent="0.25">
      <c r="A203" s="8">
        <v>200</v>
      </c>
      <c r="B203" s="20" t="s">
        <v>443</v>
      </c>
      <c r="C203" s="22">
        <v>9</v>
      </c>
      <c r="D203" s="22">
        <v>11</v>
      </c>
      <c r="E203" s="22">
        <v>31</v>
      </c>
      <c r="F203" s="22">
        <v>51</v>
      </c>
      <c r="H203" s="8">
        <v>200</v>
      </c>
      <c r="I203" s="21" t="s">
        <v>443</v>
      </c>
      <c r="J203" s="12">
        <f t="shared" si="15"/>
        <v>31</v>
      </c>
      <c r="K203" s="12">
        <f t="shared" si="16"/>
        <v>31.02</v>
      </c>
      <c r="L203" s="12">
        <f t="shared" si="17"/>
        <v>73</v>
      </c>
      <c r="M203" s="12" t="str">
        <f t="shared" si="18"/>
        <v>Burundi</v>
      </c>
      <c r="N203" s="12">
        <f t="shared" si="19"/>
        <v>0</v>
      </c>
    </row>
    <row r="204" spans="1:14" ht="12.5" customHeight="1" x14ac:dyDescent="0.25">
      <c r="A204" s="8">
        <v>201</v>
      </c>
      <c r="B204" s="20" t="s">
        <v>457</v>
      </c>
      <c r="C204" s="10">
        <v>0</v>
      </c>
      <c r="D204" s="10">
        <v>3</v>
      </c>
      <c r="E204" s="10">
        <v>6</v>
      </c>
      <c r="F204" s="10">
        <v>9</v>
      </c>
      <c r="H204" s="8">
        <v>201</v>
      </c>
      <c r="I204" s="21" t="s">
        <v>457</v>
      </c>
      <c r="J204" s="12">
        <f t="shared" si="15"/>
        <v>6</v>
      </c>
      <c r="K204" s="12">
        <f t="shared" si="16"/>
        <v>6.0201000000000002</v>
      </c>
      <c r="L204" s="12">
        <f t="shared" si="17"/>
        <v>116</v>
      </c>
      <c r="M204" s="12" t="str">
        <f t="shared" si="18"/>
        <v>Burma</v>
      </c>
      <c r="N204" s="12">
        <f t="shared" si="19"/>
        <v>0</v>
      </c>
    </row>
    <row r="205" spans="1:14" ht="12.5" customHeight="1" x14ac:dyDescent="0.25">
      <c r="A205" s="8">
        <v>202</v>
      </c>
      <c r="B205" s="20" t="s">
        <v>444</v>
      </c>
      <c r="C205" s="22">
        <v>3</v>
      </c>
      <c r="D205" s="22">
        <v>3</v>
      </c>
      <c r="E205" s="22">
        <v>3</v>
      </c>
      <c r="F205" s="22">
        <v>9</v>
      </c>
      <c r="H205" s="8">
        <v>202</v>
      </c>
      <c r="I205" s="21" t="s">
        <v>444</v>
      </c>
      <c r="J205" s="12">
        <f t="shared" si="15"/>
        <v>3</v>
      </c>
      <c r="K205" s="12">
        <f t="shared" si="16"/>
        <v>3.0202</v>
      </c>
      <c r="L205" s="12">
        <f t="shared" si="17"/>
        <v>124</v>
      </c>
      <c r="M205" s="12" t="str">
        <f t="shared" si="18"/>
        <v>Barbados</v>
      </c>
      <c r="N205" s="12">
        <f t="shared" si="19"/>
        <v>0</v>
      </c>
    </row>
    <row r="206" spans="1:14" ht="12.5" customHeight="1" x14ac:dyDescent="0.25">
      <c r="A206" s="8">
        <v>203</v>
      </c>
      <c r="B206" s="20" t="s">
        <v>445</v>
      </c>
      <c r="C206" s="10">
        <v>3</v>
      </c>
      <c r="D206" s="10">
        <v>6</v>
      </c>
      <c r="E206" s="10">
        <v>0</v>
      </c>
      <c r="F206" s="10">
        <v>9</v>
      </c>
      <c r="H206" s="8">
        <v>203</v>
      </c>
      <c r="I206" s="21" t="s">
        <v>445</v>
      </c>
      <c r="J206" s="12">
        <f t="shared" si="15"/>
        <v>0</v>
      </c>
      <c r="K206" s="12">
        <f t="shared" si="16"/>
        <v>2.0300000000000002E-2</v>
      </c>
      <c r="L206" s="12">
        <f t="shared" si="17"/>
        <v>181</v>
      </c>
      <c r="M206" s="12" t="str">
        <f t="shared" si="18"/>
        <v>Bahamas</v>
      </c>
      <c r="N206" s="12">
        <f t="shared" si="19"/>
        <v>0</v>
      </c>
    </row>
    <row r="207" spans="1:14" ht="12.5" customHeight="1" x14ac:dyDescent="0.25">
      <c r="A207" s="8">
        <v>204</v>
      </c>
      <c r="B207" s="20" t="s">
        <v>446</v>
      </c>
      <c r="C207" s="22">
        <v>3</v>
      </c>
      <c r="D207" s="22">
        <v>54</v>
      </c>
      <c r="E207" s="22">
        <v>0</v>
      </c>
      <c r="F207" s="22">
        <v>57</v>
      </c>
      <c r="H207" s="8">
        <v>204</v>
      </c>
      <c r="I207" s="21" t="s">
        <v>446</v>
      </c>
      <c r="J207" s="12">
        <f t="shared" si="15"/>
        <v>0</v>
      </c>
      <c r="K207" s="12">
        <f t="shared" si="16"/>
        <v>2.0400000000000001E-2</v>
      </c>
      <c r="L207" s="12">
        <f t="shared" si="17"/>
        <v>180</v>
      </c>
      <c r="M207" s="12" t="str">
        <f t="shared" si="18"/>
        <v>Antigua And Barbuda</v>
      </c>
      <c r="N207" s="12">
        <f t="shared" si="19"/>
        <v>0</v>
      </c>
    </row>
    <row r="208" spans="1:14" ht="12.5" customHeight="1" x14ac:dyDescent="0.25">
      <c r="A208" s="8">
        <v>205</v>
      </c>
      <c r="B208" s="23" t="s">
        <v>125</v>
      </c>
      <c r="C208" s="10">
        <f>SUM(C4:C207)</f>
        <v>7923</v>
      </c>
      <c r="D208" s="10">
        <f>SUM(D4:D207)</f>
        <v>19211</v>
      </c>
      <c r="E208" s="10">
        <f>SUM(E4:E207)</f>
        <v>82843</v>
      </c>
      <c r="F208" s="10">
        <f>SUM(F4:F207)</f>
        <v>109977</v>
      </c>
    </row>
    <row r="209" spans="1:1" ht="12.5" customHeight="1" x14ac:dyDescent="0.25">
      <c r="A209" s="8"/>
    </row>
    <row r="210" spans="1:1" ht="12.5" customHeight="1" x14ac:dyDescent="0.25">
      <c r="A210" s="8"/>
    </row>
    <row r="211" spans="1:1" ht="12.5" customHeight="1" x14ac:dyDescent="0.25">
      <c r="A211" s="8"/>
    </row>
    <row r="212" spans="1:1" ht="12.5" customHeight="1" x14ac:dyDescent="0.25">
      <c r="A212" s="8"/>
    </row>
    <row r="213" spans="1:1" ht="12.5" customHeight="1" x14ac:dyDescent="0.25">
      <c r="A213" s="8"/>
    </row>
    <row r="214" spans="1:1" ht="12.5" customHeight="1" x14ac:dyDescent="0.25">
      <c r="A214" s="8"/>
    </row>
    <row r="215" spans="1:1" ht="12.5" customHeight="1" x14ac:dyDescent="0.25">
      <c r="A215" s="8"/>
    </row>
    <row r="216" spans="1:1" ht="12.5" customHeight="1" x14ac:dyDescent="0.25">
      <c r="A216" s="8"/>
    </row>
    <row r="217" spans="1:1" ht="12.5" customHeight="1" x14ac:dyDescent="0.25">
      <c r="A217" s="8"/>
    </row>
    <row r="218" spans="1:1" ht="12.5" customHeight="1" x14ac:dyDescent="0.25">
      <c r="A218" s="8"/>
    </row>
    <row r="219" spans="1:1" ht="12.5" customHeight="1" x14ac:dyDescent="0.25">
      <c r="A219" s="8"/>
    </row>
    <row r="220" spans="1:1" ht="12.5" customHeight="1" x14ac:dyDescent="0.25">
      <c r="A220" s="8"/>
    </row>
    <row r="221" spans="1:1" ht="12.5" customHeight="1" x14ac:dyDescent="0.25">
      <c r="A221" s="8"/>
    </row>
    <row r="222" spans="1:1" ht="12.5" customHeight="1" x14ac:dyDescent="0.25">
      <c r="A222" s="8"/>
    </row>
    <row r="223" spans="1:1" ht="12.5" customHeight="1" x14ac:dyDescent="0.25">
      <c r="A223" s="8"/>
    </row>
    <row r="224" spans="1:1" ht="12.5" customHeight="1" x14ac:dyDescent="0.25">
      <c r="A224" s="8"/>
    </row>
    <row r="225" spans="1:1" ht="12.5" customHeight="1" x14ac:dyDescent="0.25">
      <c r="A225" s="8"/>
    </row>
    <row r="226" spans="1:1" ht="12.5" customHeight="1" x14ac:dyDescent="0.25">
      <c r="A226" s="8"/>
    </row>
    <row r="227" spans="1:1" ht="12.5" customHeight="1" x14ac:dyDescent="0.25">
      <c r="A227" s="8"/>
    </row>
    <row r="228" spans="1:1" ht="12.5" customHeight="1" x14ac:dyDescent="0.25">
      <c r="A228" s="8"/>
    </row>
    <row r="229" spans="1:1" ht="12.5" customHeight="1" x14ac:dyDescent="0.25">
      <c r="A229" s="8"/>
    </row>
    <row r="230" spans="1:1" ht="12.5" customHeight="1" x14ac:dyDescent="0.25">
      <c r="A230" s="8"/>
    </row>
    <row r="231" spans="1:1" ht="12.5" customHeight="1" x14ac:dyDescent="0.25">
      <c r="A231" s="8"/>
    </row>
    <row r="232" spans="1:1" ht="12.5" customHeight="1" x14ac:dyDescent="0.25">
      <c r="A232" s="8"/>
    </row>
    <row r="233" spans="1:1" ht="12.5" customHeight="1" x14ac:dyDescent="0.25">
      <c r="A233" s="8"/>
    </row>
    <row r="234" spans="1:1" ht="12.5" customHeight="1" x14ac:dyDescent="0.25">
      <c r="A234" s="8"/>
    </row>
    <row r="235" spans="1:1" ht="12.5" customHeight="1" x14ac:dyDescent="0.25">
      <c r="A235" s="8"/>
    </row>
    <row r="236" spans="1:1" ht="12.5" customHeight="1" x14ac:dyDescent="0.25">
      <c r="A236" s="8"/>
    </row>
    <row r="237" spans="1:1" ht="12.5" customHeight="1" x14ac:dyDescent="0.25">
      <c r="A237" s="8"/>
    </row>
    <row r="238" spans="1:1" ht="12.5" customHeight="1" x14ac:dyDescent="0.25">
      <c r="A238" s="8"/>
    </row>
    <row r="239" spans="1:1" ht="12.5" customHeight="1" x14ac:dyDescent="0.25">
      <c r="A239" s="8"/>
    </row>
    <row r="240" spans="1:1" ht="12.5" customHeight="1" x14ac:dyDescent="0.25">
      <c r="A240" s="8"/>
    </row>
    <row r="241" spans="1:1" ht="12.5" customHeight="1" x14ac:dyDescent="0.25">
      <c r="A241" s="8"/>
    </row>
    <row r="242" spans="1:1" ht="12.5" customHeight="1" x14ac:dyDescent="0.25">
      <c r="A242" s="8"/>
    </row>
    <row r="243" spans="1:1" ht="12.5" customHeight="1" x14ac:dyDescent="0.25">
      <c r="A243" s="8"/>
    </row>
    <row r="244" spans="1:1" ht="12.5" customHeight="1" x14ac:dyDescent="0.25">
      <c r="A244" s="8"/>
    </row>
    <row r="245" spans="1:1" ht="12.5" customHeight="1" x14ac:dyDescent="0.25">
      <c r="A245" s="8"/>
    </row>
    <row r="246" spans="1:1" ht="12.5" customHeight="1" x14ac:dyDescent="0.25">
      <c r="A246" s="24"/>
    </row>
    <row r="247" spans="1:1" ht="12.5" customHeight="1" x14ac:dyDescent="0.25">
      <c r="A247" s="24"/>
    </row>
    <row r="248" spans="1:1" ht="12.5" customHeight="1" x14ac:dyDescent="0.25">
      <c r="A248" s="24"/>
    </row>
    <row r="249" spans="1:1" ht="12.5" customHeight="1" x14ac:dyDescent="0.25">
      <c r="A249" s="24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209550</xdr:rowOff>
                  </from>
                  <to>
                    <xdr:col>11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1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2.5" customHeight="1" x14ac:dyDescent="0.35"/>
  <cols>
    <col min="1" max="1" width="4.1796875" style="1" customWidth="1"/>
    <col min="2" max="2" width="14.26953125" style="4" customWidth="1"/>
    <col min="3" max="7" width="8.7265625" style="4"/>
    <col min="8" max="18" width="8.7265625" style="5"/>
    <col min="19" max="16384" width="8.7265625" style="4"/>
  </cols>
  <sheetData>
    <row r="1" spans="1:18" ht="17" x14ac:dyDescent="0.4">
      <c r="B1" s="26" t="s">
        <v>459</v>
      </c>
      <c r="C1" s="17"/>
      <c r="D1" s="17"/>
      <c r="E1" s="17"/>
      <c r="F1" s="17"/>
    </row>
    <row r="2" spans="1:18" ht="12.5" customHeight="1" x14ac:dyDescent="0.35">
      <c r="H2" s="40" t="s">
        <v>544</v>
      </c>
      <c r="R2" s="6" t="s">
        <v>158</v>
      </c>
    </row>
    <row r="3" spans="1:18" s="27" customFormat="1" ht="12.5" customHeight="1" x14ac:dyDescent="0.3">
      <c r="A3" s="1"/>
      <c r="C3" s="7" t="s">
        <v>158</v>
      </c>
      <c r="D3" s="7" t="s">
        <v>0</v>
      </c>
      <c r="E3" s="7" t="s">
        <v>1</v>
      </c>
      <c r="F3" s="28" t="s">
        <v>260</v>
      </c>
      <c r="H3" s="29"/>
      <c r="I3" s="29"/>
      <c r="J3" s="30">
        <v>4</v>
      </c>
      <c r="K3" s="29"/>
      <c r="L3" s="29"/>
      <c r="M3" s="29"/>
      <c r="N3" s="29"/>
      <c r="O3" s="29"/>
      <c r="P3" s="29"/>
      <c r="Q3" s="29"/>
      <c r="R3" s="6" t="s">
        <v>0</v>
      </c>
    </row>
    <row r="4" spans="1:18" ht="12.5" customHeight="1" x14ac:dyDescent="0.35">
      <c r="A4" s="8">
        <v>1</v>
      </c>
      <c r="B4" s="31" t="s">
        <v>199</v>
      </c>
      <c r="C4" s="10">
        <v>0</v>
      </c>
      <c r="D4" s="10">
        <v>3</v>
      </c>
      <c r="E4" s="32">
        <v>0</v>
      </c>
      <c r="F4" s="10">
        <v>3</v>
      </c>
      <c r="H4" s="8">
        <v>1</v>
      </c>
      <c r="I4" s="33" t="s">
        <v>199</v>
      </c>
      <c r="J4" s="12">
        <f>VLOOKUP(H4,$A$4:$F$258,$J$3+2)</f>
        <v>3</v>
      </c>
      <c r="K4" s="12">
        <f>J4+0.0001*H4</f>
        <v>3.0001000000000002</v>
      </c>
      <c r="L4" s="12">
        <f>RANK(K4,K$4:K$258)</f>
        <v>211</v>
      </c>
      <c r="M4" s="13" t="str">
        <f>VLOOKUP(MATCH(H4,L$4:L$258,0),$H$4:$J$258,2)</f>
        <v>Punjabi</v>
      </c>
      <c r="N4" s="13">
        <f>VLOOKUP(MATCH(H4,L$4:L$258,0),$H$4:$J$258,3)</f>
        <v>11823</v>
      </c>
      <c r="R4" s="6" t="s">
        <v>1</v>
      </c>
    </row>
    <row r="5" spans="1:18" ht="12.5" customHeight="1" x14ac:dyDescent="0.35">
      <c r="A5" s="8">
        <v>2</v>
      </c>
      <c r="B5" s="31" t="s">
        <v>241</v>
      </c>
      <c r="C5" s="34">
        <v>0</v>
      </c>
      <c r="D5" s="34">
        <v>0</v>
      </c>
      <c r="E5" s="35">
        <v>0</v>
      </c>
      <c r="F5" s="34">
        <v>0</v>
      </c>
      <c r="H5" s="8">
        <v>2</v>
      </c>
      <c r="I5" s="33" t="s">
        <v>241</v>
      </c>
      <c r="J5" s="12">
        <f t="shared" ref="J5:J68" si="0">VLOOKUP(H5,$A$4:$F$258,$J$3+2)</f>
        <v>0</v>
      </c>
      <c r="K5" s="12">
        <f t="shared" ref="K5:K68" si="1">J5+0.0001*H5</f>
        <v>2.0000000000000001E-4</v>
      </c>
      <c r="L5" s="12">
        <f t="shared" ref="L5:L68" si="2">RANK(K5,K$4:K$258)</f>
        <v>255</v>
      </c>
      <c r="M5" s="13" t="str">
        <f t="shared" ref="M5:M68" si="3">VLOOKUP(MATCH(H5,L$4:L$258,0),$H$4:$J$258,2)</f>
        <v>English</v>
      </c>
      <c r="N5" s="13">
        <f t="shared" ref="N5:N68" si="4">VLOOKUP(MATCH(H5,L$4:L$258,0),$H$4:$J$258,3)</f>
        <v>11273</v>
      </c>
      <c r="R5" s="6" t="s">
        <v>260</v>
      </c>
    </row>
    <row r="6" spans="1:18" ht="12.5" customHeight="1" x14ac:dyDescent="0.35">
      <c r="A6" s="8">
        <v>3</v>
      </c>
      <c r="B6" s="31" t="s">
        <v>11</v>
      </c>
      <c r="C6" s="10">
        <v>83</v>
      </c>
      <c r="D6" s="10">
        <v>5</v>
      </c>
      <c r="E6" s="32">
        <v>0</v>
      </c>
      <c r="F6" s="10">
        <v>88</v>
      </c>
      <c r="H6" s="8">
        <v>3</v>
      </c>
      <c r="I6" s="33" t="s">
        <v>11</v>
      </c>
      <c r="J6" s="12">
        <f t="shared" si="0"/>
        <v>88</v>
      </c>
      <c r="K6" s="12">
        <f t="shared" si="1"/>
        <v>88.000299999999996</v>
      </c>
      <c r="L6" s="12">
        <f t="shared" si="2"/>
        <v>59</v>
      </c>
      <c r="M6" s="13" t="str">
        <f t="shared" si="3"/>
        <v>Mandarin</v>
      </c>
      <c r="N6" s="13">
        <f t="shared" si="4"/>
        <v>8068</v>
      </c>
    </row>
    <row r="7" spans="1:18" ht="12.5" customHeight="1" x14ac:dyDescent="0.35">
      <c r="A7" s="8">
        <v>4</v>
      </c>
      <c r="B7" s="31" t="s">
        <v>97</v>
      </c>
      <c r="C7" s="34">
        <v>0</v>
      </c>
      <c r="D7" s="34">
        <v>3</v>
      </c>
      <c r="E7" s="35">
        <v>11</v>
      </c>
      <c r="F7" s="34">
        <v>14</v>
      </c>
      <c r="H7" s="8">
        <v>4</v>
      </c>
      <c r="I7" s="33" t="s">
        <v>97</v>
      </c>
      <c r="J7" s="12">
        <f t="shared" si="0"/>
        <v>14</v>
      </c>
      <c r="K7" s="12">
        <f t="shared" si="1"/>
        <v>14.000400000000001</v>
      </c>
      <c r="L7" s="12">
        <f t="shared" si="2"/>
        <v>104</v>
      </c>
      <c r="M7" s="13" t="str">
        <f t="shared" si="3"/>
        <v>Hindi</v>
      </c>
      <c r="N7" s="13">
        <f t="shared" si="4"/>
        <v>5612</v>
      </c>
    </row>
    <row r="8" spans="1:18" ht="12.5" customHeight="1" x14ac:dyDescent="0.35">
      <c r="A8" s="8">
        <v>5</v>
      </c>
      <c r="B8" s="31" t="s">
        <v>171</v>
      </c>
      <c r="C8" s="10">
        <v>0</v>
      </c>
      <c r="D8" s="10">
        <v>0</v>
      </c>
      <c r="E8" s="32">
        <v>3</v>
      </c>
      <c r="F8" s="10">
        <v>3</v>
      </c>
      <c r="H8" s="8">
        <v>5</v>
      </c>
      <c r="I8" s="33" t="s">
        <v>171</v>
      </c>
      <c r="J8" s="12">
        <f t="shared" si="0"/>
        <v>3</v>
      </c>
      <c r="K8" s="12">
        <f t="shared" si="1"/>
        <v>3.0005000000000002</v>
      </c>
      <c r="L8" s="12">
        <f t="shared" si="2"/>
        <v>210</v>
      </c>
      <c r="M8" s="13" t="str">
        <f t="shared" si="3"/>
        <v>Nepali</v>
      </c>
      <c r="N8" s="13">
        <f t="shared" si="4"/>
        <v>4904</v>
      </c>
    </row>
    <row r="9" spans="1:18" ht="12.5" customHeight="1" x14ac:dyDescent="0.35">
      <c r="A9" s="8">
        <v>6</v>
      </c>
      <c r="B9" s="31" t="s">
        <v>73</v>
      </c>
      <c r="C9" s="34">
        <v>0</v>
      </c>
      <c r="D9" s="34">
        <v>3</v>
      </c>
      <c r="E9" s="35">
        <v>132</v>
      </c>
      <c r="F9" s="34">
        <v>135</v>
      </c>
      <c r="H9" s="8">
        <v>6</v>
      </c>
      <c r="I9" s="33" t="s">
        <v>73</v>
      </c>
      <c r="J9" s="12">
        <f t="shared" si="0"/>
        <v>135</v>
      </c>
      <c r="K9" s="12">
        <f t="shared" si="1"/>
        <v>135.00059999999999</v>
      </c>
      <c r="L9" s="12">
        <f t="shared" si="2"/>
        <v>48</v>
      </c>
      <c r="M9" s="13" t="str">
        <f t="shared" si="3"/>
        <v>Sinhalese</v>
      </c>
      <c r="N9" s="13">
        <f t="shared" si="4"/>
        <v>3969</v>
      </c>
    </row>
    <row r="10" spans="1:18" ht="12.5" customHeight="1" x14ac:dyDescent="0.35">
      <c r="A10" s="8">
        <v>7</v>
      </c>
      <c r="B10" s="31" t="s">
        <v>38</v>
      </c>
      <c r="C10" s="10">
        <v>0</v>
      </c>
      <c r="D10" s="10">
        <v>3</v>
      </c>
      <c r="E10" s="32">
        <v>9</v>
      </c>
      <c r="F10" s="10">
        <v>12</v>
      </c>
      <c r="H10" s="8">
        <v>7</v>
      </c>
      <c r="I10" s="33" t="s">
        <v>38</v>
      </c>
      <c r="J10" s="12">
        <f t="shared" si="0"/>
        <v>12</v>
      </c>
      <c r="K10" s="12">
        <f t="shared" si="1"/>
        <v>12.0007</v>
      </c>
      <c r="L10" s="12">
        <f t="shared" si="2"/>
        <v>109</v>
      </c>
      <c r="M10" s="13" t="str">
        <f t="shared" si="3"/>
        <v>Telugu</v>
      </c>
      <c r="N10" s="13">
        <f t="shared" si="4"/>
        <v>3057</v>
      </c>
    </row>
    <row r="11" spans="1:18" ht="12.5" customHeight="1" x14ac:dyDescent="0.35">
      <c r="A11" s="8">
        <v>8</v>
      </c>
      <c r="B11" s="31" t="s">
        <v>25</v>
      </c>
      <c r="C11" s="34">
        <v>0</v>
      </c>
      <c r="D11" s="34">
        <v>37</v>
      </c>
      <c r="E11" s="35">
        <v>18</v>
      </c>
      <c r="F11" s="34">
        <v>55</v>
      </c>
      <c r="H11" s="8">
        <v>8</v>
      </c>
      <c r="I11" s="33" t="s">
        <v>25</v>
      </c>
      <c r="J11" s="12">
        <f t="shared" si="0"/>
        <v>55</v>
      </c>
      <c r="K11" s="12">
        <f t="shared" si="1"/>
        <v>55.000799999999998</v>
      </c>
      <c r="L11" s="12">
        <f t="shared" si="2"/>
        <v>69</v>
      </c>
      <c r="M11" s="13" t="str">
        <f t="shared" si="3"/>
        <v>Urdu</v>
      </c>
      <c r="N11" s="13">
        <f t="shared" si="4"/>
        <v>2918</v>
      </c>
    </row>
    <row r="12" spans="1:18" ht="12.5" customHeight="1" x14ac:dyDescent="0.35">
      <c r="A12" s="8">
        <v>9</v>
      </c>
      <c r="B12" s="31" t="s">
        <v>222</v>
      </c>
      <c r="C12" s="10">
        <v>0</v>
      </c>
      <c r="D12" s="10">
        <v>0</v>
      </c>
      <c r="E12" s="32">
        <v>0</v>
      </c>
      <c r="F12" s="10">
        <v>0</v>
      </c>
      <c r="H12" s="8">
        <v>9</v>
      </c>
      <c r="I12" s="33" t="s">
        <v>222</v>
      </c>
      <c r="J12" s="12">
        <f t="shared" si="0"/>
        <v>0</v>
      </c>
      <c r="K12" s="12">
        <f t="shared" si="1"/>
        <v>9.0000000000000008E-4</v>
      </c>
      <c r="L12" s="12">
        <f t="shared" si="2"/>
        <v>254</v>
      </c>
      <c r="M12" s="13" t="str">
        <f t="shared" si="3"/>
        <v>Vietnamese</v>
      </c>
      <c r="N12" s="13">
        <f t="shared" si="4"/>
        <v>2864</v>
      </c>
    </row>
    <row r="13" spans="1:18" ht="12.5" customHeight="1" x14ac:dyDescent="0.35">
      <c r="A13" s="8">
        <v>10</v>
      </c>
      <c r="B13" s="31" t="s">
        <v>84</v>
      </c>
      <c r="C13" s="34">
        <v>37</v>
      </c>
      <c r="D13" s="34">
        <v>53</v>
      </c>
      <c r="E13" s="35">
        <v>18</v>
      </c>
      <c r="F13" s="34">
        <v>108</v>
      </c>
      <c r="H13" s="8">
        <v>10</v>
      </c>
      <c r="I13" s="33" t="s">
        <v>84</v>
      </c>
      <c r="J13" s="12">
        <f t="shared" si="0"/>
        <v>108</v>
      </c>
      <c r="K13" s="12">
        <f t="shared" si="1"/>
        <v>108.001</v>
      </c>
      <c r="L13" s="12">
        <f t="shared" si="2"/>
        <v>54</v>
      </c>
      <c r="M13" s="13" t="str">
        <f t="shared" si="3"/>
        <v>Spanish</v>
      </c>
      <c r="N13" s="13">
        <f t="shared" si="4"/>
        <v>2293</v>
      </c>
    </row>
    <row r="14" spans="1:18" ht="12.5" customHeight="1" x14ac:dyDescent="0.35">
      <c r="A14" s="8">
        <v>11</v>
      </c>
      <c r="B14" s="31" t="s">
        <v>187</v>
      </c>
      <c r="C14" s="10">
        <v>0</v>
      </c>
      <c r="D14" s="10">
        <v>0</v>
      </c>
      <c r="E14" s="32">
        <v>3</v>
      </c>
      <c r="F14" s="10">
        <v>3</v>
      </c>
      <c r="H14" s="8">
        <v>11</v>
      </c>
      <c r="I14" s="33" t="s">
        <v>187</v>
      </c>
      <c r="J14" s="12">
        <f t="shared" si="0"/>
        <v>3</v>
      </c>
      <c r="K14" s="12">
        <f t="shared" si="1"/>
        <v>3.0011000000000001</v>
      </c>
      <c r="L14" s="12">
        <f t="shared" si="2"/>
        <v>209</v>
      </c>
      <c r="M14" s="13" t="str">
        <f t="shared" si="3"/>
        <v>Arabic</v>
      </c>
      <c r="N14" s="13">
        <f t="shared" si="4"/>
        <v>2283</v>
      </c>
    </row>
    <row r="15" spans="1:18" ht="12.5" customHeight="1" x14ac:dyDescent="0.35">
      <c r="A15" s="8">
        <v>12</v>
      </c>
      <c r="B15" s="31" t="s">
        <v>50</v>
      </c>
      <c r="C15" s="34">
        <v>1470</v>
      </c>
      <c r="D15" s="34">
        <v>350</v>
      </c>
      <c r="E15" s="35">
        <v>463</v>
      </c>
      <c r="F15" s="34">
        <v>2283</v>
      </c>
      <c r="H15" s="8">
        <v>12</v>
      </c>
      <c r="I15" s="33" t="s">
        <v>50</v>
      </c>
      <c r="J15" s="12">
        <f t="shared" si="0"/>
        <v>2283</v>
      </c>
      <c r="K15" s="12">
        <f t="shared" si="1"/>
        <v>2283.0012000000002</v>
      </c>
      <c r="L15" s="12">
        <f t="shared" si="2"/>
        <v>11</v>
      </c>
      <c r="M15" s="13" t="str">
        <f t="shared" si="3"/>
        <v>Gujarati</v>
      </c>
      <c r="N15" s="13">
        <f t="shared" si="4"/>
        <v>2096</v>
      </c>
    </row>
    <row r="16" spans="1:18" ht="12.5" customHeight="1" x14ac:dyDescent="0.35">
      <c r="A16" s="8">
        <v>13</v>
      </c>
      <c r="B16" s="31" t="s">
        <v>105</v>
      </c>
      <c r="C16" s="10">
        <v>3</v>
      </c>
      <c r="D16" s="10">
        <v>8</v>
      </c>
      <c r="E16" s="32">
        <v>6</v>
      </c>
      <c r="F16" s="10">
        <v>17</v>
      </c>
      <c r="H16" s="8">
        <v>13</v>
      </c>
      <c r="I16" s="33" t="s">
        <v>105</v>
      </c>
      <c r="J16" s="12">
        <f t="shared" si="0"/>
        <v>17</v>
      </c>
      <c r="K16" s="12">
        <f t="shared" si="1"/>
        <v>17.001300000000001</v>
      </c>
      <c r="L16" s="12">
        <f t="shared" si="2"/>
        <v>97</v>
      </c>
      <c r="M16" s="13" t="str">
        <f t="shared" si="3"/>
        <v>Dari</v>
      </c>
      <c r="N16" s="13">
        <f t="shared" si="4"/>
        <v>1973</v>
      </c>
    </row>
    <row r="17" spans="1:14" ht="12.5" customHeight="1" x14ac:dyDescent="0.35">
      <c r="A17" s="8">
        <v>14</v>
      </c>
      <c r="B17" s="31" t="s">
        <v>202</v>
      </c>
      <c r="C17" s="34">
        <v>3</v>
      </c>
      <c r="D17" s="34">
        <v>0</v>
      </c>
      <c r="E17" s="35">
        <v>0</v>
      </c>
      <c r="F17" s="34">
        <v>3</v>
      </c>
      <c r="H17" s="8">
        <v>14</v>
      </c>
      <c r="I17" s="33" t="s">
        <v>202</v>
      </c>
      <c r="J17" s="12">
        <f t="shared" si="0"/>
        <v>3</v>
      </c>
      <c r="K17" s="12">
        <f t="shared" si="1"/>
        <v>3.0013999999999998</v>
      </c>
      <c r="L17" s="12">
        <f t="shared" si="2"/>
        <v>208</v>
      </c>
      <c r="M17" s="13" t="str">
        <f t="shared" si="3"/>
        <v>Filipino</v>
      </c>
      <c r="N17" s="13">
        <f t="shared" si="4"/>
        <v>1584</v>
      </c>
    </row>
    <row r="18" spans="1:14" ht="12.5" customHeight="1" x14ac:dyDescent="0.35">
      <c r="A18" s="8">
        <v>15</v>
      </c>
      <c r="B18" s="31" t="s">
        <v>5</v>
      </c>
      <c r="C18" s="10">
        <v>0</v>
      </c>
      <c r="D18" s="10">
        <v>3</v>
      </c>
      <c r="E18" s="32">
        <v>3</v>
      </c>
      <c r="F18" s="10">
        <v>6</v>
      </c>
      <c r="H18" s="8">
        <v>15</v>
      </c>
      <c r="I18" s="33" t="s">
        <v>5</v>
      </c>
      <c r="J18" s="12">
        <f t="shared" si="0"/>
        <v>6</v>
      </c>
      <c r="K18" s="12">
        <f t="shared" si="1"/>
        <v>6.0015000000000001</v>
      </c>
      <c r="L18" s="12">
        <f t="shared" si="2"/>
        <v>151</v>
      </c>
      <c r="M18" s="13" t="str">
        <f t="shared" si="3"/>
        <v>Cantonese</v>
      </c>
      <c r="N18" s="13">
        <f t="shared" si="4"/>
        <v>1500</v>
      </c>
    </row>
    <row r="19" spans="1:14" ht="12.5" customHeight="1" x14ac:dyDescent="0.35">
      <c r="A19" s="8">
        <v>16</v>
      </c>
      <c r="B19" s="31" t="s">
        <v>227</v>
      </c>
      <c r="C19" s="34">
        <v>0</v>
      </c>
      <c r="D19" s="34">
        <v>0</v>
      </c>
      <c r="E19" s="35">
        <v>3</v>
      </c>
      <c r="F19" s="34">
        <v>3</v>
      </c>
      <c r="H19" s="8">
        <v>16</v>
      </c>
      <c r="I19" s="33" t="s">
        <v>227</v>
      </c>
      <c r="J19" s="12">
        <f t="shared" si="0"/>
        <v>3</v>
      </c>
      <c r="K19" s="12">
        <f t="shared" si="1"/>
        <v>3.0015999999999998</v>
      </c>
      <c r="L19" s="12">
        <f t="shared" si="2"/>
        <v>207</v>
      </c>
      <c r="M19" s="13" t="str">
        <f t="shared" si="3"/>
        <v>Malayalam</v>
      </c>
      <c r="N19" s="13">
        <f t="shared" si="4"/>
        <v>1463</v>
      </c>
    </row>
    <row r="20" spans="1:14" ht="12.5" customHeight="1" x14ac:dyDescent="0.35">
      <c r="A20" s="8">
        <v>17</v>
      </c>
      <c r="B20" s="31" t="s">
        <v>113</v>
      </c>
      <c r="C20" s="10">
        <v>0</v>
      </c>
      <c r="D20" s="10">
        <v>0</v>
      </c>
      <c r="E20" s="32">
        <v>12</v>
      </c>
      <c r="F20" s="10">
        <v>12</v>
      </c>
      <c r="H20" s="8">
        <v>17</v>
      </c>
      <c r="I20" s="33" t="s">
        <v>113</v>
      </c>
      <c r="J20" s="12">
        <f t="shared" si="0"/>
        <v>12</v>
      </c>
      <c r="K20" s="12">
        <f t="shared" si="1"/>
        <v>12.0017</v>
      </c>
      <c r="L20" s="12">
        <f t="shared" si="2"/>
        <v>108</v>
      </c>
      <c r="M20" s="13" t="str">
        <f t="shared" si="3"/>
        <v>Chinese, nec</v>
      </c>
      <c r="N20" s="13">
        <f t="shared" si="4"/>
        <v>1314</v>
      </c>
    </row>
    <row r="21" spans="1:14" ht="12.5" customHeight="1" x14ac:dyDescent="0.35">
      <c r="A21" s="8">
        <v>18</v>
      </c>
      <c r="B21" s="31" t="s">
        <v>4</v>
      </c>
      <c r="C21" s="34">
        <v>73</v>
      </c>
      <c r="D21" s="34">
        <v>6</v>
      </c>
      <c r="E21" s="35">
        <v>0</v>
      </c>
      <c r="F21" s="34">
        <v>79</v>
      </c>
      <c r="H21" s="8">
        <v>18</v>
      </c>
      <c r="I21" s="33" t="s">
        <v>4</v>
      </c>
      <c r="J21" s="12">
        <f t="shared" si="0"/>
        <v>79</v>
      </c>
      <c r="K21" s="12">
        <f t="shared" si="1"/>
        <v>79.001800000000003</v>
      </c>
      <c r="L21" s="12">
        <f t="shared" si="2"/>
        <v>61</v>
      </c>
      <c r="M21" s="13" t="str">
        <f t="shared" si="3"/>
        <v>Indonesian</v>
      </c>
      <c r="N21" s="13">
        <f t="shared" si="4"/>
        <v>1295</v>
      </c>
    </row>
    <row r="22" spans="1:14" ht="12.5" customHeight="1" x14ac:dyDescent="0.35">
      <c r="A22" s="8">
        <v>19</v>
      </c>
      <c r="B22" s="31" t="s">
        <v>141</v>
      </c>
      <c r="C22" s="10">
        <v>0</v>
      </c>
      <c r="D22" s="10">
        <v>0</v>
      </c>
      <c r="E22" s="32">
        <v>0</v>
      </c>
      <c r="F22" s="10">
        <v>0</v>
      </c>
      <c r="H22" s="8">
        <v>19</v>
      </c>
      <c r="I22" s="33" t="s">
        <v>141</v>
      </c>
      <c r="J22" s="12">
        <f t="shared" si="0"/>
        <v>0</v>
      </c>
      <c r="K22" s="12">
        <f t="shared" si="1"/>
        <v>1.9E-3</v>
      </c>
      <c r="L22" s="12">
        <f t="shared" si="2"/>
        <v>253</v>
      </c>
      <c r="M22" s="13" t="str">
        <f t="shared" si="3"/>
        <v>Tagalog</v>
      </c>
      <c r="N22" s="13">
        <f t="shared" si="4"/>
        <v>1075</v>
      </c>
    </row>
    <row r="23" spans="1:14" ht="12.5" customHeight="1" x14ac:dyDescent="0.35">
      <c r="A23" s="8">
        <v>20</v>
      </c>
      <c r="B23" s="31" t="s">
        <v>32</v>
      </c>
      <c r="C23" s="34">
        <v>0</v>
      </c>
      <c r="D23" s="34">
        <v>3</v>
      </c>
      <c r="E23" s="35">
        <v>8</v>
      </c>
      <c r="F23" s="34">
        <v>11</v>
      </c>
      <c r="H23" s="8">
        <v>20</v>
      </c>
      <c r="I23" s="33" t="s">
        <v>32</v>
      </c>
      <c r="J23" s="12">
        <f t="shared" si="0"/>
        <v>11</v>
      </c>
      <c r="K23" s="12">
        <f t="shared" si="1"/>
        <v>11.002000000000001</v>
      </c>
      <c r="L23" s="12">
        <f t="shared" si="2"/>
        <v>113</v>
      </c>
      <c r="M23" s="13" t="str">
        <f t="shared" si="3"/>
        <v>Tamil</v>
      </c>
      <c r="N23" s="13">
        <f t="shared" si="4"/>
        <v>1066</v>
      </c>
    </row>
    <row r="24" spans="1:14" ht="12.5" customHeight="1" x14ac:dyDescent="0.35">
      <c r="A24" s="8">
        <v>21</v>
      </c>
      <c r="B24" s="31" t="s">
        <v>215</v>
      </c>
      <c r="C24" s="10">
        <v>0</v>
      </c>
      <c r="D24" s="10">
        <v>0</v>
      </c>
      <c r="E24" s="32">
        <v>3</v>
      </c>
      <c r="F24" s="10">
        <v>3</v>
      </c>
      <c r="H24" s="8">
        <v>21</v>
      </c>
      <c r="I24" s="33" t="s">
        <v>215</v>
      </c>
      <c r="J24" s="12">
        <f t="shared" si="0"/>
        <v>3</v>
      </c>
      <c r="K24" s="12">
        <f t="shared" si="1"/>
        <v>3.0021</v>
      </c>
      <c r="L24" s="12">
        <f t="shared" si="2"/>
        <v>206</v>
      </c>
      <c r="M24" s="13" t="str">
        <f t="shared" si="3"/>
        <v>Thai</v>
      </c>
      <c r="N24" s="13">
        <f t="shared" si="4"/>
        <v>844</v>
      </c>
    </row>
    <row r="25" spans="1:14" ht="12.5" customHeight="1" x14ac:dyDescent="0.35">
      <c r="A25" s="8">
        <v>22</v>
      </c>
      <c r="B25" s="31" t="s">
        <v>140</v>
      </c>
      <c r="C25" s="34">
        <v>3</v>
      </c>
      <c r="D25" s="34">
        <v>0</v>
      </c>
      <c r="E25" s="35">
        <v>8</v>
      </c>
      <c r="F25" s="34">
        <v>11</v>
      </c>
      <c r="H25" s="8">
        <v>22</v>
      </c>
      <c r="I25" s="33" t="s">
        <v>140</v>
      </c>
      <c r="J25" s="12">
        <f t="shared" si="0"/>
        <v>11</v>
      </c>
      <c r="K25" s="12">
        <f t="shared" si="1"/>
        <v>11.0022</v>
      </c>
      <c r="L25" s="12">
        <f t="shared" si="2"/>
        <v>112</v>
      </c>
      <c r="M25" s="13" t="str">
        <f t="shared" si="3"/>
        <v>Korean</v>
      </c>
      <c r="N25" s="13">
        <f t="shared" si="4"/>
        <v>814</v>
      </c>
    </row>
    <row r="26" spans="1:14" ht="12.5" customHeight="1" x14ac:dyDescent="0.35">
      <c r="A26" s="8">
        <v>23</v>
      </c>
      <c r="B26" s="31" t="s">
        <v>193</v>
      </c>
      <c r="C26" s="10">
        <v>0</v>
      </c>
      <c r="D26" s="10">
        <v>0</v>
      </c>
      <c r="E26" s="32">
        <v>0</v>
      </c>
      <c r="F26" s="10">
        <v>0</v>
      </c>
      <c r="H26" s="8">
        <v>23</v>
      </c>
      <c r="I26" s="33" t="s">
        <v>193</v>
      </c>
      <c r="J26" s="12">
        <f t="shared" si="0"/>
        <v>0</v>
      </c>
      <c r="K26" s="12">
        <f t="shared" si="1"/>
        <v>2.3E-3</v>
      </c>
      <c r="L26" s="12">
        <f t="shared" si="2"/>
        <v>252</v>
      </c>
      <c r="M26" s="13" t="str">
        <f t="shared" si="3"/>
        <v>Farsi (Persian)</v>
      </c>
      <c r="N26" s="13">
        <f t="shared" si="4"/>
        <v>791</v>
      </c>
    </row>
    <row r="27" spans="1:14" ht="12.5" customHeight="1" x14ac:dyDescent="0.35">
      <c r="A27" s="8">
        <v>24</v>
      </c>
      <c r="B27" s="31" t="s">
        <v>237</v>
      </c>
      <c r="C27" s="34">
        <v>0</v>
      </c>
      <c r="D27" s="34">
        <v>3</v>
      </c>
      <c r="E27" s="35">
        <v>0</v>
      </c>
      <c r="F27" s="34">
        <v>3</v>
      </c>
      <c r="H27" s="8">
        <v>24</v>
      </c>
      <c r="I27" s="33" t="s">
        <v>237</v>
      </c>
      <c r="J27" s="12">
        <f t="shared" si="0"/>
        <v>3</v>
      </c>
      <c r="K27" s="12">
        <f t="shared" si="1"/>
        <v>3.0024000000000002</v>
      </c>
      <c r="L27" s="12">
        <f t="shared" si="2"/>
        <v>205</v>
      </c>
      <c r="M27" s="13" t="str">
        <f t="shared" si="3"/>
        <v>Persian</v>
      </c>
      <c r="N27" s="13">
        <f t="shared" si="4"/>
        <v>752</v>
      </c>
    </row>
    <row r="28" spans="1:14" ht="12.5" customHeight="1" x14ac:dyDescent="0.35">
      <c r="A28" s="8">
        <v>25</v>
      </c>
      <c r="B28" s="31" t="s">
        <v>196</v>
      </c>
      <c r="C28" s="10">
        <v>0</v>
      </c>
      <c r="D28" s="10">
        <v>3</v>
      </c>
      <c r="E28" s="32">
        <v>3</v>
      </c>
      <c r="F28" s="10">
        <v>6</v>
      </c>
      <c r="H28" s="8">
        <v>25</v>
      </c>
      <c r="I28" s="33" t="s">
        <v>196</v>
      </c>
      <c r="J28" s="12">
        <f t="shared" si="0"/>
        <v>6</v>
      </c>
      <c r="K28" s="12">
        <f t="shared" si="1"/>
        <v>6.0025000000000004</v>
      </c>
      <c r="L28" s="12">
        <f t="shared" si="2"/>
        <v>150</v>
      </c>
      <c r="M28" s="13" t="str">
        <f t="shared" si="3"/>
        <v>Bengali</v>
      </c>
      <c r="N28" s="13">
        <f t="shared" si="4"/>
        <v>659</v>
      </c>
    </row>
    <row r="29" spans="1:14" ht="12.5" customHeight="1" x14ac:dyDescent="0.35">
      <c r="A29" s="8">
        <v>26</v>
      </c>
      <c r="B29" s="31" t="s">
        <v>173</v>
      </c>
      <c r="C29" s="34">
        <v>0</v>
      </c>
      <c r="D29" s="34">
        <v>3</v>
      </c>
      <c r="E29" s="35">
        <v>0</v>
      </c>
      <c r="F29" s="34">
        <v>3</v>
      </c>
      <c r="H29" s="8">
        <v>26</v>
      </c>
      <c r="I29" s="33" t="s">
        <v>173</v>
      </c>
      <c r="J29" s="12">
        <f t="shared" si="0"/>
        <v>3</v>
      </c>
      <c r="K29" s="12">
        <f t="shared" si="1"/>
        <v>3.0026000000000002</v>
      </c>
      <c r="L29" s="12">
        <f t="shared" si="2"/>
        <v>204</v>
      </c>
      <c r="M29" s="13" t="str">
        <f t="shared" si="3"/>
        <v>Hazaragi</v>
      </c>
      <c r="N29" s="13">
        <f t="shared" si="4"/>
        <v>599</v>
      </c>
    </row>
    <row r="30" spans="1:14" ht="12.5" customHeight="1" x14ac:dyDescent="0.35">
      <c r="A30" s="8">
        <v>27</v>
      </c>
      <c r="B30" s="31" t="s">
        <v>139</v>
      </c>
      <c r="C30" s="10">
        <v>0</v>
      </c>
      <c r="D30" s="10">
        <v>3</v>
      </c>
      <c r="E30" s="32">
        <v>3</v>
      </c>
      <c r="F30" s="10">
        <v>6</v>
      </c>
      <c r="H30" s="8">
        <v>27</v>
      </c>
      <c r="I30" s="33" t="s">
        <v>139</v>
      </c>
      <c r="J30" s="12">
        <f t="shared" si="0"/>
        <v>6</v>
      </c>
      <c r="K30" s="12">
        <f t="shared" si="1"/>
        <v>6.0026999999999999</v>
      </c>
      <c r="L30" s="12">
        <f t="shared" si="2"/>
        <v>149</v>
      </c>
      <c r="M30" s="13" t="str">
        <f t="shared" si="3"/>
        <v>Portuguese</v>
      </c>
      <c r="N30" s="13">
        <f t="shared" si="4"/>
        <v>598</v>
      </c>
    </row>
    <row r="31" spans="1:14" ht="12.5" customHeight="1" x14ac:dyDescent="0.35">
      <c r="A31" s="8">
        <v>28</v>
      </c>
      <c r="B31" s="31" t="s">
        <v>17</v>
      </c>
      <c r="C31" s="34">
        <v>3</v>
      </c>
      <c r="D31" s="34">
        <v>51</v>
      </c>
      <c r="E31" s="35">
        <v>605</v>
      </c>
      <c r="F31" s="34">
        <v>659</v>
      </c>
      <c r="H31" s="8">
        <v>28</v>
      </c>
      <c r="I31" s="33" t="s">
        <v>17</v>
      </c>
      <c r="J31" s="12">
        <f t="shared" si="0"/>
        <v>659</v>
      </c>
      <c r="K31" s="12">
        <f t="shared" si="1"/>
        <v>659.00279999999998</v>
      </c>
      <c r="L31" s="12">
        <f t="shared" si="2"/>
        <v>25</v>
      </c>
      <c r="M31" s="13" t="str">
        <f t="shared" si="3"/>
        <v>Pashto</v>
      </c>
      <c r="N31" s="13">
        <f t="shared" si="4"/>
        <v>595</v>
      </c>
    </row>
    <row r="32" spans="1:14" ht="12.5" customHeight="1" x14ac:dyDescent="0.35">
      <c r="A32" s="8">
        <v>29</v>
      </c>
      <c r="B32" s="31" t="s">
        <v>175</v>
      </c>
      <c r="C32" s="10">
        <v>0</v>
      </c>
      <c r="D32" s="10">
        <v>0</v>
      </c>
      <c r="E32" s="32">
        <v>3</v>
      </c>
      <c r="F32" s="10">
        <v>3</v>
      </c>
      <c r="H32" s="8">
        <v>29</v>
      </c>
      <c r="I32" s="33" t="s">
        <v>175</v>
      </c>
      <c r="J32" s="12">
        <f t="shared" si="0"/>
        <v>3</v>
      </c>
      <c r="K32" s="12">
        <f t="shared" si="1"/>
        <v>3.0028999999999999</v>
      </c>
      <c r="L32" s="12">
        <f t="shared" si="2"/>
        <v>203</v>
      </c>
      <c r="M32" s="13" t="str">
        <f t="shared" si="3"/>
        <v>Marathi</v>
      </c>
      <c r="N32" s="13">
        <f t="shared" si="4"/>
        <v>515</v>
      </c>
    </row>
    <row r="33" spans="1:14" ht="12.5" customHeight="1" x14ac:dyDescent="0.35">
      <c r="A33" s="8">
        <v>30</v>
      </c>
      <c r="B33" s="31" t="s">
        <v>89</v>
      </c>
      <c r="C33" s="34">
        <v>0</v>
      </c>
      <c r="D33" s="34">
        <v>9</v>
      </c>
      <c r="E33" s="35">
        <v>97</v>
      </c>
      <c r="F33" s="34">
        <v>106</v>
      </c>
      <c r="H33" s="8">
        <v>30</v>
      </c>
      <c r="I33" s="33" t="s">
        <v>89</v>
      </c>
      <c r="J33" s="12">
        <f t="shared" si="0"/>
        <v>106</v>
      </c>
      <c r="K33" s="12">
        <f t="shared" si="1"/>
        <v>106.003</v>
      </c>
      <c r="L33" s="12">
        <f t="shared" si="2"/>
        <v>55</v>
      </c>
      <c r="M33" s="13" t="str">
        <f t="shared" si="3"/>
        <v>Burmese / Myanmar</v>
      </c>
      <c r="N33" s="13">
        <f t="shared" si="4"/>
        <v>459</v>
      </c>
    </row>
    <row r="34" spans="1:14" ht="12.5" customHeight="1" x14ac:dyDescent="0.35">
      <c r="A34" s="8">
        <v>31</v>
      </c>
      <c r="B34" s="31" t="s">
        <v>221</v>
      </c>
      <c r="C34" s="10">
        <v>0</v>
      </c>
      <c r="D34" s="10">
        <v>0</v>
      </c>
      <c r="E34" s="32">
        <v>0</v>
      </c>
      <c r="F34" s="10">
        <v>0</v>
      </c>
      <c r="H34" s="8">
        <v>31</v>
      </c>
      <c r="I34" s="33" t="s">
        <v>221</v>
      </c>
      <c r="J34" s="12">
        <f t="shared" si="0"/>
        <v>0</v>
      </c>
      <c r="K34" s="12">
        <f t="shared" si="1"/>
        <v>3.1000000000000003E-3</v>
      </c>
      <c r="L34" s="12">
        <f t="shared" si="2"/>
        <v>251</v>
      </c>
      <c r="M34" s="13" t="str">
        <f t="shared" si="3"/>
        <v>Khmer</v>
      </c>
      <c r="N34" s="13">
        <f t="shared" si="4"/>
        <v>458</v>
      </c>
    </row>
    <row r="35" spans="1:14" ht="12.5" customHeight="1" x14ac:dyDescent="0.35">
      <c r="A35" s="8">
        <v>32</v>
      </c>
      <c r="B35" s="31" t="s">
        <v>99</v>
      </c>
      <c r="C35" s="34">
        <v>0</v>
      </c>
      <c r="D35" s="34">
        <v>7</v>
      </c>
      <c r="E35" s="35">
        <v>13</v>
      </c>
      <c r="F35" s="34">
        <v>20</v>
      </c>
      <c r="H35" s="8">
        <v>32</v>
      </c>
      <c r="I35" s="33" t="s">
        <v>99</v>
      </c>
      <c r="J35" s="12">
        <f t="shared" si="0"/>
        <v>20</v>
      </c>
      <c r="K35" s="12">
        <f t="shared" si="1"/>
        <v>20.0032</v>
      </c>
      <c r="L35" s="12">
        <f t="shared" si="2"/>
        <v>94</v>
      </c>
      <c r="M35" s="13" t="str">
        <f t="shared" si="3"/>
        <v>Italian</v>
      </c>
      <c r="N35" s="13">
        <f t="shared" si="4"/>
        <v>402</v>
      </c>
    </row>
    <row r="36" spans="1:14" ht="12.5" customHeight="1" x14ac:dyDescent="0.35">
      <c r="A36" s="8">
        <v>33</v>
      </c>
      <c r="B36" s="31" t="s">
        <v>108</v>
      </c>
      <c r="C36" s="10">
        <v>0</v>
      </c>
      <c r="D36" s="10">
        <v>3</v>
      </c>
      <c r="E36" s="32">
        <v>11</v>
      </c>
      <c r="F36" s="10">
        <v>14</v>
      </c>
      <c r="H36" s="8">
        <v>33</v>
      </c>
      <c r="I36" s="33" t="s">
        <v>108</v>
      </c>
      <c r="J36" s="12">
        <f t="shared" si="0"/>
        <v>14</v>
      </c>
      <c r="K36" s="12">
        <f t="shared" si="1"/>
        <v>14.003299999999999</v>
      </c>
      <c r="L36" s="12">
        <f t="shared" si="2"/>
        <v>103</v>
      </c>
      <c r="M36" s="13" t="str">
        <f t="shared" si="3"/>
        <v>French</v>
      </c>
      <c r="N36" s="13">
        <f t="shared" si="4"/>
        <v>381</v>
      </c>
    </row>
    <row r="37" spans="1:14" ht="12.5" customHeight="1" x14ac:dyDescent="0.35">
      <c r="A37" s="8">
        <v>34</v>
      </c>
      <c r="B37" s="31" t="s">
        <v>83</v>
      </c>
      <c r="C37" s="34">
        <v>318</v>
      </c>
      <c r="D37" s="34">
        <v>28</v>
      </c>
      <c r="E37" s="35">
        <v>113</v>
      </c>
      <c r="F37" s="34">
        <v>459</v>
      </c>
      <c r="H37" s="8">
        <v>34</v>
      </c>
      <c r="I37" s="33" t="s">
        <v>83</v>
      </c>
      <c r="J37" s="12">
        <f t="shared" si="0"/>
        <v>459</v>
      </c>
      <c r="K37" s="12">
        <f t="shared" si="1"/>
        <v>459.0034</v>
      </c>
      <c r="L37" s="12">
        <f t="shared" si="2"/>
        <v>30</v>
      </c>
      <c r="M37" s="13" t="str">
        <f t="shared" si="3"/>
        <v>Sri Lankan</v>
      </c>
      <c r="N37" s="13">
        <f t="shared" si="4"/>
        <v>356</v>
      </c>
    </row>
    <row r="38" spans="1:14" ht="12.5" customHeight="1" x14ac:dyDescent="0.35">
      <c r="A38" s="8">
        <v>35</v>
      </c>
      <c r="B38" s="31" t="s">
        <v>143</v>
      </c>
      <c r="C38" s="10">
        <v>12</v>
      </c>
      <c r="D38" s="10">
        <v>3</v>
      </c>
      <c r="E38" s="32">
        <v>0</v>
      </c>
      <c r="F38" s="10">
        <v>15</v>
      </c>
      <c r="H38" s="8">
        <v>35</v>
      </c>
      <c r="I38" s="33" t="s">
        <v>143</v>
      </c>
      <c r="J38" s="12">
        <f t="shared" si="0"/>
        <v>15</v>
      </c>
      <c r="K38" s="12">
        <f t="shared" si="1"/>
        <v>15.003500000000001</v>
      </c>
      <c r="L38" s="12">
        <f t="shared" si="2"/>
        <v>102</v>
      </c>
      <c r="M38" s="13" t="str">
        <f t="shared" si="3"/>
        <v>Karen</v>
      </c>
      <c r="N38" s="13">
        <f t="shared" si="4"/>
        <v>345</v>
      </c>
    </row>
    <row r="39" spans="1:14" ht="12.5" customHeight="1" x14ac:dyDescent="0.35">
      <c r="A39" s="8">
        <v>36</v>
      </c>
      <c r="B39" s="31" t="s">
        <v>87</v>
      </c>
      <c r="C39" s="34">
        <v>21</v>
      </c>
      <c r="D39" s="34">
        <v>26</v>
      </c>
      <c r="E39" s="35">
        <v>9</v>
      </c>
      <c r="F39" s="34">
        <v>56</v>
      </c>
      <c r="H39" s="8">
        <v>36</v>
      </c>
      <c r="I39" s="33" t="s">
        <v>87</v>
      </c>
      <c r="J39" s="12">
        <f t="shared" si="0"/>
        <v>56</v>
      </c>
      <c r="K39" s="12">
        <f t="shared" si="1"/>
        <v>56.003599999999999</v>
      </c>
      <c r="L39" s="12">
        <f t="shared" si="2"/>
        <v>68</v>
      </c>
      <c r="M39" s="13" t="str">
        <f t="shared" si="3"/>
        <v>Chinese, nfd</v>
      </c>
      <c r="N39" s="13">
        <f t="shared" si="4"/>
        <v>333</v>
      </c>
    </row>
    <row r="40" spans="1:14" ht="12.5" customHeight="1" x14ac:dyDescent="0.35">
      <c r="A40" s="8">
        <v>37</v>
      </c>
      <c r="B40" s="31" t="s">
        <v>60</v>
      </c>
      <c r="C40" s="10">
        <v>0</v>
      </c>
      <c r="D40" s="10">
        <v>139</v>
      </c>
      <c r="E40" s="32">
        <v>1361</v>
      </c>
      <c r="F40" s="10">
        <v>1500</v>
      </c>
      <c r="H40" s="8">
        <v>37</v>
      </c>
      <c r="I40" s="33" t="s">
        <v>60</v>
      </c>
      <c r="J40" s="12">
        <f t="shared" si="0"/>
        <v>1500</v>
      </c>
      <c r="K40" s="12">
        <f t="shared" si="1"/>
        <v>1500.0037</v>
      </c>
      <c r="L40" s="12">
        <f t="shared" si="2"/>
        <v>15</v>
      </c>
      <c r="M40" s="13" t="str">
        <f t="shared" si="3"/>
        <v>Malay</v>
      </c>
      <c r="N40" s="13">
        <f t="shared" si="4"/>
        <v>317</v>
      </c>
    </row>
    <row r="41" spans="1:14" ht="12.5" customHeight="1" x14ac:dyDescent="0.35">
      <c r="A41" s="8">
        <v>38</v>
      </c>
      <c r="B41" s="31" t="s">
        <v>118</v>
      </c>
      <c r="C41" s="34">
        <v>0</v>
      </c>
      <c r="D41" s="34">
        <v>0</v>
      </c>
      <c r="E41" s="35">
        <v>3</v>
      </c>
      <c r="F41" s="34">
        <v>3</v>
      </c>
      <c r="H41" s="8">
        <v>38</v>
      </c>
      <c r="I41" s="33" t="s">
        <v>118</v>
      </c>
      <c r="J41" s="12">
        <f t="shared" si="0"/>
        <v>3</v>
      </c>
      <c r="K41" s="12">
        <f t="shared" si="1"/>
        <v>3.0038</v>
      </c>
      <c r="L41" s="12">
        <f t="shared" si="2"/>
        <v>202</v>
      </c>
      <c r="M41" s="13" t="str">
        <f t="shared" si="3"/>
        <v>Turkish</v>
      </c>
      <c r="N41" s="13">
        <f t="shared" si="4"/>
        <v>301</v>
      </c>
    </row>
    <row r="42" spans="1:14" ht="12.5" customHeight="1" x14ac:dyDescent="0.35">
      <c r="A42" s="8">
        <v>39</v>
      </c>
      <c r="B42" s="31" t="s">
        <v>96</v>
      </c>
      <c r="C42" s="10">
        <v>0</v>
      </c>
      <c r="D42" s="10">
        <v>7</v>
      </c>
      <c r="E42" s="32">
        <v>108</v>
      </c>
      <c r="F42" s="10">
        <v>115</v>
      </c>
      <c r="H42" s="8">
        <v>39</v>
      </c>
      <c r="I42" s="33" t="s">
        <v>96</v>
      </c>
      <c r="J42" s="12">
        <f t="shared" si="0"/>
        <v>115</v>
      </c>
      <c r="K42" s="12">
        <f t="shared" si="1"/>
        <v>115.0039</v>
      </c>
      <c r="L42" s="12">
        <f t="shared" si="2"/>
        <v>53</v>
      </c>
      <c r="M42" s="13" t="str">
        <f t="shared" si="3"/>
        <v>Japanese</v>
      </c>
      <c r="N42" s="13">
        <f t="shared" si="4"/>
        <v>299</v>
      </c>
    </row>
    <row r="43" spans="1:14" ht="12.5" customHeight="1" x14ac:dyDescent="0.35">
      <c r="A43" s="8">
        <v>40</v>
      </c>
      <c r="B43" s="31" t="s">
        <v>178</v>
      </c>
      <c r="C43" s="34">
        <v>5</v>
      </c>
      <c r="D43" s="34">
        <v>0</v>
      </c>
      <c r="E43" s="35">
        <v>0</v>
      </c>
      <c r="F43" s="34">
        <v>5</v>
      </c>
      <c r="H43" s="8">
        <v>40</v>
      </c>
      <c r="I43" s="33" t="s">
        <v>178</v>
      </c>
      <c r="J43" s="12">
        <f t="shared" si="0"/>
        <v>5</v>
      </c>
      <c r="K43" s="12">
        <f t="shared" si="1"/>
        <v>5.0039999999999996</v>
      </c>
      <c r="L43" s="12">
        <f t="shared" si="2"/>
        <v>153</v>
      </c>
      <c r="M43" s="13" t="str">
        <f t="shared" si="3"/>
        <v>Kannada</v>
      </c>
      <c r="N43" s="13">
        <f t="shared" si="4"/>
        <v>262</v>
      </c>
    </row>
    <row r="44" spans="1:14" ht="12.5" customHeight="1" x14ac:dyDescent="0.35">
      <c r="A44" s="8">
        <v>41</v>
      </c>
      <c r="B44" s="31" t="s">
        <v>165</v>
      </c>
      <c r="C44" s="10">
        <v>0</v>
      </c>
      <c r="D44" s="10">
        <v>3</v>
      </c>
      <c r="E44" s="32">
        <v>0</v>
      </c>
      <c r="F44" s="10">
        <v>3</v>
      </c>
      <c r="H44" s="8">
        <v>41</v>
      </c>
      <c r="I44" s="33" t="s">
        <v>165</v>
      </c>
      <c r="J44" s="12">
        <f t="shared" si="0"/>
        <v>3</v>
      </c>
      <c r="K44" s="12">
        <f t="shared" si="1"/>
        <v>3.0041000000000002</v>
      </c>
      <c r="L44" s="12">
        <f t="shared" si="2"/>
        <v>201</v>
      </c>
      <c r="M44" s="13" t="str">
        <f t="shared" si="3"/>
        <v>Persian (excluding Dari)</v>
      </c>
      <c r="N44" s="13">
        <f t="shared" si="4"/>
        <v>260</v>
      </c>
    </row>
    <row r="45" spans="1:14" ht="12.5" customHeight="1" x14ac:dyDescent="0.35">
      <c r="A45" s="8">
        <v>42</v>
      </c>
      <c r="B45" s="31" t="s">
        <v>12</v>
      </c>
      <c r="C45" s="34">
        <v>21</v>
      </c>
      <c r="D45" s="34">
        <v>3</v>
      </c>
      <c r="E45" s="35">
        <v>3</v>
      </c>
      <c r="F45" s="34">
        <v>27</v>
      </c>
      <c r="H45" s="8">
        <v>42</v>
      </c>
      <c r="I45" s="33" t="s">
        <v>12</v>
      </c>
      <c r="J45" s="12">
        <f t="shared" si="0"/>
        <v>27</v>
      </c>
      <c r="K45" s="12">
        <f t="shared" si="1"/>
        <v>27.004200000000001</v>
      </c>
      <c r="L45" s="12">
        <f t="shared" si="2"/>
        <v>82</v>
      </c>
      <c r="M45" s="13" t="str">
        <f t="shared" si="3"/>
        <v>Swahili</v>
      </c>
      <c r="N45" s="13">
        <f t="shared" si="4"/>
        <v>222</v>
      </c>
    </row>
    <row r="46" spans="1:14" ht="12.5" customHeight="1" x14ac:dyDescent="0.35">
      <c r="A46" s="8">
        <v>43</v>
      </c>
      <c r="B46" s="31" t="s">
        <v>208</v>
      </c>
      <c r="C46" s="10">
        <v>0</v>
      </c>
      <c r="D46" s="10">
        <v>0</v>
      </c>
      <c r="E46" s="32">
        <v>0</v>
      </c>
      <c r="F46" s="10">
        <v>0</v>
      </c>
      <c r="H46" s="8">
        <v>43</v>
      </c>
      <c r="I46" s="33" t="s">
        <v>208</v>
      </c>
      <c r="J46" s="12">
        <f t="shared" si="0"/>
        <v>0</v>
      </c>
      <c r="K46" s="12">
        <f t="shared" si="1"/>
        <v>4.3E-3</v>
      </c>
      <c r="L46" s="12">
        <f t="shared" si="2"/>
        <v>250</v>
      </c>
      <c r="M46" s="13" t="str">
        <f t="shared" si="3"/>
        <v>Russian</v>
      </c>
      <c r="N46" s="13">
        <f t="shared" si="4"/>
        <v>204</v>
      </c>
    </row>
    <row r="47" spans="1:14" ht="12.5" customHeight="1" x14ac:dyDescent="0.35">
      <c r="A47" s="8">
        <v>44</v>
      </c>
      <c r="B47" s="31" t="s">
        <v>188</v>
      </c>
      <c r="C47" s="34">
        <v>7</v>
      </c>
      <c r="D47" s="34">
        <v>3</v>
      </c>
      <c r="E47" s="35">
        <v>0</v>
      </c>
      <c r="F47" s="34">
        <v>10</v>
      </c>
      <c r="H47" s="8">
        <v>44</v>
      </c>
      <c r="I47" s="33" t="s">
        <v>188</v>
      </c>
      <c r="J47" s="12">
        <f t="shared" si="0"/>
        <v>10</v>
      </c>
      <c r="K47" s="12">
        <f t="shared" si="1"/>
        <v>10.0044</v>
      </c>
      <c r="L47" s="12">
        <f t="shared" si="2"/>
        <v>117</v>
      </c>
      <c r="M47" s="13" t="str">
        <f t="shared" si="3"/>
        <v>Farsi (Afghan)</v>
      </c>
      <c r="N47" s="13">
        <f t="shared" si="4"/>
        <v>191</v>
      </c>
    </row>
    <row r="48" spans="1:14" ht="12.5" customHeight="1" x14ac:dyDescent="0.35">
      <c r="A48" s="8">
        <v>45</v>
      </c>
      <c r="B48" s="31" t="s">
        <v>92</v>
      </c>
      <c r="C48" s="10">
        <v>114</v>
      </c>
      <c r="D48" s="10">
        <v>15</v>
      </c>
      <c r="E48" s="32">
        <v>0</v>
      </c>
      <c r="F48" s="10">
        <v>129</v>
      </c>
      <c r="H48" s="8">
        <v>45</v>
      </c>
      <c r="I48" s="33" t="s">
        <v>92</v>
      </c>
      <c r="J48" s="12">
        <f t="shared" si="0"/>
        <v>129</v>
      </c>
      <c r="K48" s="12">
        <f t="shared" si="1"/>
        <v>129.00450000000001</v>
      </c>
      <c r="L48" s="12">
        <f t="shared" si="2"/>
        <v>49</v>
      </c>
      <c r="M48" s="13" t="str">
        <f t="shared" si="3"/>
        <v>Indian</v>
      </c>
      <c r="N48" s="13">
        <f t="shared" si="4"/>
        <v>183</v>
      </c>
    </row>
    <row r="49" spans="1:14" ht="12.5" customHeight="1" x14ac:dyDescent="0.35">
      <c r="A49" s="8">
        <v>46</v>
      </c>
      <c r="B49" s="31" t="s">
        <v>231</v>
      </c>
      <c r="C49" s="34">
        <v>0</v>
      </c>
      <c r="D49" s="34">
        <v>0</v>
      </c>
      <c r="E49" s="35">
        <v>0</v>
      </c>
      <c r="F49" s="34">
        <v>0</v>
      </c>
      <c r="H49" s="8">
        <v>46</v>
      </c>
      <c r="I49" s="33" t="s">
        <v>231</v>
      </c>
      <c r="J49" s="12">
        <f t="shared" si="0"/>
        <v>0</v>
      </c>
      <c r="K49" s="12">
        <f t="shared" si="1"/>
        <v>4.5999999999999999E-3</v>
      </c>
      <c r="L49" s="12">
        <f t="shared" si="2"/>
        <v>249</v>
      </c>
      <c r="M49" s="13" t="str">
        <f t="shared" si="3"/>
        <v>German</v>
      </c>
      <c r="N49" s="13">
        <f t="shared" si="4"/>
        <v>177</v>
      </c>
    </row>
    <row r="50" spans="1:14" ht="12.5" customHeight="1" x14ac:dyDescent="0.35">
      <c r="A50" s="8">
        <v>47</v>
      </c>
      <c r="B50" s="31" t="s">
        <v>195</v>
      </c>
      <c r="C50" s="10">
        <v>6</v>
      </c>
      <c r="D50" s="10">
        <v>0</v>
      </c>
      <c r="E50" s="32">
        <v>0</v>
      </c>
      <c r="F50" s="10">
        <v>6</v>
      </c>
      <c r="H50" s="8">
        <v>47</v>
      </c>
      <c r="I50" s="33" t="s">
        <v>195</v>
      </c>
      <c r="J50" s="12">
        <f t="shared" si="0"/>
        <v>6</v>
      </c>
      <c r="K50" s="12">
        <f t="shared" si="1"/>
        <v>6.0046999999999997</v>
      </c>
      <c r="L50" s="12">
        <f t="shared" si="2"/>
        <v>148</v>
      </c>
      <c r="M50" s="13" t="str">
        <f t="shared" si="3"/>
        <v>Shona</v>
      </c>
      <c r="N50" s="13">
        <f t="shared" si="4"/>
        <v>141</v>
      </c>
    </row>
    <row r="51" spans="1:14" ht="12.5" customHeight="1" x14ac:dyDescent="0.35">
      <c r="A51" s="8">
        <v>48</v>
      </c>
      <c r="B51" s="31" t="s">
        <v>228</v>
      </c>
      <c r="C51" s="34">
        <v>0</v>
      </c>
      <c r="D51" s="34">
        <v>0</v>
      </c>
      <c r="E51" s="35">
        <v>0</v>
      </c>
      <c r="F51" s="34">
        <v>0</v>
      </c>
      <c r="H51" s="8">
        <v>48</v>
      </c>
      <c r="I51" s="33" t="s">
        <v>228</v>
      </c>
      <c r="J51" s="12">
        <f t="shared" si="0"/>
        <v>0</v>
      </c>
      <c r="K51" s="12">
        <f t="shared" si="1"/>
        <v>4.8000000000000004E-3</v>
      </c>
      <c r="L51" s="12">
        <f t="shared" si="2"/>
        <v>248</v>
      </c>
      <c r="M51" s="13" t="str">
        <f t="shared" si="3"/>
        <v>Afrikaans</v>
      </c>
      <c r="N51" s="13">
        <f t="shared" si="4"/>
        <v>135</v>
      </c>
    </row>
    <row r="52" spans="1:14" ht="12.5" customHeight="1" x14ac:dyDescent="0.35">
      <c r="A52" s="8">
        <v>49</v>
      </c>
      <c r="B52" s="31" t="s">
        <v>214</v>
      </c>
      <c r="C52" s="10">
        <v>0</v>
      </c>
      <c r="D52" s="10">
        <v>0</v>
      </c>
      <c r="E52" s="32">
        <v>0</v>
      </c>
      <c r="F52" s="10">
        <v>0</v>
      </c>
      <c r="H52" s="8">
        <v>49</v>
      </c>
      <c r="I52" s="33" t="s">
        <v>214</v>
      </c>
      <c r="J52" s="12">
        <f t="shared" si="0"/>
        <v>0</v>
      </c>
      <c r="K52" s="12">
        <f t="shared" si="1"/>
        <v>4.8999999999999998E-3</v>
      </c>
      <c r="L52" s="12">
        <f t="shared" si="2"/>
        <v>247</v>
      </c>
      <c r="M52" s="13" t="str">
        <f t="shared" si="3"/>
        <v>Chin Haka</v>
      </c>
      <c r="N52" s="13">
        <f t="shared" si="4"/>
        <v>129</v>
      </c>
    </row>
    <row r="53" spans="1:14" ht="12.5" customHeight="1" x14ac:dyDescent="0.35">
      <c r="A53" s="8">
        <v>50</v>
      </c>
      <c r="B53" s="31" t="s">
        <v>144</v>
      </c>
      <c r="C53" s="34">
        <v>22</v>
      </c>
      <c r="D53" s="34">
        <v>3</v>
      </c>
      <c r="E53" s="35">
        <v>0</v>
      </c>
      <c r="F53" s="34">
        <v>25</v>
      </c>
      <c r="H53" s="8">
        <v>50</v>
      </c>
      <c r="I53" s="33" t="s">
        <v>144</v>
      </c>
      <c r="J53" s="12">
        <f t="shared" si="0"/>
        <v>25</v>
      </c>
      <c r="K53" s="12">
        <f t="shared" si="1"/>
        <v>25.004999999999999</v>
      </c>
      <c r="L53" s="12">
        <f t="shared" si="2"/>
        <v>84</v>
      </c>
      <c r="M53" s="13" t="str">
        <f t="shared" si="3"/>
        <v>Karen S'gaw</v>
      </c>
      <c r="N53" s="13">
        <f t="shared" si="4"/>
        <v>126</v>
      </c>
    </row>
    <row r="54" spans="1:14" ht="12.5" customHeight="1" x14ac:dyDescent="0.35">
      <c r="A54" s="8">
        <v>51</v>
      </c>
      <c r="B54" s="31" t="s">
        <v>233</v>
      </c>
      <c r="C54" s="10">
        <v>3</v>
      </c>
      <c r="D54" s="10">
        <v>0</v>
      </c>
      <c r="E54" s="32">
        <v>0</v>
      </c>
      <c r="F54" s="10">
        <v>3</v>
      </c>
      <c r="H54" s="8">
        <v>51</v>
      </c>
      <c r="I54" s="33" t="s">
        <v>233</v>
      </c>
      <c r="J54" s="12">
        <f t="shared" si="0"/>
        <v>3</v>
      </c>
      <c r="K54" s="12">
        <f t="shared" si="1"/>
        <v>3.0051000000000001</v>
      </c>
      <c r="L54" s="12">
        <f t="shared" si="2"/>
        <v>200</v>
      </c>
      <c r="M54" s="13" t="str">
        <f t="shared" si="3"/>
        <v>Mauritian Creole</v>
      </c>
      <c r="N54" s="13">
        <f t="shared" si="4"/>
        <v>120</v>
      </c>
    </row>
    <row r="55" spans="1:14" ht="12.5" customHeight="1" x14ac:dyDescent="0.35">
      <c r="A55" s="8">
        <v>52</v>
      </c>
      <c r="B55" s="31" t="s">
        <v>191</v>
      </c>
      <c r="C55" s="34">
        <v>6</v>
      </c>
      <c r="D55" s="34">
        <v>0</v>
      </c>
      <c r="E55" s="35">
        <v>0</v>
      </c>
      <c r="F55" s="34">
        <v>6</v>
      </c>
      <c r="H55" s="8">
        <v>52</v>
      </c>
      <c r="I55" s="33" t="s">
        <v>191</v>
      </c>
      <c r="J55" s="12">
        <f t="shared" si="0"/>
        <v>6</v>
      </c>
      <c r="K55" s="12">
        <f t="shared" si="1"/>
        <v>6.0052000000000003</v>
      </c>
      <c r="L55" s="12">
        <f t="shared" si="2"/>
        <v>147</v>
      </c>
      <c r="M55" s="13" t="str">
        <f t="shared" si="3"/>
        <v>Dzonkha</v>
      </c>
      <c r="N55" s="13">
        <f t="shared" si="4"/>
        <v>117</v>
      </c>
    </row>
    <row r="56" spans="1:14" ht="12.5" customHeight="1" x14ac:dyDescent="0.35">
      <c r="A56" s="8">
        <v>53</v>
      </c>
      <c r="B56" s="31" t="s">
        <v>200</v>
      </c>
      <c r="C56" s="10">
        <v>0</v>
      </c>
      <c r="D56" s="10">
        <v>3</v>
      </c>
      <c r="E56" s="32">
        <v>0</v>
      </c>
      <c r="F56" s="10">
        <v>3</v>
      </c>
      <c r="H56" s="8">
        <v>53</v>
      </c>
      <c r="I56" s="33" t="s">
        <v>200</v>
      </c>
      <c r="J56" s="12">
        <f t="shared" si="0"/>
        <v>3</v>
      </c>
      <c r="K56" s="12">
        <f t="shared" si="1"/>
        <v>3.0053000000000001</v>
      </c>
      <c r="L56" s="12">
        <f t="shared" si="2"/>
        <v>199</v>
      </c>
      <c r="M56" s="13" t="str">
        <f t="shared" si="3"/>
        <v>Cebuano</v>
      </c>
      <c r="N56" s="13">
        <f t="shared" si="4"/>
        <v>115</v>
      </c>
    </row>
    <row r="57" spans="1:14" ht="12.5" customHeight="1" x14ac:dyDescent="0.35">
      <c r="A57" s="8">
        <v>54</v>
      </c>
      <c r="B57" s="31" t="s">
        <v>53</v>
      </c>
      <c r="C57" s="34">
        <v>5</v>
      </c>
      <c r="D57" s="34">
        <v>195</v>
      </c>
      <c r="E57" s="35">
        <v>1114</v>
      </c>
      <c r="F57" s="34">
        <v>1314</v>
      </c>
      <c r="H57" s="8">
        <v>54</v>
      </c>
      <c r="I57" s="33" t="s">
        <v>53</v>
      </c>
      <c r="J57" s="12">
        <f t="shared" si="0"/>
        <v>1314</v>
      </c>
      <c r="K57" s="12">
        <f t="shared" si="1"/>
        <v>1314.0054</v>
      </c>
      <c r="L57" s="12">
        <f t="shared" si="2"/>
        <v>17</v>
      </c>
      <c r="M57" s="13" t="str">
        <f t="shared" si="3"/>
        <v>Amharic</v>
      </c>
      <c r="N57" s="13">
        <f t="shared" si="4"/>
        <v>108</v>
      </c>
    </row>
    <row r="58" spans="1:14" ht="12.5" customHeight="1" x14ac:dyDescent="0.35">
      <c r="A58" s="8">
        <v>55</v>
      </c>
      <c r="B58" s="31" t="s">
        <v>65</v>
      </c>
      <c r="C58" s="10">
        <v>3</v>
      </c>
      <c r="D58" s="10">
        <v>90</v>
      </c>
      <c r="E58" s="32">
        <v>240</v>
      </c>
      <c r="F58" s="10">
        <v>333</v>
      </c>
      <c r="H58" s="8">
        <v>55</v>
      </c>
      <c r="I58" s="33" t="s">
        <v>65</v>
      </c>
      <c r="J58" s="12">
        <f t="shared" si="0"/>
        <v>333</v>
      </c>
      <c r="K58" s="12">
        <f t="shared" si="1"/>
        <v>333.00549999999998</v>
      </c>
      <c r="L58" s="12">
        <f t="shared" si="2"/>
        <v>36</v>
      </c>
      <c r="M58" s="13" t="str">
        <f t="shared" si="3"/>
        <v>Bisaya/Visaya</v>
      </c>
      <c r="N58" s="13">
        <f t="shared" si="4"/>
        <v>106</v>
      </c>
    </row>
    <row r="59" spans="1:14" ht="12.5" customHeight="1" x14ac:dyDescent="0.35">
      <c r="A59" s="8">
        <v>56</v>
      </c>
      <c r="B59" s="31" t="s">
        <v>180</v>
      </c>
      <c r="C59" s="34">
        <v>0</v>
      </c>
      <c r="D59" s="34">
        <v>0</v>
      </c>
      <c r="E59" s="35">
        <v>0</v>
      </c>
      <c r="F59" s="34">
        <v>0</v>
      </c>
      <c r="H59" s="8">
        <v>56</v>
      </c>
      <c r="I59" s="33" t="s">
        <v>180</v>
      </c>
      <c r="J59" s="12">
        <f t="shared" si="0"/>
        <v>0</v>
      </c>
      <c r="K59" s="12">
        <f t="shared" si="1"/>
        <v>5.5999999999999999E-3</v>
      </c>
      <c r="L59" s="12">
        <f t="shared" si="2"/>
        <v>246</v>
      </c>
      <c r="M59" s="13" t="str">
        <f t="shared" si="3"/>
        <v>Greek</v>
      </c>
      <c r="N59" s="13">
        <f t="shared" si="4"/>
        <v>105</v>
      </c>
    </row>
    <row r="60" spans="1:14" ht="12.5" customHeight="1" x14ac:dyDescent="0.35">
      <c r="A60" s="8">
        <v>57</v>
      </c>
      <c r="B60" s="31" t="s">
        <v>98</v>
      </c>
      <c r="C60" s="10">
        <v>0</v>
      </c>
      <c r="D60" s="10">
        <v>3</v>
      </c>
      <c r="E60" s="32">
        <v>3</v>
      </c>
      <c r="F60" s="10">
        <v>6</v>
      </c>
      <c r="H60" s="8">
        <v>57</v>
      </c>
      <c r="I60" s="33" t="s">
        <v>98</v>
      </c>
      <c r="J60" s="12">
        <f t="shared" si="0"/>
        <v>6</v>
      </c>
      <c r="K60" s="12">
        <f t="shared" si="1"/>
        <v>6.0057</v>
      </c>
      <c r="L60" s="12">
        <f t="shared" si="2"/>
        <v>146</v>
      </c>
      <c r="M60" s="13" t="str">
        <f t="shared" si="3"/>
        <v>Tigrinya</v>
      </c>
      <c r="N60" s="13">
        <f t="shared" si="4"/>
        <v>97</v>
      </c>
    </row>
    <row r="61" spans="1:14" ht="12.5" customHeight="1" x14ac:dyDescent="0.35">
      <c r="A61" s="8">
        <v>58</v>
      </c>
      <c r="B61" s="31" t="s">
        <v>94</v>
      </c>
      <c r="C61" s="34">
        <v>0</v>
      </c>
      <c r="D61" s="34">
        <v>11</v>
      </c>
      <c r="E61" s="35">
        <v>10</v>
      </c>
      <c r="F61" s="34">
        <v>21</v>
      </c>
      <c r="H61" s="8">
        <v>58</v>
      </c>
      <c r="I61" s="33" t="s">
        <v>94</v>
      </c>
      <c r="J61" s="12">
        <f t="shared" si="0"/>
        <v>21</v>
      </c>
      <c r="K61" s="12">
        <f t="shared" si="1"/>
        <v>21.005800000000001</v>
      </c>
      <c r="L61" s="12">
        <f t="shared" si="2"/>
        <v>90</v>
      </c>
      <c r="M61" s="13" t="str">
        <f t="shared" si="3"/>
        <v>Macedonian</v>
      </c>
      <c r="N61" s="13">
        <f t="shared" si="4"/>
        <v>91</v>
      </c>
    </row>
    <row r="62" spans="1:14" ht="12.5" customHeight="1" x14ac:dyDescent="0.35">
      <c r="A62" s="8">
        <v>59</v>
      </c>
      <c r="B62" s="31" t="s">
        <v>219</v>
      </c>
      <c r="C62" s="10">
        <v>0</v>
      </c>
      <c r="D62" s="10">
        <v>0</v>
      </c>
      <c r="E62" s="32">
        <v>0</v>
      </c>
      <c r="F62" s="10">
        <v>0</v>
      </c>
      <c r="H62" s="8">
        <v>59</v>
      </c>
      <c r="I62" s="33" t="s">
        <v>219</v>
      </c>
      <c r="J62" s="12">
        <f t="shared" si="0"/>
        <v>0</v>
      </c>
      <c r="K62" s="12">
        <f t="shared" si="1"/>
        <v>5.8999999999999999E-3</v>
      </c>
      <c r="L62" s="12">
        <f t="shared" si="2"/>
        <v>245</v>
      </c>
      <c r="M62" s="13" t="str">
        <f t="shared" si="3"/>
        <v>Afghan</v>
      </c>
      <c r="N62" s="13">
        <f t="shared" si="4"/>
        <v>88</v>
      </c>
    </row>
    <row r="63" spans="1:14" ht="12.5" customHeight="1" x14ac:dyDescent="0.35">
      <c r="A63" s="8">
        <v>60</v>
      </c>
      <c r="B63" s="31" t="s">
        <v>109</v>
      </c>
      <c r="C63" s="34">
        <v>0</v>
      </c>
      <c r="D63" s="34">
        <v>3</v>
      </c>
      <c r="E63" s="35">
        <v>8</v>
      </c>
      <c r="F63" s="34">
        <v>11</v>
      </c>
      <c r="H63" s="8">
        <v>60</v>
      </c>
      <c r="I63" s="33" t="s">
        <v>109</v>
      </c>
      <c r="J63" s="12">
        <f t="shared" si="0"/>
        <v>11</v>
      </c>
      <c r="K63" s="12">
        <f t="shared" si="1"/>
        <v>11.006</v>
      </c>
      <c r="L63" s="12">
        <f t="shared" si="2"/>
        <v>111</v>
      </c>
      <c r="M63" s="13" t="str">
        <f t="shared" si="3"/>
        <v>Somali</v>
      </c>
      <c r="N63" s="13">
        <f t="shared" si="4"/>
        <v>86</v>
      </c>
    </row>
    <row r="64" spans="1:14" ht="12.5" customHeight="1" x14ac:dyDescent="0.35">
      <c r="A64" s="8">
        <v>61</v>
      </c>
      <c r="B64" s="31" t="s">
        <v>61</v>
      </c>
      <c r="C64" s="10">
        <v>1669</v>
      </c>
      <c r="D64" s="10">
        <v>299</v>
      </c>
      <c r="E64" s="32">
        <v>5</v>
      </c>
      <c r="F64" s="10">
        <v>1973</v>
      </c>
      <c r="H64" s="8">
        <v>61</v>
      </c>
      <c r="I64" s="33" t="s">
        <v>61</v>
      </c>
      <c r="J64" s="12">
        <f t="shared" si="0"/>
        <v>1973</v>
      </c>
      <c r="K64" s="12">
        <f t="shared" si="1"/>
        <v>1973.0061000000001</v>
      </c>
      <c r="L64" s="12">
        <f t="shared" si="2"/>
        <v>13</v>
      </c>
      <c r="M64" s="13" t="str">
        <f t="shared" si="3"/>
        <v>Assyrian</v>
      </c>
      <c r="N64" s="13">
        <f t="shared" si="4"/>
        <v>79</v>
      </c>
    </row>
    <row r="65" spans="1:14" ht="12.5" customHeight="1" x14ac:dyDescent="0.35">
      <c r="A65" s="8">
        <v>62</v>
      </c>
      <c r="B65" s="31" t="s">
        <v>128</v>
      </c>
      <c r="C65" s="34">
        <v>3</v>
      </c>
      <c r="D65" s="34">
        <v>3</v>
      </c>
      <c r="E65" s="35">
        <v>12</v>
      </c>
      <c r="F65" s="34">
        <v>18</v>
      </c>
      <c r="H65" s="8">
        <v>62</v>
      </c>
      <c r="I65" s="33" t="s">
        <v>128</v>
      </c>
      <c r="J65" s="12">
        <f t="shared" si="0"/>
        <v>18</v>
      </c>
      <c r="K65" s="12">
        <f t="shared" si="1"/>
        <v>18.0062</v>
      </c>
      <c r="L65" s="12">
        <f t="shared" si="2"/>
        <v>96</v>
      </c>
      <c r="M65" s="13" t="str">
        <f t="shared" si="3"/>
        <v>Pakistani</v>
      </c>
      <c r="N65" s="13">
        <f t="shared" si="4"/>
        <v>67</v>
      </c>
    </row>
    <row r="66" spans="1:14" ht="12.5" customHeight="1" x14ac:dyDescent="0.35">
      <c r="A66" s="8">
        <v>63</v>
      </c>
      <c r="B66" s="31" t="s">
        <v>8</v>
      </c>
      <c r="C66" s="10">
        <v>9</v>
      </c>
      <c r="D66" s="10">
        <v>7</v>
      </c>
      <c r="E66" s="32">
        <v>0</v>
      </c>
      <c r="F66" s="10">
        <v>16</v>
      </c>
      <c r="H66" s="8">
        <v>63</v>
      </c>
      <c r="I66" s="33" t="s">
        <v>8</v>
      </c>
      <c r="J66" s="12">
        <f t="shared" si="0"/>
        <v>16</v>
      </c>
      <c r="K66" s="12">
        <f t="shared" si="1"/>
        <v>16.0063</v>
      </c>
      <c r="L66" s="12">
        <f t="shared" si="2"/>
        <v>99</v>
      </c>
      <c r="M66" s="13" t="str">
        <f t="shared" si="3"/>
        <v>Dutch</v>
      </c>
      <c r="N66" s="13">
        <f t="shared" si="4"/>
        <v>67</v>
      </c>
    </row>
    <row r="67" spans="1:14" ht="12.5" customHeight="1" x14ac:dyDescent="0.35">
      <c r="A67" s="8">
        <v>64</v>
      </c>
      <c r="B67" s="31" t="s">
        <v>250</v>
      </c>
      <c r="C67" s="34">
        <v>0</v>
      </c>
      <c r="D67" s="34">
        <v>0</v>
      </c>
      <c r="E67" s="35">
        <v>0</v>
      </c>
      <c r="F67" s="34">
        <v>0</v>
      </c>
      <c r="H67" s="8">
        <v>64</v>
      </c>
      <c r="I67" s="33" t="s">
        <v>250</v>
      </c>
      <c r="J67" s="12">
        <f t="shared" si="0"/>
        <v>0</v>
      </c>
      <c r="K67" s="12">
        <f t="shared" si="1"/>
        <v>6.4000000000000003E-3</v>
      </c>
      <c r="L67" s="12">
        <f t="shared" si="2"/>
        <v>244</v>
      </c>
      <c r="M67" s="13" t="str">
        <f t="shared" si="3"/>
        <v>Polish</v>
      </c>
      <c r="N67" s="13">
        <f t="shared" si="4"/>
        <v>63</v>
      </c>
    </row>
    <row r="68" spans="1:14" ht="12.5" customHeight="1" x14ac:dyDescent="0.35">
      <c r="A68" s="8">
        <v>65</v>
      </c>
      <c r="B68" s="31" t="s">
        <v>249</v>
      </c>
      <c r="C68" s="10">
        <v>0</v>
      </c>
      <c r="D68" s="10">
        <v>0</v>
      </c>
      <c r="E68" s="32">
        <v>0</v>
      </c>
      <c r="F68" s="10">
        <v>0</v>
      </c>
      <c r="H68" s="8">
        <v>65</v>
      </c>
      <c r="I68" s="33" t="s">
        <v>249</v>
      </c>
      <c r="J68" s="12">
        <f t="shared" si="0"/>
        <v>0</v>
      </c>
      <c r="K68" s="12">
        <f t="shared" si="1"/>
        <v>6.5000000000000006E-3</v>
      </c>
      <c r="L68" s="12">
        <f t="shared" si="2"/>
        <v>243</v>
      </c>
      <c r="M68" s="13" t="str">
        <f t="shared" si="3"/>
        <v>Sindhi</v>
      </c>
      <c r="N68" s="13">
        <f t="shared" si="4"/>
        <v>59</v>
      </c>
    </row>
    <row r="69" spans="1:14" ht="12.5" customHeight="1" x14ac:dyDescent="0.35">
      <c r="A69" s="8">
        <v>66</v>
      </c>
      <c r="B69" s="31" t="s">
        <v>81</v>
      </c>
      <c r="C69" s="34">
        <v>0</v>
      </c>
      <c r="D69" s="34">
        <v>10</v>
      </c>
      <c r="E69" s="35">
        <v>57</v>
      </c>
      <c r="F69" s="34">
        <v>67</v>
      </c>
      <c r="H69" s="8">
        <v>66</v>
      </c>
      <c r="I69" s="33" t="s">
        <v>81</v>
      </c>
      <c r="J69" s="12">
        <f t="shared" ref="J69:J132" si="5">VLOOKUP(H69,$A$4:$F$258,$J$3+2)</f>
        <v>67</v>
      </c>
      <c r="K69" s="12">
        <f t="shared" ref="K69:K132" si="6">J69+0.0001*H69</f>
        <v>67.006600000000006</v>
      </c>
      <c r="L69" s="12">
        <f t="shared" ref="L69:L132" si="7">RANK(K69,K$4:K$258)</f>
        <v>63</v>
      </c>
      <c r="M69" s="13" t="str">
        <f t="shared" ref="M69:M132" si="8">VLOOKUP(MATCH(H69,L$4:L$258,0),$H$4:$J$258,2)</f>
        <v>Oromo</v>
      </c>
      <c r="N69" s="13">
        <f t="shared" ref="N69:N132" si="9">VLOOKUP(MATCH(H69,L$4:L$258,0),$H$4:$J$258,3)</f>
        <v>57</v>
      </c>
    </row>
    <row r="70" spans="1:14" ht="12.5" customHeight="1" x14ac:dyDescent="0.35">
      <c r="A70" s="8">
        <v>67</v>
      </c>
      <c r="B70" s="31" t="s">
        <v>86</v>
      </c>
      <c r="C70" s="10">
        <v>0</v>
      </c>
      <c r="D70" s="10">
        <v>3</v>
      </c>
      <c r="E70" s="32">
        <v>114</v>
      </c>
      <c r="F70" s="10">
        <v>117</v>
      </c>
      <c r="H70" s="8">
        <v>67</v>
      </c>
      <c r="I70" s="33" t="s">
        <v>86</v>
      </c>
      <c r="J70" s="12">
        <f t="shared" si="5"/>
        <v>117</v>
      </c>
      <c r="K70" s="12">
        <f t="shared" si="6"/>
        <v>117.0067</v>
      </c>
      <c r="L70" s="12">
        <f t="shared" si="7"/>
        <v>52</v>
      </c>
      <c r="M70" s="13" t="str">
        <f t="shared" si="8"/>
        <v>Tibetan</v>
      </c>
      <c r="N70" s="13">
        <f t="shared" si="9"/>
        <v>56</v>
      </c>
    </row>
    <row r="71" spans="1:14" ht="12.5" customHeight="1" x14ac:dyDescent="0.35">
      <c r="A71" s="8">
        <v>68</v>
      </c>
      <c r="B71" s="31" t="s">
        <v>245</v>
      </c>
      <c r="C71" s="34">
        <v>0</v>
      </c>
      <c r="D71" s="34">
        <v>0</v>
      </c>
      <c r="E71" s="35">
        <v>0</v>
      </c>
      <c r="F71" s="34">
        <v>0</v>
      </c>
      <c r="H71" s="8">
        <v>68</v>
      </c>
      <c r="I71" s="33" t="s">
        <v>245</v>
      </c>
      <c r="J71" s="12">
        <f t="shared" si="5"/>
        <v>0</v>
      </c>
      <c r="K71" s="12">
        <f t="shared" si="6"/>
        <v>6.8000000000000005E-3</v>
      </c>
      <c r="L71" s="12">
        <f t="shared" si="7"/>
        <v>242</v>
      </c>
      <c r="M71" s="13" t="str">
        <f t="shared" si="8"/>
        <v>Burmese and Related Languages, nfd</v>
      </c>
      <c r="N71" s="13">
        <f t="shared" si="9"/>
        <v>56</v>
      </c>
    </row>
    <row r="72" spans="1:14" ht="12.5" customHeight="1" x14ac:dyDescent="0.35">
      <c r="A72" s="8">
        <v>69</v>
      </c>
      <c r="B72" s="31" t="s">
        <v>192</v>
      </c>
      <c r="C72" s="10">
        <v>6</v>
      </c>
      <c r="D72" s="10">
        <v>0</v>
      </c>
      <c r="E72" s="32">
        <v>0</v>
      </c>
      <c r="F72" s="10">
        <v>6</v>
      </c>
      <c r="H72" s="8">
        <v>69</v>
      </c>
      <c r="I72" s="33" t="s">
        <v>192</v>
      </c>
      <c r="J72" s="12">
        <f t="shared" si="5"/>
        <v>6</v>
      </c>
      <c r="K72" s="12">
        <f t="shared" si="6"/>
        <v>6.0068999999999999</v>
      </c>
      <c r="L72" s="12">
        <f t="shared" si="7"/>
        <v>145</v>
      </c>
      <c r="M72" s="13" t="str">
        <f t="shared" si="8"/>
        <v>Albanian</v>
      </c>
      <c r="N72" s="13">
        <f t="shared" si="9"/>
        <v>55</v>
      </c>
    </row>
    <row r="73" spans="1:14" ht="12.5" customHeight="1" x14ac:dyDescent="0.35">
      <c r="A73" s="8">
        <v>70</v>
      </c>
      <c r="B73" s="31" t="s">
        <v>48</v>
      </c>
      <c r="C73" s="34">
        <v>190</v>
      </c>
      <c r="D73" s="34">
        <v>2150</v>
      </c>
      <c r="E73" s="35">
        <v>8933</v>
      </c>
      <c r="F73" s="34">
        <v>11273</v>
      </c>
      <c r="H73" s="8">
        <v>70</v>
      </c>
      <c r="I73" s="33" t="s">
        <v>48</v>
      </c>
      <c r="J73" s="12">
        <f t="shared" si="5"/>
        <v>11273</v>
      </c>
      <c r="K73" s="12">
        <f t="shared" si="6"/>
        <v>11273.007</v>
      </c>
      <c r="L73" s="12">
        <f t="shared" si="7"/>
        <v>2</v>
      </c>
      <c r="M73" s="13" t="str">
        <f t="shared" si="8"/>
        <v>Hebrew</v>
      </c>
      <c r="N73" s="13">
        <f t="shared" si="9"/>
        <v>54</v>
      </c>
    </row>
    <row r="74" spans="1:14" ht="12.5" customHeight="1" x14ac:dyDescent="0.35">
      <c r="A74" s="8">
        <v>71</v>
      </c>
      <c r="B74" s="31" t="s">
        <v>43</v>
      </c>
      <c r="C74" s="10">
        <v>0</v>
      </c>
      <c r="D74" s="10">
        <v>3</v>
      </c>
      <c r="E74" s="32">
        <v>10</v>
      </c>
      <c r="F74" s="10">
        <v>13</v>
      </c>
      <c r="H74" s="8">
        <v>71</v>
      </c>
      <c r="I74" s="33" t="s">
        <v>43</v>
      </c>
      <c r="J74" s="12">
        <f t="shared" si="5"/>
        <v>13</v>
      </c>
      <c r="K74" s="12">
        <f t="shared" si="6"/>
        <v>13.007099999999999</v>
      </c>
      <c r="L74" s="12">
        <f t="shared" si="7"/>
        <v>106</v>
      </c>
      <c r="M74" s="13" t="str">
        <f t="shared" si="8"/>
        <v>Mongolian</v>
      </c>
      <c r="N74" s="13">
        <f t="shared" si="9"/>
        <v>53</v>
      </c>
    </row>
    <row r="75" spans="1:14" ht="12.5" customHeight="1" x14ac:dyDescent="0.35">
      <c r="A75" s="8">
        <v>72</v>
      </c>
      <c r="B75" s="31" t="s">
        <v>154</v>
      </c>
      <c r="C75" s="34">
        <v>0</v>
      </c>
      <c r="D75" s="34">
        <v>3</v>
      </c>
      <c r="E75" s="35">
        <v>3</v>
      </c>
      <c r="F75" s="34">
        <v>6</v>
      </c>
      <c r="H75" s="8">
        <v>72</v>
      </c>
      <c r="I75" s="33" t="s">
        <v>154</v>
      </c>
      <c r="J75" s="12">
        <f t="shared" si="5"/>
        <v>6</v>
      </c>
      <c r="K75" s="12">
        <f t="shared" si="6"/>
        <v>6.0072000000000001</v>
      </c>
      <c r="L75" s="12">
        <f t="shared" si="7"/>
        <v>144</v>
      </c>
      <c r="M75" s="13" t="str">
        <f t="shared" si="8"/>
        <v>Yoruba</v>
      </c>
      <c r="N75" s="13">
        <f t="shared" si="9"/>
        <v>51</v>
      </c>
    </row>
    <row r="76" spans="1:14" ht="12.5" customHeight="1" x14ac:dyDescent="0.35">
      <c r="A76" s="8">
        <v>73</v>
      </c>
      <c r="B76" s="31" t="s">
        <v>234</v>
      </c>
      <c r="C76" s="10">
        <v>0</v>
      </c>
      <c r="D76" s="10">
        <v>0</v>
      </c>
      <c r="E76" s="32">
        <v>3</v>
      </c>
      <c r="F76" s="10">
        <v>3</v>
      </c>
      <c r="H76" s="8">
        <v>73</v>
      </c>
      <c r="I76" s="33" t="s">
        <v>234</v>
      </c>
      <c r="J76" s="12">
        <f t="shared" si="5"/>
        <v>3</v>
      </c>
      <c r="K76" s="12">
        <f t="shared" si="6"/>
        <v>3.0072999999999999</v>
      </c>
      <c r="L76" s="12">
        <f t="shared" si="7"/>
        <v>198</v>
      </c>
      <c r="M76" s="13" t="str">
        <f t="shared" si="8"/>
        <v>Fijian</v>
      </c>
      <c r="N76" s="13">
        <f t="shared" si="9"/>
        <v>49</v>
      </c>
    </row>
    <row r="77" spans="1:14" ht="12.5" customHeight="1" x14ac:dyDescent="0.35">
      <c r="A77" s="8">
        <v>74</v>
      </c>
      <c r="B77" s="31" t="s">
        <v>74</v>
      </c>
      <c r="C77" s="34">
        <v>152</v>
      </c>
      <c r="D77" s="34">
        <v>24</v>
      </c>
      <c r="E77" s="35">
        <v>15</v>
      </c>
      <c r="F77" s="34">
        <v>191</v>
      </c>
      <c r="H77" s="8">
        <v>74</v>
      </c>
      <c r="I77" s="33" t="s">
        <v>74</v>
      </c>
      <c r="J77" s="12">
        <f t="shared" si="5"/>
        <v>191</v>
      </c>
      <c r="K77" s="12">
        <f t="shared" si="6"/>
        <v>191.00739999999999</v>
      </c>
      <c r="L77" s="12">
        <f t="shared" si="7"/>
        <v>44</v>
      </c>
      <c r="M77" s="13" t="str">
        <f t="shared" si="8"/>
        <v>Other Ls</v>
      </c>
      <c r="N77" s="13">
        <f t="shared" si="9"/>
        <v>46</v>
      </c>
    </row>
    <row r="78" spans="1:14" ht="12.5" customHeight="1" x14ac:dyDescent="0.35">
      <c r="A78" s="8">
        <v>75</v>
      </c>
      <c r="B78" s="31" t="s">
        <v>75</v>
      </c>
      <c r="C78" s="10">
        <v>365</v>
      </c>
      <c r="D78" s="10">
        <v>43</v>
      </c>
      <c r="E78" s="32">
        <v>383</v>
      </c>
      <c r="F78" s="10">
        <v>791</v>
      </c>
      <c r="H78" s="8">
        <v>75</v>
      </c>
      <c r="I78" s="33" t="s">
        <v>75</v>
      </c>
      <c r="J78" s="12">
        <f t="shared" si="5"/>
        <v>791</v>
      </c>
      <c r="K78" s="12">
        <f t="shared" si="6"/>
        <v>791.00750000000005</v>
      </c>
      <c r="L78" s="12">
        <f t="shared" si="7"/>
        <v>23</v>
      </c>
      <c r="M78" s="13" t="str">
        <f t="shared" si="8"/>
        <v>Swedish</v>
      </c>
      <c r="N78" s="13">
        <f t="shared" si="9"/>
        <v>38</v>
      </c>
    </row>
    <row r="79" spans="1:14" ht="12.5" customHeight="1" x14ac:dyDescent="0.35">
      <c r="A79" s="8">
        <v>76</v>
      </c>
      <c r="B79" s="31" t="s">
        <v>16</v>
      </c>
      <c r="C79" s="34">
        <v>0</v>
      </c>
      <c r="D79" s="34">
        <v>10</v>
      </c>
      <c r="E79" s="35">
        <v>39</v>
      </c>
      <c r="F79" s="34">
        <v>49</v>
      </c>
      <c r="H79" s="8">
        <v>76</v>
      </c>
      <c r="I79" s="33" t="s">
        <v>16</v>
      </c>
      <c r="J79" s="12">
        <f t="shared" si="5"/>
        <v>49</v>
      </c>
      <c r="K79" s="12">
        <f t="shared" si="6"/>
        <v>49.007599999999996</v>
      </c>
      <c r="L79" s="12">
        <f t="shared" si="7"/>
        <v>73</v>
      </c>
      <c r="M79" s="13" t="str">
        <f t="shared" si="8"/>
        <v>Serbian</v>
      </c>
      <c r="N79" s="13">
        <f t="shared" si="9"/>
        <v>38</v>
      </c>
    </row>
    <row r="80" spans="1:14" ht="12.5" customHeight="1" x14ac:dyDescent="0.35">
      <c r="A80" s="8">
        <v>77</v>
      </c>
      <c r="B80" s="31" t="s">
        <v>58</v>
      </c>
      <c r="C80" s="10">
        <v>0</v>
      </c>
      <c r="D80" s="10">
        <v>97</v>
      </c>
      <c r="E80" s="32">
        <v>1487</v>
      </c>
      <c r="F80" s="10">
        <v>1584</v>
      </c>
      <c r="H80" s="8">
        <v>77</v>
      </c>
      <c r="I80" s="33" t="s">
        <v>58</v>
      </c>
      <c r="J80" s="12">
        <f t="shared" si="5"/>
        <v>1584</v>
      </c>
      <c r="K80" s="12">
        <f t="shared" si="6"/>
        <v>1584.0077000000001</v>
      </c>
      <c r="L80" s="12">
        <f t="shared" si="7"/>
        <v>14</v>
      </c>
      <c r="M80" s="13" t="str">
        <f t="shared" si="8"/>
        <v>Non-verbal so dscrbd</v>
      </c>
      <c r="N80" s="13">
        <f t="shared" si="9"/>
        <v>37</v>
      </c>
    </row>
    <row r="81" spans="1:14" ht="12.5" customHeight="1" x14ac:dyDescent="0.35">
      <c r="A81" s="8">
        <v>78</v>
      </c>
      <c r="B81" s="31" t="s">
        <v>104</v>
      </c>
      <c r="C81" s="34">
        <v>0</v>
      </c>
      <c r="D81" s="34">
        <v>6</v>
      </c>
      <c r="E81" s="35">
        <v>5</v>
      </c>
      <c r="F81" s="34">
        <v>11</v>
      </c>
      <c r="H81" s="8">
        <v>78</v>
      </c>
      <c r="I81" s="33" t="s">
        <v>104</v>
      </c>
      <c r="J81" s="12">
        <f t="shared" si="5"/>
        <v>11</v>
      </c>
      <c r="K81" s="12">
        <f t="shared" si="6"/>
        <v>11.0078</v>
      </c>
      <c r="L81" s="12">
        <f t="shared" si="7"/>
        <v>110</v>
      </c>
      <c r="M81" s="13" t="str">
        <f t="shared" si="8"/>
        <v>Igbo</v>
      </c>
      <c r="N81" s="13">
        <f t="shared" si="9"/>
        <v>37</v>
      </c>
    </row>
    <row r="82" spans="1:14" ht="12.5" customHeight="1" x14ac:dyDescent="0.35">
      <c r="A82" s="8">
        <v>79</v>
      </c>
      <c r="B82" s="31" t="s">
        <v>122</v>
      </c>
      <c r="C82" s="10">
        <v>0</v>
      </c>
      <c r="D82" s="10">
        <v>0</v>
      </c>
      <c r="E82" s="32">
        <v>3</v>
      </c>
      <c r="F82" s="10">
        <v>3</v>
      </c>
      <c r="H82" s="8">
        <v>79</v>
      </c>
      <c r="I82" s="33" t="s">
        <v>122</v>
      </c>
      <c r="J82" s="12">
        <f t="shared" si="5"/>
        <v>3</v>
      </c>
      <c r="K82" s="12">
        <f t="shared" si="6"/>
        <v>3.0078999999999998</v>
      </c>
      <c r="L82" s="12">
        <f t="shared" si="7"/>
        <v>197</v>
      </c>
      <c r="M82" s="13" t="str">
        <f t="shared" si="8"/>
        <v>Ukrainian</v>
      </c>
      <c r="N82" s="13">
        <f t="shared" si="9"/>
        <v>36</v>
      </c>
    </row>
    <row r="83" spans="1:14" ht="12.5" customHeight="1" x14ac:dyDescent="0.35">
      <c r="A83" s="8">
        <v>80</v>
      </c>
      <c r="B83" s="31" t="s">
        <v>64</v>
      </c>
      <c r="C83" s="34">
        <v>6</v>
      </c>
      <c r="D83" s="34">
        <v>92</v>
      </c>
      <c r="E83" s="35">
        <v>283</v>
      </c>
      <c r="F83" s="34">
        <v>381</v>
      </c>
      <c r="H83" s="8">
        <v>80</v>
      </c>
      <c r="I83" s="33" t="s">
        <v>64</v>
      </c>
      <c r="J83" s="12">
        <f t="shared" si="5"/>
        <v>381</v>
      </c>
      <c r="K83" s="12">
        <f t="shared" si="6"/>
        <v>381.00799999999998</v>
      </c>
      <c r="L83" s="12">
        <f t="shared" si="7"/>
        <v>33</v>
      </c>
      <c r="M83" s="13" t="str">
        <f t="shared" si="8"/>
        <v>Konkani</v>
      </c>
      <c r="N83" s="13">
        <f t="shared" si="9"/>
        <v>34</v>
      </c>
    </row>
    <row r="84" spans="1:14" ht="12.5" customHeight="1" x14ac:dyDescent="0.35">
      <c r="A84" s="8">
        <v>81</v>
      </c>
      <c r="B84" s="31" t="s">
        <v>216</v>
      </c>
      <c r="C84" s="10">
        <v>0</v>
      </c>
      <c r="D84" s="10">
        <v>0</v>
      </c>
      <c r="E84" s="32">
        <v>0</v>
      </c>
      <c r="F84" s="10">
        <v>0</v>
      </c>
      <c r="H84" s="8">
        <v>81</v>
      </c>
      <c r="I84" s="33" t="s">
        <v>216</v>
      </c>
      <c r="J84" s="12">
        <f t="shared" si="5"/>
        <v>0</v>
      </c>
      <c r="K84" s="12">
        <f t="shared" si="6"/>
        <v>8.0999999999999996E-3</v>
      </c>
      <c r="L84" s="12">
        <f t="shared" si="7"/>
        <v>241</v>
      </c>
      <c r="M84" s="13" t="str">
        <f t="shared" si="8"/>
        <v>Oriya</v>
      </c>
      <c r="N84" s="13">
        <f t="shared" si="9"/>
        <v>27</v>
      </c>
    </row>
    <row r="85" spans="1:14" ht="12.5" customHeight="1" x14ac:dyDescent="0.35">
      <c r="A85" s="8">
        <v>82</v>
      </c>
      <c r="B85" s="31" t="s">
        <v>157</v>
      </c>
      <c r="C85" s="34">
        <v>3</v>
      </c>
      <c r="D85" s="34">
        <v>3</v>
      </c>
      <c r="E85" s="35">
        <v>3</v>
      </c>
      <c r="F85" s="34">
        <v>9</v>
      </c>
      <c r="H85" s="8">
        <v>82</v>
      </c>
      <c r="I85" s="33" t="s">
        <v>157</v>
      </c>
      <c r="J85" s="12">
        <f t="shared" si="5"/>
        <v>9</v>
      </c>
      <c r="K85" s="12">
        <f t="shared" si="6"/>
        <v>9.0082000000000004</v>
      </c>
      <c r="L85" s="12">
        <f t="shared" si="7"/>
        <v>123</v>
      </c>
      <c r="M85" s="13" t="str">
        <f t="shared" si="8"/>
        <v>Chin</v>
      </c>
      <c r="N85" s="13">
        <f t="shared" si="9"/>
        <v>27</v>
      </c>
    </row>
    <row r="86" spans="1:14" ht="12.5" customHeight="1" x14ac:dyDescent="0.35">
      <c r="A86" s="8">
        <v>83</v>
      </c>
      <c r="B86" s="31" t="s">
        <v>29</v>
      </c>
      <c r="C86" s="10">
        <v>0</v>
      </c>
      <c r="D86" s="10">
        <v>0</v>
      </c>
      <c r="E86" s="32">
        <v>0</v>
      </c>
      <c r="F86" s="10">
        <v>0</v>
      </c>
      <c r="H86" s="8">
        <v>83</v>
      </c>
      <c r="I86" s="33" t="s">
        <v>29</v>
      </c>
      <c r="J86" s="12">
        <f t="shared" si="5"/>
        <v>0</v>
      </c>
      <c r="K86" s="12">
        <f t="shared" si="6"/>
        <v>8.3000000000000001E-3</v>
      </c>
      <c r="L86" s="12">
        <f t="shared" si="7"/>
        <v>240</v>
      </c>
      <c r="M86" s="13" t="str">
        <f t="shared" si="8"/>
        <v>Uzbek</v>
      </c>
      <c r="N86" s="13">
        <f t="shared" si="9"/>
        <v>25</v>
      </c>
    </row>
    <row r="87" spans="1:14" ht="12.5" customHeight="1" x14ac:dyDescent="0.35">
      <c r="A87" s="8">
        <v>84</v>
      </c>
      <c r="B87" s="31" t="s">
        <v>72</v>
      </c>
      <c r="C87" s="34">
        <v>0</v>
      </c>
      <c r="D87" s="34">
        <v>54</v>
      </c>
      <c r="E87" s="35">
        <v>123</v>
      </c>
      <c r="F87" s="34">
        <v>177</v>
      </c>
      <c r="H87" s="8">
        <v>84</v>
      </c>
      <c r="I87" s="33" t="s">
        <v>72</v>
      </c>
      <c r="J87" s="12">
        <f t="shared" si="5"/>
        <v>177</v>
      </c>
      <c r="K87" s="12">
        <f t="shared" si="6"/>
        <v>177.00839999999999</v>
      </c>
      <c r="L87" s="12">
        <f t="shared" si="7"/>
        <v>46</v>
      </c>
      <c r="M87" s="13" t="str">
        <f t="shared" si="8"/>
        <v>Chin Teddim</v>
      </c>
      <c r="N87" s="13">
        <f t="shared" si="9"/>
        <v>25</v>
      </c>
    </row>
    <row r="88" spans="1:14" ht="12.5" customHeight="1" x14ac:dyDescent="0.35">
      <c r="A88" s="8">
        <v>85</v>
      </c>
      <c r="B88" s="31" t="s">
        <v>226</v>
      </c>
      <c r="C88" s="10">
        <v>0</v>
      </c>
      <c r="D88" s="10">
        <v>0</v>
      </c>
      <c r="E88" s="32">
        <v>0</v>
      </c>
      <c r="F88" s="10">
        <v>0</v>
      </c>
      <c r="H88" s="8">
        <v>85</v>
      </c>
      <c r="I88" s="33" t="s">
        <v>226</v>
      </c>
      <c r="J88" s="12">
        <f t="shared" si="5"/>
        <v>0</v>
      </c>
      <c r="K88" s="12">
        <f t="shared" si="6"/>
        <v>8.5000000000000006E-3</v>
      </c>
      <c r="L88" s="12">
        <f t="shared" si="7"/>
        <v>239</v>
      </c>
      <c r="M88" s="13" t="str">
        <f t="shared" si="8"/>
        <v>Tigre</v>
      </c>
      <c r="N88" s="13">
        <f t="shared" si="9"/>
        <v>24</v>
      </c>
    </row>
    <row r="89" spans="1:14" ht="12.5" customHeight="1" x14ac:dyDescent="0.35">
      <c r="A89" s="8">
        <v>86</v>
      </c>
      <c r="B89" s="31" t="s">
        <v>153</v>
      </c>
      <c r="C89" s="34">
        <v>0</v>
      </c>
      <c r="D89" s="34">
        <v>0</v>
      </c>
      <c r="E89" s="35">
        <v>3</v>
      </c>
      <c r="F89" s="34">
        <v>3</v>
      </c>
      <c r="H89" s="8">
        <v>86</v>
      </c>
      <c r="I89" s="33" t="s">
        <v>153</v>
      </c>
      <c r="J89" s="12">
        <f t="shared" si="5"/>
        <v>3</v>
      </c>
      <c r="K89" s="12">
        <f t="shared" si="6"/>
        <v>3.0085999999999999</v>
      </c>
      <c r="L89" s="12">
        <f t="shared" si="7"/>
        <v>196</v>
      </c>
      <c r="M89" s="13" t="str">
        <f t="shared" si="8"/>
        <v>Ilonggo (Hiligaynon)</v>
      </c>
      <c r="N89" s="13">
        <f t="shared" si="9"/>
        <v>24</v>
      </c>
    </row>
    <row r="90" spans="1:14" ht="12.5" customHeight="1" x14ac:dyDescent="0.35">
      <c r="A90" s="8">
        <v>87</v>
      </c>
      <c r="B90" s="31" t="s">
        <v>201</v>
      </c>
      <c r="C90" s="10">
        <v>0</v>
      </c>
      <c r="D90" s="10">
        <v>3</v>
      </c>
      <c r="E90" s="32">
        <v>0</v>
      </c>
      <c r="F90" s="10">
        <v>3</v>
      </c>
      <c r="H90" s="8">
        <v>87</v>
      </c>
      <c r="I90" s="33" t="s">
        <v>201</v>
      </c>
      <c r="J90" s="12">
        <f t="shared" si="5"/>
        <v>3</v>
      </c>
      <c r="K90" s="12">
        <f t="shared" si="6"/>
        <v>3.0087000000000002</v>
      </c>
      <c r="L90" s="12">
        <f t="shared" si="7"/>
        <v>195</v>
      </c>
      <c r="M90" s="13" t="str">
        <f t="shared" si="8"/>
        <v>Hungarian</v>
      </c>
      <c r="N90" s="13">
        <f t="shared" si="9"/>
        <v>23</v>
      </c>
    </row>
    <row r="91" spans="1:14" ht="12.5" customHeight="1" x14ac:dyDescent="0.35">
      <c r="A91" s="8">
        <v>88</v>
      </c>
      <c r="B91" s="31" t="s">
        <v>213</v>
      </c>
      <c r="C91" s="34">
        <v>0</v>
      </c>
      <c r="D91" s="34">
        <v>0</v>
      </c>
      <c r="E91" s="35">
        <v>0</v>
      </c>
      <c r="F91" s="34">
        <v>0</v>
      </c>
      <c r="H91" s="8">
        <v>88</v>
      </c>
      <c r="I91" s="33" t="s">
        <v>213</v>
      </c>
      <c r="J91" s="12">
        <f t="shared" si="5"/>
        <v>0</v>
      </c>
      <c r="K91" s="12">
        <f t="shared" si="6"/>
        <v>8.8000000000000005E-3</v>
      </c>
      <c r="L91" s="12">
        <f t="shared" si="7"/>
        <v>238</v>
      </c>
      <c r="M91" s="13" t="str">
        <f t="shared" si="8"/>
        <v>Tulu</v>
      </c>
      <c r="N91" s="13">
        <f t="shared" si="9"/>
        <v>21</v>
      </c>
    </row>
    <row r="92" spans="1:14" ht="12.5" customHeight="1" x14ac:dyDescent="0.35">
      <c r="A92" s="8">
        <v>89</v>
      </c>
      <c r="B92" s="31" t="s">
        <v>39</v>
      </c>
      <c r="C92" s="10">
        <v>0</v>
      </c>
      <c r="D92" s="10">
        <v>48</v>
      </c>
      <c r="E92" s="32">
        <v>57</v>
      </c>
      <c r="F92" s="10">
        <v>105</v>
      </c>
      <c r="H92" s="8">
        <v>89</v>
      </c>
      <c r="I92" s="33" t="s">
        <v>39</v>
      </c>
      <c r="J92" s="12">
        <f t="shared" si="5"/>
        <v>105</v>
      </c>
      <c r="K92" s="12">
        <f t="shared" si="6"/>
        <v>105.0089</v>
      </c>
      <c r="L92" s="12">
        <f t="shared" si="7"/>
        <v>56</v>
      </c>
      <c r="M92" s="13" t="str">
        <f t="shared" si="8"/>
        <v>Norwegian</v>
      </c>
      <c r="N92" s="13">
        <f t="shared" si="9"/>
        <v>21</v>
      </c>
    </row>
    <row r="93" spans="1:14" ht="12.5" customHeight="1" x14ac:dyDescent="0.35">
      <c r="A93" s="8">
        <v>90</v>
      </c>
      <c r="B93" s="31" t="s">
        <v>56</v>
      </c>
      <c r="C93" s="34">
        <v>0</v>
      </c>
      <c r="D93" s="34">
        <v>47</v>
      </c>
      <c r="E93" s="35">
        <v>2049</v>
      </c>
      <c r="F93" s="34">
        <v>2096</v>
      </c>
      <c r="H93" s="8">
        <v>90</v>
      </c>
      <c r="I93" s="33" t="s">
        <v>56</v>
      </c>
      <c r="J93" s="12">
        <f t="shared" si="5"/>
        <v>2096</v>
      </c>
      <c r="K93" s="12">
        <f t="shared" si="6"/>
        <v>2096.009</v>
      </c>
      <c r="L93" s="12">
        <f t="shared" si="7"/>
        <v>12</v>
      </c>
      <c r="M93" s="13" t="str">
        <f t="shared" si="8"/>
        <v>Czech</v>
      </c>
      <c r="N93" s="13">
        <f t="shared" si="9"/>
        <v>21</v>
      </c>
    </row>
    <row r="94" spans="1:14" ht="12.5" customHeight="1" x14ac:dyDescent="0.35">
      <c r="A94" s="8">
        <v>91</v>
      </c>
      <c r="B94" s="31" t="s">
        <v>206</v>
      </c>
      <c r="C94" s="10">
        <v>3</v>
      </c>
      <c r="D94" s="10">
        <v>0</v>
      </c>
      <c r="E94" s="32">
        <v>0</v>
      </c>
      <c r="F94" s="10">
        <v>3</v>
      </c>
      <c r="H94" s="8">
        <v>91</v>
      </c>
      <c r="I94" s="33" t="s">
        <v>206</v>
      </c>
      <c r="J94" s="12">
        <f t="shared" si="5"/>
        <v>3</v>
      </c>
      <c r="K94" s="12">
        <f t="shared" si="6"/>
        <v>3.0091000000000001</v>
      </c>
      <c r="L94" s="12">
        <f t="shared" si="7"/>
        <v>194</v>
      </c>
      <c r="M94" s="13" t="str">
        <f t="shared" si="8"/>
        <v>Lao</v>
      </c>
      <c r="N94" s="13">
        <f t="shared" si="9"/>
        <v>20</v>
      </c>
    </row>
    <row r="95" spans="1:14" ht="12.5" customHeight="1" x14ac:dyDescent="0.35">
      <c r="A95" s="8">
        <v>92</v>
      </c>
      <c r="B95" s="31" t="s">
        <v>130</v>
      </c>
      <c r="C95" s="34">
        <v>10</v>
      </c>
      <c r="D95" s="34">
        <v>3</v>
      </c>
      <c r="E95" s="35">
        <v>3</v>
      </c>
      <c r="F95" s="34">
        <v>16</v>
      </c>
      <c r="H95" s="8">
        <v>92</v>
      </c>
      <c r="I95" s="33" t="s">
        <v>130</v>
      </c>
      <c r="J95" s="12">
        <f t="shared" si="5"/>
        <v>16</v>
      </c>
      <c r="K95" s="12">
        <f t="shared" si="6"/>
        <v>16.0092</v>
      </c>
      <c r="L95" s="12">
        <f t="shared" si="7"/>
        <v>98</v>
      </c>
      <c r="M95" s="13" t="str">
        <f t="shared" si="8"/>
        <v>Kurdish</v>
      </c>
      <c r="N95" s="13">
        <f t="shared" si="9"/>
        <v>20</v>
      </c>
    </row>
    <row r="96" spans="1:14" ht="12.5" customHeight="1" x14ac:dyDescent="0.35">
      <c r="A96" s="8">
        <v>93</v>
      </c>
      <c r="B96" s="31" t="s">
        <v>220</v>
      </c>
      <c r="C96" s="10">
        <v>3</v>
      </c>
      <c r="D96" s="10">
        <v>0</v>
      </c>
      <c r="E96" s="32">
        <v>3</v>
      </c>
      <c r="F96" s="10">
        <v>6</v>
      </c>
      <c r="H96" s="8">
        <v>93</v>
      </c>
      <c r="I96" s="33" t="s">
        <v>220</v>
      </c>
      <c r="J96" s="12">
        <f t="shared" si="5"/>
        <v>6</v>
      </c>
      <c r="K96" s="12">
        <f t="shared" si="6"/>
        <v>6.0092999999999996</v>
      </c>
      <c r="L96" s="12">
        <f t="shared" si="7"/>
        <v>143</v>
      </c>
      <c r="M96" s="13" t="str">
        <f t="shared" si="8"/>
        <v>Ilokano</v>
      </c>
      <c r="N96" s="13">
        <f t="shared" si="9"/>
        <v>20</v>
      </c>
    </row>
    <row r="97" spans="1:14" ht="12.5" customHeight="1" x14ac:dyDescent="0.35">
      <c r="A97" s="8">
        <v>94</v>
      </c>
      <c r="B97" s="31" t="s">
        <v>127</v>
      </c>
      <c r="C97" s="34">
        <v>0</v>
      </c>
      <c r="D97" s="34">
        <v>0</v>
      </c>
      <c r="E97" s="35">
        <v>10</v>
      </c>
      <c r="F97" s="34">
        <v>10</v>
      </c>
      <c r="H97" s="8">
        <v>94</v>
      </c>
      <c r="I97" s="33" t="s">
        <v>127</v>
      </c>
      <c r="J97" s="12">
        <f t="shared" si="5"/>
        <v>10</v>
      </c>
      <c r="K97" s="12">
        <f t="shared" si="6"/>
        <v>10.009399999999999</v>
      </c>
      <c r="L97" s="12">
        <f t="shared" si="7"/>
        <v>116</v>
      </c>
      <c r="M97" s="13" t="str">
        <f t="shared" si="8"/>
        <v>Bosnian</v>
      </c>
      <c r="N97" s="13">
        <f t="shared" si="9"/>
        <v>20</v>
      </c>
    </row>
    <row r="98" spans="1:14" ht="12.5" customHeight="1" x14ac:dyDescent="0.35">
      <c r="A98" s="8">
        <v>95</v>
      </c>
      <c r="B98" s="31" t="s">
        <v>69</v>
      </c>
      <c r="C98" s="10">
        <v>367</v>
      </c>
      <c r="D98" s="10">
        <v>229</v>
      </c>
      <c r="E98" s="32">
        <v>3</v>
      </c>
      <c r="F98" s="10">
        <v>599</v>
      </c>
      <c r="H98" s="8">
        <v>95</v>
      </c>
      <c r="I98" s="33" t="s">
        <v>69</v>
      </c>
      <c r="J98" s="12">
        <f t="shared" si="5"/>
        <v>599</v>
      </c>
      <c r="K98" s="12">
        <f t="shared" si="6"/>
        <v>599.0095</v>
      </c>
      <c r="L98" s="12">
        <f t="shared" si="7"/>
        <v>26</v>
      </c>
      <c r="M98" s="13" t="str">
        <f t="shared" si="8"/>
        <v>Romanian</v>
      </c>
      <c r="N98" s="13">
        <f t="shared" si="9"/>
        <v>18</v>
      </c>
    </row>
    <row r="99" spans="1:14" ht="12.5" customHeight="1" x14ac:dyDescent="0.35">
      <c r="A99" s="8">
        <v>96</v>
      </c>
      <c r="B99" s="31" t="s">
        <v>90</v>
      </c>
      <c r="C99" s="34">
        <v>0</v>
      </c>
      <c r="D99" s="34">
        <v>18</v>
      </c>
      <c r="E99" s="35">
        <v>36</v>
      </c>
      <c r="F99" s="34">
        <v>54</v>
      </c>
      <c r="H99" s="8">
        <v>96</v>
      </c>
      <c r="I99" s="33" t="s">
        <v>90</v>
      </c>
      <c r="J99" s="12">
        <f t="shared" si="5"/>
        <v>54</v>
      </c>
      <c r="K99" s="12">
        <f t="shared" si="6"/>
        <v>54.009599999999999</v>
      </c>
      <c r="L99" s="12">
        <f t="shared" si="7"/>
        <v>70</v>
      </c>
      <c r="M99" s="13" t="str">
        <f t="shared" si="8"/>
        <v>Dhivehi</v>
      </c>
      <c r="N99" s="13">
        <f t="shared" si="9"/>
        <v>18</v>
      </c>
    </row>
    <row r="100" spans="1:14" ht="12.5" customHeight="1" x14ac:dyDescent="0.35">
      <c r="A100" s="8">
        <v>97</v>
      </c>
      <c r="B100" s="31" t="s">
        <v>251</v>
      </c>
      <c r="C100" s="10">
        <v>0</v>
      </c>
      <c r="D100" s="10">
        <v>0</v>
      </c>
      <c r="E100" s="32">
        <v>0</v>
      </c>
      <c r="F100" s="10">
        <v>0</v>
      </c>
      <c r="H100" s="8">
        <v>97</v>
      </c>
      <c r="I100" s="33" t="s">
        <v>251</v>
      </c>
      <c r="J100" s="12">
        <f t="shared" si="5"/>
        <v>0</v>
      </c>
      <c r="K100" s="12">
        <f t="shared" si="6"/>
        <v>9.7000000000000003E-3</v>
      </c>
      <c r="L100" s="12">
        <f t="shared" si="7"/>
        <v>237</v>
      </c>
      <c r="M100" s="13" t="str">
        <f t="shared" si="8"/>
        <v>Arabic, Sudanese Creole</v>
      </c>
      <c r="N100" s="13">
        <f t="shared" si="9"/>
        <v>17</v>
      </c>
    </row>
    <row r="101" spans="1:14" ht="12.5" customHeight="1" x14ac:dyDescent="0.35">
      <c r="A101" s="8">
        <v>98</v>
      </c>
      <c r="B101" s="31" t="s">
        <v>51</v>
      </c>
      <c r="C101" s="34">
        <v>3</v>
      </c>
      <c r="D101" s="34">
        <v>205</v>
      </c>
      <c r="E101" s="35">
        <v>5404</v>
      </c>
      <c r="F101" s="34">
        <v>5612</v>
      </c>
      <c r="H101" s="8">
        <v>98</v>
      </c>
      <c r="I101" s="33" t="s">
        <v>51</v>
      </c>
      <c r="J101" s="12">
        <f t="shared" si="5"/>
        <v>5612</v>
      </c>
      <c r="K101" s="12">
        <f t="shared" si="6"/>
        <v>5612.0097999999998</v>
      </c>
      <c r="L101" s="12">
        <f t="shared" si="7"/>
        <v>4</v>
      </c>
      <c r="M101" s="13" t="str">
        <f t="shared" si="8"/>
        <v>Hakka</v>
      </c>
      <c r="N101" s="13">
        <f t="shared" si="9"/>
        <v>16</v>
      </c>
    </row>
    <row r="102" spans="1:14" ht="12.5" customHeight="1" x14ac:dyDescent="0.35">
      <c r="A102" s="8">
        <v>99</v>
      </c>
      <c r="B102" s="31" t="s">
        <v>129</v>
      </c>
      <c r="C102" s="10">
        <v>0</v>
      </c>
      <c r="D102" s="10">
        <v>3</v>
      </c>
      <c r="E102" s="32">
        <v>0</v>
      </c>
      <c r="F102" s="10">
        <v>3</v>
      </c>
      <c r="H102" s="8">
        <v>99</v>
      </c>
      <c r="I102" s="33" t="s">
        <v>129</v>
      </c>
      <c r="J102" s="12">
        <f t="shared" si="5"/>
        <v>3</v>
      </c>
      <c r="K102" s="12">
        <f t="shared" si="6"/>
        <v>3.0099</v>
      </c>
      <c r="L102" s="12">
        <f t="shared" si="7"/>
        <v>193</v>
      </c>
      <c r="M102" s="13" t="str">
        <f t="shared" si="8"/>
        <v>Dinka</v>
      </c>
      <c r="N102" s="13">
        <f t="shared" si="9"/>
        <v>16</v>
      </c>
    </row>
    <row r="103" spans="1:14" ht="12.5" customHeight="1" x14ac:dyDescent="0.35">
      <c r="A103" s="8">
        <v>100</v>
      </c>
      <c r="B103" s="31" t="s">
        <v>134</v>
      </c>
      <c r="C103" s="34">
        <v>0</v>
      </c>
      <c r="D103" s="34">
        <v>3</v>
      </c>
      <c r="E103" s="35">
        <v>3</v>
      </c>
      <c r="F103" s="34">
        <v>6</v>
      </c>
      <c r="H103" s="8">
        <v>100</v>
      </c>
      <c r="I103" s="33" t="s">
        <v>134</v>
      </c>
      <c r="J103" s="12">
        <f t="shared" si="5"/>
        <v>6</v>
      </c>
      <c r="K103" s="12">
        <f t="shared" si="6"/>
        <v>6.01</v>
      </c>
      <c r="L103" s="12">
        <f t="shared" si="7"/>
        <v>142</v>
      </c>
      <c r="M103" s="13" t="str">
        <f t="shared" si="8"/>
        <v>Ndebele</v>
      </c>
      <c r="N103" s="13">
        <f t="shared" si="9"/>
        <v>15</v>
      </c>
    </row>
    <row r="104" spans="1:14" ht="12.5" customHeight="1" x14ac:dyDescent="0.35">
      <c r="A104" s="8">
        <v>101</v>
      </c>
      <c r="B104" s="31" t="s">
        <v>88</v>
      </c>
      <c r="C104" s="10">
        <v>0</v>
      </c>
      <c r="D104" s="10">
        <v>10</v>
      </c>
      <c r="E104" s="32">
        <v>13</v>
      </c>
      <c r="F104" s="10">
        <v>23</v>
      </c>
      <c r="H104" s="8">
        <v>101</v>
      </c>
      <c r="I104" s="33" t="s">
        <v>88</v>
      </c>
      <c r="J104" s="12">
        <f t="shared" si="5"/>
        <v>23</v>
      </c>
      <c r="K104" s="12">
        <f t="shared" si="6"/>
        <v>23.010100000000001</v>
      </c>
      <c r="L104" s="12">
        <f t="shared" si="7"/>
        <v>87</v>
      </c>
      <c r="M104" s="13" t="str">
        <f t="shared" si="8"/>
        <v>Luganda / Ganda</v>
      </c>
      <c r="N104" s="13">
        <f t="shared" si="9"/>
        <v>15</v>
      </c>
    </row>
    <row r="105" spans="1:14" ht="12.5" customHeight="1" x14ac:dyDescent="0.35">
      <c r="A105" s="8">
        <v>102</v>
      </c>
      <c r="B105" s="31" t="s">
        <v>163</v>
      </c>
      <c r="C105" s="34">
        <v>0</v>
      </c>
      <c r="D105" s="34">
        <v>0</v>
      </c>
      <c r="E105" s="35">
        <v>0</v>
      </c>
      <c r="F105" s="34">
        <v>0</v>
      </c>
      <c r="H105" s="8">
        <v>102</v>
      </c>
      <c r="I105" s="33" t="s">
        <v>163</v>
      </c>
      <c r="J105" s="12">
        <f t="shared" si="5"/>
        <v>0</v>
      </c>
      <c r="K105" s="12">
        <f t="shared" si="6"/>
        <v>1.0200000000000001E-2</v>
      </c>
      <c r="L105" s="12">
        <f t="shared" si="7"/>
        <v>236</v>
      </c>
      <c r="M105" s="13" t="str">
        <f t="shared" si="8"/>
        <v>Burmese and Related Languages, nec</v>
      </c>
      <c r="N105" s="13">
        <f t="shared" si="9"/>
        <v>15</v>
      </c>
    </row>
    <row r="106" spans="1:14" ht="12.5" customHeight="1" x14ac:dyDescent="0.35">
      <c r="A106" s="8">
        <v>103</v>
      </c>
      <c r="B106" s="31" t="s">
        <v>30</v>
      </c>
      <c r="C106" s="10">
        <v>0</v>
      </c>
      <c r="D106" s="10">
        <v>8</v>
      </c>
      <c r="E106" s="32">
        <v>29</v>
      </c>
      <c r="F106" s="10">
        <v>37</v>
      </c>
      <c r="H106" s="8">
        <v>103</v>
      </c>
      <c r="I106" s="33" t="s">
        <v>30</v>
      </c>
      <c r="J106" s="12">
        <f t="shared" si="5"/>
        <v>37</v>
      </c>
      <c r="K106" s="12">
        <f t="shared" si="6"/>
        <v>37.010300000000001</v>
      </c>
      <c r="L106" s="12">
        <f t="shared" si="7"/>
        <v>78</v>
      </c>
      <c r="M106" s="13" t="str">
        <f t="shared" si="8"/>
        <v>Bulgarian</v>
      </c>
      <c r="N106" s="13">
        <f t="shared" si="9"/>
        <v>14</v>
      </c>
    </row>
    <row r="107" spans="1:14" ht="12.5" customHeight="1" x14ac:dyDescent="0.35">
      <c r="A107" s="8">
        <v>104</v>
      </c>
      <c r="B107" s="31" t="s">
        <v>126</v>
      </c>
      <c r="C107" s="34">
        <v>0</v>
      </c>
      <c r="D107" s="34">
        <v>0</v>
      </c>
      <c r="E107" s="35">
        <v>20</v>
      </c>
      <c r="F107" s="34">
        <v>20</v>
      </c>
      <c r="H107" s="8">
        <v>104</v>
      </c>
      <c r="I107" s="33" t="s">
        <v>126</v>
      </c>
      <c r="J107" s="12">
        <f t="shared" si="5"/>
        <v>20</v>
      </c>
      <c r="K107" s="12">
        <f t="shared" si="6"/>
        <v>20.010400000000001</v>
      </c>
      <c r="L107" s="12">
        <f t="shared" si="7"/>
        <v>93</v>
      </c>
      <c r="M107" s="13" t="str">
        <f t="shared" si="8"/>
        <v>African Languages, nec</v>
      </c>
      <c r="N107" s="13">
        <f t="shared" si="9"/>
        <v>14</v>
      </c>
    </row>
    <row r="108" spans="1:14" ht="12.5" customHeight="1" x14ac:dyDescent="0.35">
      <c r="A108" s="8">
        <v>105</v>
      </c>
      <c r="B108" s="31" t="s">
        <v>114</v>
      </c>
      <c r="C108" s="10">
        <v>0</v>
      </c>
      <c r="D108" s="10">
        <v>3</v>
      </c>
      <c r="E108" s="32">
        <v>21</v>
      </c>
      <c r="F108" s="10">
        <v>24</v>
      </c>
      <c r="H108" s="8">
        <v>105</v>
      </c>
      <c r="I108" s="33" t="s">
        <v>114</v>
      </c>
      <c r="J108" s="12">
        <f t="shared" si="5"/>
        <v>24</v>
      </c>
      <c r="K108" s="12">
        <f t="shared" si="6"/>
        <v>24.0105</v>
      </c>
      <c r="L108" s="12">
        <f t="shared" si="7"/>
        <v>86</v>
      </c>
      <c r="M108" s="13" t="str">
        <f t="shared" si="8"/>
        <v>Lithuanian</v>
      </c>
      <c r="N108" s="13">
        <f t="shared" si="9"/>
        <v>13</v>
      </c>
    </row>
    <row r="109" spans="1:14" ht="12.5" customHeight="1" x14ac:dyDescent="0.35">
      <c r="A109" s="8">
        <v>106</v>
      </c>
      <c r="B109" s="31" t="s">
        <v>166</v>
      </c>
      <c r="C109" s="34">
        <v>3</v>
      </c>
      <c r="D109" s="34">
        <v>0</v>
      </c>
      <c r="E109" s="35">
        <v>0</v>
      </c>
      <c r="F109" s="34">
        <v>3</v>
      </c>
      <c r="H109" s="8">
        <v>106</v>
      </c>
      <c r="I109" s="33" t="s">
        <v>166</v>
      </c>
      <c r="J109" s="12">
        <f t="shared" si="5"/>
        <v>3</v>
      </c>
      <c r="K109" s="12">
        <f t="shared" si="6"/>
        <v>3.0106000000000002</v>
      </c>
      <c r="L109" s="12">
        <f t="shared" si="7"/>
        <v>192</v>
      </c>
      <c r="M109" s="13" t="str">
        <f t="shared" si="8"/>
        <v>Estonian</v>
      </c>
      <c r="N109" s="13">
        <f t="shared" si="9"/>
        <v>13</v>
      </c>
    </row>
    <row r="110" spans="1:14" ht="12.5" customHeight="1" x14ac:dyDescent="0.35">
      <c r="A110" s="8">
        <v>107</v>
      </c>
      <c r="B110" s="31" t="s">
        <v>78</v>
      </c>
      <c r="C110" s="10">
        <v>0</v>
      </c>
      <c r="D110" s="10">
        <v>11</v>
      </c>
      <c r="E110" s="32">
        <v>172</v>
      </c>
      <c r="F110" s="10">
        <v>183</v>
      </c>
      <c r="H110" s="8">
        <v>107</v>
      </c>
      <c r="I110" s="33" t="s">
        <v>78</v>
      </c>
      <c r="J110" s="12">
        <f t="shared" si="5"/>
        <v>183</v>
      </c>
      <c r="K110" s="12">
        <f t="shared" si="6"/>
        <v>183.01070000000001</v>
      </c>
      <c r="L110" s="12">
        <f t="shared" si="7"/>
        <v>45</v>
      </c>
      <c r="M110" s="13" t="str">
        <f t="shared" si="8"/>
        <v>Rohinga</v>
      </c>
      <c r="N110" s="13">
        <f t="shared" si="9"/>
        <v>12</v>
      </c>
    </row>
    <row r="111" spans="1:14" ht="12.5" customHeight="1" x14ac:dyDescent="0.35">
      <c r="A111" s="8">
        <v>108</v>
      </c>
      <c r="B111" s="31" t="s">
        <v>232</v>
      </c>
      <c r="C111" s="34">
        <v>0</v>
      </c>
      <c r="D111" s="34">
        <v>0</v>
      </c>
      <c r="E111" s="35">
        <v>3</v>
      </c>
      <c r="F111" s="34">
        <v>3</v>
      </c>
      <c r="H111" s="8">
        <v>108</v>
      </c>
      <c r="I111" s="33" t="s">
        <v>232</v>
      </c>
      <c r="J111" s="12">
        <f t="shared" si="5"/>
        <v>3</v>
      </c>
      <c r="K111" s="12">
        <f t="shared" si="6"/>
        <v>3.0108000000000001</v>
      </c>
      <c r="L111" s="12">
        <f t="shared" si="7"/>
        <v>191</v>
      </c>
      <c r="M111" s="13" t="str">
        <f t="shared" si="8"/>
        <v>Assamese</v>
      </c>
      <c r="N111" s="13">
        <f t="shared" si="9"/>
        <v>12</v>
      </c>
    </row>
    <row r="112" spans="1:14" ht="12.5" customHeight="1" x14ac:dyDescent="0.35">
      <c r="A112" s="8">
        <v>109</v>
      </c>
      <c r="B112" s="31" t="s">
        <v>205</v>
      </c>
      <c r="C112" s="10">
        <v>0</v>
      </c>
      <c r="D112" s="10">
        <v>0</v>
      </c>
      <c r="E112" s="32">
        <v>0</v>
      </c>
      <c r="F112" s="10">
        <v>0</v>
      </c>
      <c r="H112" s="8">
        <v>109</v>
      </c>
      <c r="I112" s="33" t="s">
        <v>205</v>
      </c>
      <c r="J112" s="12">
        <f t="shared" si="5"/>
        <v>0</v>
      </c>
      <c r="K112" s="12">
        <f t="shared" si="6"/>
        <v>1.09E-2</v>
      </c>
      <c r="L112" s="12">
        <f t="shared" si="7"/>
        <v>235</v>
      </c>
      <c r="M112" s="13" t="str">
        <f t="shared" si="8"/>
        <v>Akan</v>
      </c>
      <c r="N112" s="13">
        <f t="shared" si="9"/>
        <v>12</v>
      </c>
    </row>
    <row r="113" spans="1:14" ht="12.5" customHeight="1" x14ac:dyDescent="0.35">
      <c r="A113" s="8">
        <v>110</v>
      </c>
      <c r="B113" s="31" t="s">
        <v>24</v>
      </c>
      <c r="C113" s="34">
        <v>3</v>
      </c>
      <c r="D113" s="34">
        <v>150</v>
      </c>
      <c r="E113" s="35">
        <v>1142</v>
      </c>
      <c r="F113" s="34">
        <v>1295</v>
      </c>
      <c r="H113" s="8">
        <v>110</v>
      </c>
      <c r="I113" s="33" t="s">
        <v>24</v>
      </c>
      <c r="J113" s="12">
        <f t="shared" si="5"/>
        <v>1295</v>
      </c>
      <c r="K113" s="12">
        <f t="shared" si="6"/>
        <v>1295.011</v>
      </c>
      <c r="L113" s="12">
        <f t="shared" si="7"/>
        <v>18</v>
      </c>
      <c r="M113" s="13" t="str">
        <f t="shared" si="8"/>
        <v>Finnish</v>
      </c>
      <c r="N113" s="13">
        <f t="shared" si="9"/>
        <v>11</v>
      </c>
    </row>
    <row r="114" spans="1:14" ht="12.5" customHeight="1" x14ac:dyDescent="0.35">
      <c r="A114" s="8">
        <v>111</v>
      </c>
      <c r="B114" s="31" t="s">
        <v>136</v>
      </c>
      <c r="C114" s="10">
        <v>0</v>
      </c>
      <c r="D114" s="10">
        <v>0</v>
      </c>
      <c r="E114" s="32">
        <v>5</v>
      </c>
      <c r="F114" s="10">
        <v>5</v>
      </c>
      <c r="H114" s="8">
        <v>111</v>
      </c>
      <c r="I114" s="33" t="s">
        <v>136</v>
      </c>
      <c r="J114" s="12">
        <f t="shared" si="5"/>
        <v>5</v>
      </c>
      <c r="K114" s="12">
        <f t="shared" si="6"/>
        <v>5.0110999999999999</v>
      </c>
      <c r="L114" s="12">
        <f t="shared" si="7"/>
        <v>152</v>
      </c>
      <c r="M114" s="13" t="str">
        <f t="shared" si="8"/>
        <v>Danish</v>
      </c>
      <c r="N114" s="13">
        <f t="shared" si="9"/>
        <v>11</v>
      </c>
    </row>
    <row r="115" spans="1:14" ht="12.5" customHeight="1" x14ac:dyDescent="0.35">
      <c r="A115" s="8">
        <v>112</v>
      </c>
      <c r="B115" s="31" t="s">
        <v>210</v>
      </c>
      <c r="C115" s="34">
        <v>0</v>
      </c>
      <c r="D115" s="34">
        <v>3</v>
      </c>
      <c r="E115" s="35">
        <v>3</v>
      </c>
      <c r="F115" s="34">
        <v>6</v>
      </c>
      <c r="H115" s="8">
        <v>112</v>
      </c>
      <c r="I115" s="33" t="s">
        <v>210</v>
      </c>
      <c r="J115" s="12">
        <f t="shared" si="5"/>
        <v>6</v>
      </c>
      <c r="K115" s="12">
        <f t="shared" si="6"/>
        <v>6.0111999999999997</v>
      </c>
      <c r="L115" s="12">
        <f t="shared" si="7"/>
        <v>141</v>
      </c>
      <c r="M115" s="13" t="str">
        <f t="shared" si="8"/>
        <v>Balochi</v>
      </c>
      <c r="N115" s="13">
        <f t="shared" si="9"/>
        <v>11</v>
      </c>
    </row>
    <row r="116" spans="1:14" ht="12.5" customHeight="1" x14ac:dyDescent="0.35">
      <c r="A116" s="8">
        <v>113</v>
      </c>
      <c r="B116" s="31" t="s">
        <v>164</v>
      </c>
      <c r="C116" s="10">
        <v>0</v>
      </c>
      <c r="D116" s="10">
        <v>0</v>
      </c>
      <c r="E116" s="32">
        <v>0</v>
      </c>
      <c r="F116" s="10">
        <v>0</v>
      </c>
      <c r="H116" s="8">
        <v>113</v>
      </c>
      <c r="I116" s="33" t="s">
        <v>164</v>
      </c>
      <c r="J116" s="12">
        <f t="shared" si="5"/>
        <v>0</v>
      </c>
      <c r="K116" s="12">
        <f t="shared" si="6"/>
        <v>1.1300000000000001E-2</v>
      </c>
      <c r="L116" s="12">
        <f t="shared" si="7"/>
        <v>234</v>
      </c>
      <c r="M116" s="13" t="str">
        <f t="shared" si="8"/>
        <v>Azeri</v>
      </c>
      <c r="N116" s="13">
        <f t="shared" si="9"/>
        <v>11</v>
      </c>
    </row>
    <row r="117" spans="1:14" ht="12.5" customHeight="1" x14ac:dyDescent="0.35">
      <c r="A117" s="8">
        <v>114</v>
      </c>
      <c r="B117" s="31" t="s">
        <v>67</v>
      </c>
      <c r="C117" s="34">
        <v>0</v>
      </c>
      <c r="D117" s="34">
        <v>99</v>
      </c>
      <c r="E117" s="35">
        <v>303</v>
      </c>
      <c r="F117" s="34">
        <v>402</v>
      </c>
      <c r="H117" s="8">
        <v>114</v>
      </c>
      <c r="I117" s="33" t="s">
        <v>67</v>
      </c>
      <c r="J117" s="12">
        <f t="shared" si="5"/>
        <v>402</v>
      </c>
      <c r="K117" s="12">
        <f t="shared" si="6"/>
        <v>402.01139999999998</v>
      </c>
      <c r="L117" s="12">
        <f t="shared" si="7"/>
        <v>32</v>
      </c>
      <c r="M117" s="13" t="str">
        <f t="shared" si="8"/>
        <v>Zulu</v>
      </c>
      <c r="N117" s="13">
        <f t="shared" si="9"/>
        <v>10</v>
      </c>
    </row>
    <row r="118" spans="1:14" ht="12.5" customHeight="1" x14ac:dyDescent="0.35">
      <c r="A118" s="8">
        <v>115</v>
      </c>
      <c r="B118" s="31" t="s">
        <v>41</v>
      </c>
      <c r="C118" s="10">
        <v>0</v>
      </c>
      <c r="D118" s="10">
        <v>133</v>
      </c>
      <c r="E118" s="32">
        <v>166</v>
      </c>
      <c r="F118" s="10">
        <v>299</v>
      </c>
      <c r="H118" s="8">
        <v>115</v>
      </c>
      <c r="I118" s="33" t="s">
        <v>41</v>
      </c>
      <c r="J118" s="12">
        <f t="shared" si="5"/>
        <v>299</v>
      </c>
      <c r="K118" s="12">
        <f t="shared" si="6"/>
        <v>299.01150000000001</v>
      </c>
      <c r="L118" s="12">
        <f t="shared" si="7"/>
        <v>39</v>
      </c>
      <c r="M118" s="13" t="str">
        <f t="shared" si="8"/>
        <v>Latvian</v>
      </c>
      <c r="N118" s="13">
        <f t="shared" si="9"/>
        <v>10</v>
      </c>
    </row>
    <row r="119" spans="1:14" ht="12.5" customHeight="1" x14ac:dyDescent="0.35">
      <c r="A119" s="8">
        <v>116</v>
      </c>
      <c r="B119" s="31" t="s">
        <v>137</v>
      </c>
      <c r="C119" s="34">
        <v>0</v>
      </c>
      <c r="D119" s="34">
        <v>3</v>
      </c>
      <c r="E119" s="35">
        <v>0</v>
      </c>
      <c r="F119" s="34">
        <v>3</v>
      </c>
      <c r="H119" s="8">
        <v>116</v>
      </c>
      <c r="I119" s="33" t="s">
        <v>137</v>
      </c>
      <c r="J119" s="12">
        <f t="shared" si="5"/>
        <v>3</v>
      </c>
      <c r="K119" s="12">
        <f t="shared" si="6"/>
        <v>3.0116000000000001</v>
      </c>
      <c r="L119" s="12">
        <f t="shared" si="7"/>
        <v>190</v>
      </c>
      <c r="M119" s="13" t="str">
        <f t="shared" si="8"/>
        <v>Hausa</v>
      </c>
      <c r="N119" s="13">
        <f t="shared" si="9"/>
        <v>10</v>
      </c>
    </row>
    <row r="120" spans="1:14" ht="12.5" customHeight="1" x14ac:dyDescent="0.35">
      <c r="A120" s="8">
        <v>117</v>
      </c>
      <c r="B120" s="31" t="s">
        <v>160</v>
      </c>
      <c r="C120" s="10">
        <v>3</v>
      </c>
      <c r="D120" s="10">
        <v>0</v>
      </c>
      <c r="E120" s="32">
        <v>0</v>
      </c>
      <c r="F120" s="10">
        <v>3</v>
      </c>
      <c r="H120" s="8">
        <v>117</v>
      </c>
      <c r="I120" s="33" t="s">
        <v>160</v>
      </c>
      <c r="J120" s="12">
        <f t="shared" si="5"/>
        <v>3</v>
      </c>
      <c r="K120" s="12">
        <f t="shared" si="6"/>
        <v>3.0116999999999998</v>
      </c>
      <c r="L120" s="12">
        <f t="shared" si="7"/>
        <v>189</v>
      </c>
      <c r="M120" s="13" t="str">
        <f t="shared" si="8"/>
        <v>Chin Falam</v>
      </c>
      <c r="N120" s="13">
        <f t="shared" si="9"/>
        <v>10</v>
      </c>
    </row>
    <row r="121" spans="1:14" ht="12.5" customHeight="1" x14ac:dyDescent="0.35">
      <c r="A121" s="8">
        <v>118</v>
      </c>
      <c r="B121" s="31" t="s">
        <v>71</v>
      </c>
      <c r="C121" s="34">
        <v>0</v>
      </c>
      <c r="D121" s="34">
        <v>7</v>
      </c>
      <c r="E121" s="35">
        <v>255</v>
      </c>
      <c r="F121" s="34">
        <v>262</v>
      </c>
      <c r="H121" s="8">
        <v>118</v>
      </c>
      <c r="I121" s="33" t="s">
        <v>71</v>
      </c>
      <c r="J121" s="12">
        <f t="shared" si="5"/>
        <v>262</v>
      </c>
      <c r="K121" s="12">
        <f t="shared" si="6"/>
        <v>262.01179999999999</v>
      </c>
      <c r="L121" s="12">
        <f t="shared" si="7"/>
        <v>40</v>
      </c>
      <c r="M121" s="13" t="str">
        <f t="shared" si="8"/>
        <v>Zophei</v>
      </c>
      <c r="N121" s="13">
        <f t="shared" si="9"/>
        <v>9</v>
      </c>
    </row>
    <row r="122" spans="1:14" ht="12.5" customHeight="1" x14ac:dyDescent="0.35">
      <c r="A122" s="8">
        <v>119</v>
      </c>
      <c r="B122" s="31" t="s">
        <v>80</v>
      </c>
      <c r="C122" s="10">
        <v>334</v>
      </c>
      <c r="D122" s="10">
        <v>8</v>
      </c>
      <c r="E122" s="32">
        <v>3</v>
      </c>
      <c r="F122" s="10">
        <v>345</v>
      </c>
      <c r="H122" s="8">
        <v>119</v>
      </c>
      <c r="I122" s="33" t="s">
        <v>80</v>
      </c>
      <c r="J122" s="12">
        <f t="shared" si="5"/>
        <v>345</v>
      </c>
      <c r="K122" s="12">
        <f t="shared" si="6"/>
        <v>345.01190000000003</v>
      </c>
      <c r="L122" s="12">
        <f t="shared" si="7"/>
        <v>35</v>
      </c>
      <c r="M122" s="13" t="str">
        <f t="shared" si="8"/>
        <v>Papua New Guinea Papuan Languages, nec</v>
      </c>
      <c r="N122" s="13">
        <f t="shared" si="9"/>
        <v>9</v>
      </c>
    </row>
    <row r="123" spans="1:14" ht="12.5" customHeight="1" x14ac:dyDescent="0.35">
      <c r="A123" s="8">
        <v>120</v>
      </c>
      <c r="B123" s="31" t="s">
        <v>229</v>
      </c>
      <c r="C123" s="34">
        <v>3</v>
      </c>
      <c r="D123" s="34">
        <v>0</v>
      </c>
      <c r="E123" s="35">
        <v>0</v>
      </c>
      <c r="F123" s="34">
        <v>3</v>
      </c>
      <c r="H123" s="8">
        <v>120</v>
      </c>
      <c r="I123" s="33" t="s">
        <v>229</v>
      </c>
      <c r="J123" s="12">
        <f t="shared" si="5"/>
        <v>3</v>
      </c>
      <c r="K123" s="12">
        <f t="shared" si="6"/>
        <v>3.012</v>
      </c>
      <c r="L123" s="12">
        <f t="shared" si="7"/>
        <v>188</v>
      </c>
      <c r="M123" s="13" t="str">
        <f t="shared" si="8"/>
        <v>Krio</v>
      </c>
      <c r="N123" s="13">
        <f t="shared" si="9"/>
        <v>9</v>
      </c>
    </row>
    <row r="124" spans="1:14" ht="12.5" customHeight="1" x14ac:dyDescent="0.35">
      <c r="A124" s="8">
        <v>121</v>
      </c>
      <c r="B124" s="31" t="s">
        <v>243</v>
      </c>
      <c r="C124" s="10">
        <v>0</v>
      </c>
      <c r="D124" s="10">
        <v>0</v>
      </c>
      <c r="E124" s="32">
        <v>0</v>
      </c>
      <c r="F124" s="10">
        <v>0</v>
      </c>
      <c r="H124" s="8">
        <v>121</v>
      </c>
      <c r="I124" s="33" t="s">
        <v>243</v>
      </c>
      <c r="J124" s="12">
        <f t="shared" si="5"/>
        <v>0</v>
      </c>
      <c r="K124" s="12">
        <f t="shared" si="6"/>
        <v>1.2100000000000001E-2</v>
      </c>
      <c r="L124" s="12">
        <f t="shared" si="7"/>
        <v>233</v>
      </c>
      <c r="M124" s="13" t="str">
        <f t="shared" si="8"/>
        <v>Kreole / Creole (African)</v>
      </c>
      <c r="N124" s="13">
        <f t="shared" si="9"/>
        <v>9</v>
      </c>
    </row>
    <row r="125" spans="1:14" ht="12.5" customHeight="1" x14ac:dyDescent="0.35">
      <c r="A125" s="8">
        <v>122</v>
      </c>
      <c r="B125" s="31" t="s">
        <v>198</v>
      </c>
      <c r="C125" s="34">
        <v>0</v>
      </c>
      <c r="D125" s="34">
        <v>0</v>
      </c>
      <c r="E125" s="35">
        <v>3</v>
      </c>
      <c r="F125" s="34">
        <v>3</v>
      </c>
      <c r="H125" s="8">
        <v>122</v>
      </c>
      <c r="I125" s="33" t="s">
        <v>198</v>
      </c>
      <c r="J125" s="12">
        <f t="shared" si="5"/>
        <v>3</v>
      </c>
      <c r="K125" s="12">
        <f t="shared" si="6"/>
        <v>3.0122</v>
      </c>
      <c r="L125" s="12">
        <f t="shared" si="7"/>
        <v>187</v>
      </c>
      <c r="M125" s="13" t="str">
        <f t="shared" si="8"/>
        <v>Kinyarwanda / Rwanda</v>
      </c>
      <c r="N125" s="13">
        <f t="shared" si="9"/>
        <v>9</v>
      </c>
    </row>
    <row r="126" spans="1:14" ht="12.5" customHeight="1" x14ac:dyDescent="0.35">
      <c r="A126" s="8">
        <v>123</v>
      </c>
      <c r="B126" s="31" t="s">
        <v>184</v>
      </c>
      <c r="C126" s="10">
        <v>120</v>
      </c>
      <c r="D126" s="10">
        <v>3</v>
      </c>
      <c r="E126" s="32">
        <v>3</v>
      </c>
      <c r="F126" s="10">
        <v>126</v>
      </c>
      <c r="H126" s="8">
        <v>123</v>
      </c>
      <c r="I126" s="33" t="s">
        <v>184</v>
      </c>
      <c r="J126" s="12">
        <f t="shared" si="5"/>
        <v>126</v>
      </c>
      <c r="K126" s="12">
        <f t="shared" si="6"/>
        <v>126.0123</v>
      </c>
      <c r="L126" s="12">
        <f t="shared" si="7"/>
        <v>50</v>
      </c>
      <c r="M126" s="13" t="str">
        <f t="shared" si="8"/>
        <v>Ga</v>
      </c>
      <c r="N126" s="13">
        <f t="shared" si="9"/>
        <v>9</v>
      </c>
    </row>
    <row r="127" spans="1:14" ht="12.5" customHeight="1" x14ac:dyDescent="0.35">
      <c r="A127" s="8">
        <v>124</v>
      </c>
      <c r="B127" s="31" t="s">
        <v>257</v>
      </c>
      <c r="C127" s="34">
        <v>0</v>
      </c>
      <c r="D127" s="34">
        <v>0</v>
      </c>
      <c r="E127" s="35">
        <v>0</v>
      </c>
      <c r="F127" s="34">
        <v>0</v>
      </c>
      <c r="H127" s="8">
        <v>124</v>
      </c>
      <c r="I127" s="33" t="s">
        <v>257</v>
      </c>
      <c r="J127" s="12">
        <f t="shared" si="5"/>
        <v>0</v>
      </c>
      <c r="K127" s="12">
        <f t="shared" si="6"/>
        <v>1.2400000000000001E-2</v>
      </c>
      <c r="L127" s="12">
        <f t="shared" si="7"/>
        <v>232</v>
      </c>
      <c r="M127" s="13" t="str">
        <f t="shared" si="8"/>
        <v>Twi (Akan)</v>
      </c>
      <c r="N127" s="13">
        <f t="shared" si="9"/>
        <v>8</v>
      </c>
    </row>
    <row r="128" spans="1:14" ht="12.5" customHeight="1" x14ac:dyDescent="0.35">
      <c r="A128" s="8">
        <v>125</v>
      </c>
      <c r="B128" s="31" t="s">
        <v>168</v>
      </c>
      <c r="C128" s="10">
        <v>0</v>
      </c>
      <c r="D128" s="10">
        <v>0</v>
      </c>
      <c r="E128" s="32">
        <v>3</v>
      </c>
      <c r="F128" s="10">
        <v>3</v>
      </c>
      <c r="H128" s="8">
        <v>125</v>
      </c>
      <c r="I128" s="33" t="s">
        <v>168</v>
      </c>
      <c r="J128" s="12">
        <f t="shared" si="5"/>
        <v>3</v>
      </c>
      <c r="K128" s="12">
        <f t="shared" si="6"/>
        <v>3.0125000000000002</v>
      </c>
      <c r="L128" s="12">
        <f t="shared" si="7"/>
        <v>186</v>
      </c>
      <c r="M128" s="13" t="str">
        <f t="shared" si="8"/>
        <v>Zaghawa</v>
      </c>
      <c r="N128" s="13">
        <f t="shared" si="9"/>
        <v>6</v>
      </c>
    </row>
    <row r="129" spans="1:14" ht="12.5" customHeight="1" x14ac:dyDescent="0.35">
      <c r="A129" s="8">
        <v>126</v>
      </c>
      <c r="B129" s="31" t="s">
        <v>148</v>
      </c>
      <c r="C129" s="34">
        <v>0</v>
      </c>
      <c r="D129" s="34">
        <v>0</v>
      </c>
      <c r="E129" s="35">
        <v>6</v>
      </c>
      <c r="F129" s="34">
        <v>6</v>
      </c>
      <c r="H129" s="8">
        <v>126</v>
      </c>
      <c r="I129" s="33" t="s">
        <v>148</v>
      </c>
      <c r="J129" s="12">
        <f t="shared" si="5"/>
        <v>6</v>
      </c>
      <c r="K129" s="12">
        <f t="shared" si="6"/>
        <v>6.0125999999999999</v>
      </c>
      <c r="L129" s="12">
        <f t="shared" si="7"/>
        <v>140</v>
      </c>
      <c r="M129" s="13" t="str">
        <f t="shared" si="8"/>
        <v>Tswana</v>
      </c>
      <c r="N129" s="13">
        <f t="shared" si="9"/>
        <v>6</v>
      </c>
    </row>
    <row r="130" spans="1:14" ht="12.5" customHeight="1" x14ac:dyDescent="0.35">
      <c r="A130" s="8">
        <v>127</v>
      </c>
      <c r="B130" s="31" t="s">
        <v>28</v>
      </c>
      <c r="C130" s="10">
        <v>23</v>
      </c>
      <c r="D130" s="10">
        <v>227</v>
      </c>
      <c r="E130" s="32">
        <v>208</v>
      </c>
      <c r="F130" s="10">
        <v>458</v>
      </c>
      <c r="H130" s="8">
        <v>127</v>
      </c>
      <c r="I130" s="33" t="s">
        <v>28</v>
      </c>
      <c r="J130" s="12">
        <f t="shared" si="5"/>
        <v>458</v>
      </c>
      <c r="K130" s="12">
        <f t="shared" si="6"/>
        <v>458.0127</v>
      </c>
      <c r="L130" s="12">
        <f t="shared" si="7"/>
        <v>31</v>
      </c>
      <c r="M130" s="13" t="str">
        <f t="shared" si="8"/>
        <v>Tongan</v>
      </c>
      <c r="N130" s="13">
        <f t="shared" si="9"/>
        <v>6</v>
      </c>
    </row>
    <row r="131" spans="1:14" ht="12.5" customHeight="1" x14ac:dyDescent="0.35">
      <c r="A131" s="8">
        <v>128</v>
      </c>
      <c r="B131" s="31" t="s">
        <v>207</v>
      </c>
      <c r="C131" s="34">
        <v>0</v>
      </c>
      <c r="D131" s="34">
        <v>0</v>
      </c>
      <c r="E131" s="35">
        <v>3</v>
      </c>
      <c r="F131" s="34">
        <v>3</v>
      </c>
      <c r="H131" s="8">
        <v>128</v>
      </c>
      <c r="I131" s="33" t="s">
        <v>207</v>
      </c>
      <c r="J131" s="12">
        <f t="shared" si="5"/>
        <v>3</v>
      </c>
      <c r="K131" s="12">
        <f t="shared" si="6"/>
        <v>3.0127999999999999</v>
      </c>
      <c r="L131" s="12">
        <f t="shared" si="7"/>
        <v>185</v>
      </c>
      <c r="M131" s="13" t="str">
        <f t="shared" si="8"/>
        <v>SOUTHERN ASIAN LANGUAGES</v>
      </c>
      <c r="N131" s="13">
        <f t="shared" si="9"/>
        <v>6</v>
      </c>
    </row>
    <row r="132" spans="1:14" ht="12.5" customHeight="1" x14ac:dyDescent="0.35">
      <c r="A132" s="8">
        <v>129</v>
      </c>
      <c r="B132" s="31" t="s">
        <v>112</v>
      </c>
      <c r="C132" s="10">
        <v>3</v>
      </c>
      <c r="D132" s="10">
        <v>3</v>
      </c>
      <c r="E132" s="32">
        <v>3</v>
      </c>
      <c r="F132" s="10">
        <v>9</v>
      </c>
      <c r="H132" s="8">
        <v>129</v>
      </c>
      <c r="I132" s="33" t="s">
        <v>112</v>
      </c>
      <c r="J132" s="12">
        <f t="shared" si="5"/>
        <v>9</v>
      </c>
      <c r="K132" s="12">
        <f t="shared" si="6"/>
        <v>9.0129000000000001</v>
      </c>
      <c r="L132" s="12">
        <f t="shared" si="7"/>
        <v>122</v>
      </c>
      <c r="M132" s="13" t="str">
        <f t="shared" si="8"/>
        <v>Slovene</v>
      </c>
      <c r="N132" s="13">
        <f t="shared" si="9"/>
        <v>6</v>
      </c>
    </row>
    <row r="133" spans="1:14" ht="12.5" customHeight="1" x14ac:dyDescent="0.35">
      <c r="A133" s="8">
        <v>130</v>
      </c>
      <c r="B133" s="31" t="s">
        <v>103</v>
      </c>
      <c r="C133" s="34">
        <v>3</v>
      </c>
      <c r="D133" s="34">
        <v>3</v>
      </c>
      <c r="E133" s="35">
        <v>0</v>
      </c>
      <c r="F133" s="34">
        <v>6</v>
      </c>
      <c r="H133" s="8">
        <v>130</v>
      </c>
      <c r="I133" s="33" t="s">
        <v>103</v>
      </c>
      <c r="J133" s="12">
        <f t="shared" ref="J133:J196" si="10">VLOOKUP(H133,$A$4:$F$258,$J$3+2)</f>
        <v>6</v>
      </c>
      <c r="K133" s="12">
        <f t="shared" ref="K133:K196" si="11">J133+0.0001*H133</f>
        <v>6.0129999999999999</v>
      </c>
      <c r="L133" s="12">
        <f t="shared" ref="L133:L196" si="12">RANK(K133,K$4:K$258)</f>
        <v>139</v>
      </c>
      <c r="M133" s="13" t="str">
        <f t="shared" ref="M133:M196" si="13">VLOOKUP(MATCH(H133,L$4:L$258,0),$H$4:$J$258,2)</f>
        <v>Slovak</v>
      </c>
      <c r="N133" s="13">
        <f t="shared" ref="N133:N196" si="14">VLOOKUP(MATCH(H133,L$4:L$258,0),$H$4:$J$258,3)</f>
        <v>6</v>
      </c>
    </row>
    <row r="134" spans="1:14" ht="12.5" customHeight="1" x14ac:dyDescent="0.35">
      <c r="A134" s="8">
        <v>131</v>
      </c>
      <c r="B134" s="31" t="s">
        <v>169</v>
      </c>
      <c r="C134" s="10">
        <v>0</v>
      </c>
      <c r="D134" s="10">
        <v>0</v>
      </c>
      <c r="E134" s="32">
        <v>0</v>
      </c>
      <c r="F134" s="10">
        <v>0</v>
      </c>
      <c r="H134" s="8">
        <v>131</v>
      </c>
      <c r="I134" s="33" t="s">
        <v>169</v>
      </c>
      <c r="J134" s="12">
        <f t="shared" si="10"/>
        <v>0</v>
      </c>
      <c r="K134" s="12">
        <f t="shared" si="11"/>
        <v>1.3100000000000001E-2</v>
      </c>
      <c r="L134" s="12">
        <f t="shared" si="12"/>
        <v>231</v>
      </c>
      <c r="M134" s="13" t="str">
        <f t="shared" si="13"/>
        <v>Sign Languages, nec</v>
      </c>
      <c r="N134" s="13">
        <f t="shared" si="14"/>
        <v>6</v>
      </c>
    </row>
    <row r="135" spans="1:14" ht="12.5" customHeight="1" x14ac:dyDescent="0.35">
      <c r="A135" s="8">
        <v>132</v>
      </c>
      <c r="B135" s="31" t="s">
        <v>259</v>
      </c>
      <c r="C135" s="34">
        <v>3</v>
      </c>
      <c r="D135" s="34">
        <v>0</v>
      </c>
      <c r="E135" s="35">
        <v>0</v>
      </c>
      <c r="F135" s="34">
        <v>3</v>
      </c>
      <c r="H135" s="8">
        <v>132</v>
      </c>
      <c r="I135" s="33" t="s">
        <v>259</v>
      </c>
      <c r="J135" s="12">
        <f t="shared" si="10"/>
        <v>3</v>
      </c>
      <c r="K135" s="12">
        <f t="shared" si="11"/>
        <v>3.0131999999999999</v>
      </c>
      <c r="L135" s="12">
        <f t="shared" si="12"/>
        <v>184</v>
      </c>
      <c r="M135" s="13" t="str">
        <f t="shared" si="13"/>
        <v>Other Eastern Asian Languages, nec</v>
      </c>
      <c r="N135" s="13">
        <f t="shared" si="14"/>
        <v>6</v>
      </c>
    </row>
    <row r="136" spans="1:14" ht="12.5" customHeight="1" x14ac:dyDescent="0.35">
      <c r="A136" s="8">
        <v>133</v>
      </c>
      <c r="B136" s="31" t="s">
        <v>101</v>
      </c>
      <c r="C136" s="10">
        <v>0</v>
      </c>
      <c r="D136" s="10">
        <v>3</v>
      </c>
      <c r="E136" s="32">
        <v>31</v>
      </c>
      <c r="F136" s="10">
        <v>34</v>
      </c>
      <c r="H136" s="8">
        <v>133</v>
      </c>
      <c r="I136" s="33" t="s">
        <v>101</v>
      </c>
      <c r="J136" s="12">
        <f t="shared" si="10"/>
        <v>34</v>
      </c>
      <c r="K136" s="12">
        <f t="shared" si="11"/>
        <v>34.013300000000001</v>
      </c>
      <c r="L136" s="12">
        <f t="shared" si="12"/>
        <v>80</v>
      </c>
      <c r="M136" s="13" t="str">
        <f t="shared" si="13"/>
        <v>Nyanja (Chichewa)</v>
      </c>
      <c r="N136" s="13">
        <f t="shared" si="14"/>
        <v>6</v>
      </c>
    </row>
    <row r="137" spans="1:14" ht="12.5" customHeight="1" x14ac:dyDescent="0.35">
      <c r="A137" s="8">
        <v>134</v>
      </c>
      <c r="B137" s="31" t="s">
        <v>253</v>
      </c>
      <c r="C137" s="34">
        <v>0</v>
      </c>
      <c r="D137" s="34">
        <v>0</v>
      </c>
      <c r="E137" s="35">
        <v>3</v>
      </c>
      <c r="F137" s="34">
        <v>3</v>
      </c>
      <c r="H137" s="8">
        <v>134</v>
      </c>
      <c r="I137" s="33" t="s">
        <v>253</v>
      </c>
      <c r="J137" s="12">
        <f t="shared" si="10"/>
        <v>3</v>
      </c>
      <c r="K137" s="12">
        <f t="shared" si="11"/>
        <v>3.0133999999999999</v>
      </c>
      <c r="L137" s="12">
        <f t="shared" si="12"/>
        <v>183</v>
      </c>
      <c r="M137" s="13" t="str">
        <f t="shared" si="13"/>
        <v>Nuer</v>
      </c>
      <c r="N137" s="13">
        <f t="shared" si="14"/>
        <v>6</v>
      </c>
    </row>
    <row r="138" spans="1:14" ht="12.5" customHeight="1" x14ac:dyDescent="0.35">
      <c r="A138" s="8">
        <v>135</v>
      </c>
      <c r="B138" s="31" t="s">
        <v>23</v>
      </c>
      <c r="C138" s="10">
        <v>3</v>
      </c>
      <c r="D138" s="10">
        <v>141</v>
      </c>
      <c r="E138" s="32">
        <v>670</v>
      </c>
      <c r="F138" s="10">
        <v>814</v>
      </c>
      <c r="H138" s="8">
        <v>135</v>
      </c>
      <c r="I138" s="33" t="s">
        <v>23</v>
      </c>
      <c r="J138" s="12">
        <f t="shared" si="10"/>
        <v>814</v>
      </c>
      <c r="K138" s="12">
        <f t="shared" si="11"/>
        <v>814.01350000000002</v>
      </c>
      <c r="L138" s="12">
        <f t="shared" si="12"/>
        <v>22</v>
      </c>
      <c r="M138" s="13" t="str">
        <f t="shared" si="13"/>
        <v>Mon-Khmer, nec</v>
      </c>
      <c r="N138" s="13">
        <f t="shared" si="14"/>
        <v>6</v>
      </c>
    </row>
    <row r="139" spans="1:14" ht="12.5" customHeight="1" x14ac:dyDescent="0.35">
      <c r="A139" s="8">
        <v>136</v>
      </c>
      <c r="B139" s="31" t="s">
        <v>209</v>
      </c>
      <c r="C139" s="34">
        <v>3</v>
      </c>
      <c r="D139" s="34">
        <v>0</v>
      </c>
      <c r="E139" s="35">
        <v>0</v>
      </c>
      <c r="F139" s="34">
        <v>3</v>
      </c>
      <c r="H139" s="8">
        <v>136</v>
      </c>
      <c r="I139" s="33" t="s">
        <v>209</v>
      </c>
      <c r="J139" s="12">
        <f t="shared" si="10"/>
        <v>3</v>
      </c>
      <c r="K139" s="12">
        <f t="shared" si="11"/>
        <v>3.0135999999999998</v>
      </c>
      <c r="L139" s="12">
        <f t="shared" si="12"/>
        <v>182</v>
      </c>
      <c r="M139" s="13" t="str">
        <f t="shared" si="13"/>
        <v>Maltese</v>
      </c>
      <c r="N139" s="13">
        <f t="shared" si="14"/>
        <v>6</v>
      </c>
    </row>
    <row r="140" spans="1:14" ht="12.5" customHeight="1" x14ac:dyDescent="0.35">
      <c r="A140" s="8">
        <v>137</v>
      </c>
      <c r="B140" s="31" t="s">
        <v>149</v>
      </c>
      <c r="C140" s="10">
        <v>0</v>
      </c>
      <c r="D140" s="10">
        <v>3</v>
      </c>
      <c r="E140" s="32">
        <v>6</v>
      </c>
      <c r="F140" s="10">
        <v>9</v>
      </c>
      <c r="H140" s="8">
        <v>137</v>
      </c>
      <c r="I140" s="33" t="s">
        <v>149</v>
      </c>
      <c r="J140" s="12">
        <f t="shared" si="10"/>
        <v>9</v>
      </c>
      <c r="K140" s="12">
        <f t="shared" si="11"/>
        <v>9.0137</v>
      </c>
      <c r="L140" s="12">
        <f t="shared" si="12"/>
        <v>121</v>
      </c>
      <c r="M140" s="13" t="str">
        <f t="shared" si="13"/>
        <v>Luo</v>
      </c>
      <c r="N140" s="13">
        <f t="shared" si="14"/>
        <v>6</v>
      </c>
    </row>
    <row r="141" spans="1:14" ht="12.5" customHeight="1" x14ac:dyDescent="0.35">
      <c r="A141" s="8">
        <v>138</v>
      </c>
      <c r="B141" s="31" t="s">
        <v>119</v>
      </c>
      <c r="C141" s="34">
        <v>3</v>
      </c>
      <c r="D141" s="34">
        <v>3</v>
      </c>
      <c r="E141" s="35">
        <v>3</v>
      </c>
      <c r="F141" s="34">
        <v>9</v>
      </c>
      <c r="H141" s="8">
        <v>138</v>
      </c>
      <c r="I141" s="33" t="s">
        <v>119</v>
      </c>
      <c r="J141" s="12">
        <f t="shared" si="10"/>
        <v>9</v>
      </c>
      <c r="K141" s="12">
        <f t="shared" si="11"/>
        <v>9.0137999999999998</v>
      </c>
      <c r="L141" s="12">
        <f t="shared" si="12"/>
        <v>120</v>
      </c>
      <c r="M141" s="13" t="str">
        <f t="shared" si="13"/>
        <v>Letzeburgish</v>
      </c>
      <c r="N141" s="13">
        <f t="shared" si="14"/>
        <v>6</v>
      </c>
    </row>
    <row r="142" spans="1:14" ht="12.5" customHeight="1" x14ac:dyDescent="0.35">
      <c r="A142" s="8">
        <v>139</v>
      </c>
      <c r="B142" s="31" t="s">
        <v>7</v>
      </c>
      <c r="C142" s="10">
        <v>8</v>
      </c>
      <c r="D142" s="10">
        <v>3</v>
      </c>
      <c r="E142" s="32">
        <v>9</v>
      </c>
      <c r="F142" s="10">
        <v>20</v>
      </c>
      <c r="H142" s="8">
        <v>139</v>
      </c>
      <c r="I142" s="33" t="s">
        <v>7</v>
      </c>
      <c r="J142" s="12">
        <f t="shared" si="10"/>
        <v>20</v>
      </c>
      <c r="K142" s="12">
        <f t="shared" si="11"/>
        <v>20.0139</v>
      </c>
      <c r="L142" s="12">
        <f t="shared" si="12"/>
        <v>92</v>
      </c>
      <c r="M142" s="13" t="str">
        <f t="shared" si="13"/>
        <v>Kirundi / Nyarwandwa / Rundi</v>
      </c>
      <c r="N142" s="13">
        <f t="shared" si="14"/>
        <v>6</v>
      </c>
    </row>
    <row r="143" spans="1:14" ht="12.5" customHeight="1" x14ac:dyDescent="0.35">
      <c r="A143" s="8">
        <v>140</v>
      </c>
      <c r="B143" s="31" t="s">
        <v>146</v>
      </c>
      <c r="C143" s="34">
        <v>3</v>
      </c>
      <c r="D143" s="34">
        <v>0</v>
      </c>
      <c r="E143" s="35">
        <v>0</v>
      </c>
      <c r="F143" s="34">
        <v>3</v>
      </c>
      <c r="H143" s="8">
        <v>140</v>
      </c>
      <c r="I143" s="33" t="s">
        <v>146</v>
      </c>
      <c r="J143" s="12">
        <f t="shared" si="10"/>
        <v>3</v>
      </c>
      <c r="K143" s="12">
        <f t="shared" si="11"/>
        <v>3.0139999999999998</v>
      </c>
      <c r="L143" s="12">
        <f t="shared" si="12"/>
        <v>181</v>
      </c>
      <c r="M143" s="13" t="str">
        <f t="shared" si="13"/>
        <v>Kazakh</v>
      </c>
      <c r="N143" s="13">
        <f t="shared" si="14"/>
        <v>6</v>
      </c>
    </row>
    <row r="144" spans="1:14" ht="12.5" customHeight="1" x14ac:dyDescent="0.35">
      <c r="A144" s="8">
        <v>141</v>
      </c>
      <c r="B144" s="31" t="s">
        <v>203</v>
      </c>
      <c r="C144" s="10">
        <v>3</v>
      </c>
      <c r="D144" s="10">
        <v>0</v>
      </c>
      <c r="E144" s="32">
        <v>0</v>
      </c>
      <c r="F144" s="10">
        <v>3</v>
      </c>
      <c r="H144" s="8">
        <v>141</v>
      </c>
      <c r="I144" s="33" t="s">
        <v>203</v>
      </c>
      <c r="J144" s="12">
        <f t="shared" si="10"/>
        <v>3</v>
      </c>
      <c r="K144" s="12">
        <f t="shared" si="11"/>
        <v>3.0141</v>
      </c>
      <c r="L144" s="12">
        <f t="shared" si="12"/>
        <v>180</v>
      </c>
      <c r="M144" s="13" t="str">
        <f t="shared" si="13"/>
        <v>Iranic, nfd</v>
      </c>
      <c r="N144" s="13">
        <f t="shared" si="14"/>
        <v>6</v>
      </c>
    </row>
    <row r="145" spans="1:14" ht="12.5" customHeight="1" x14ac:dyDescent="0.35">
      <c r="A145" s="8">
        <v>142</v>
      </c>
      <c r="B145" s="31" t="s">
        <v>247</v>
      </c>
      <c r="C145" s="34">
        <v>0</v>
      </c>
      <c r="D145" s="34">
        <v>0</v>
      </c>
      <c r="E145" s="35">
        <v>0</v>
      </c>
      <c r="F145" s="34">
        <v>0</v>
      </c>
      <c r="H145" s="8">
        <v>142</v>
      </c>
      <c r="I145" s="33" t="s">
        <v>247</v>
      </c>
      <c r="J145" s="12">
        <f t="shared" si="10"/>
        <v>0</v>
      </c>
      <c r="K145" s="12">
        <f t="shared" si="11"/>
        <v>1.4200000000000001E-2</v>
      </c>
      <c r="L145" s="12">
        <f t="shared" si="12"/>
        <v>230</v>
      </c>
      <c r="M145" s="13" t="str">
        <f t="shared" si="13"/>
        <v>Hokkien</v>
      </c>
      <c r="N145" s="13">
        <f t="shared" si="14"/>
        <v>6</v>
      </c>
    </row>
    <row r="146" spans="1:14" ht="12.5" customHeight="1" x14ac:dyDescent="0.35">
      <c r="A146" s="8">
        <v>143</v>
      </c>
      <c r="B146" s="31" t="s">
        <v>111</v>
      </c>
      <c r="C146" s="10">
        <v>3</v>
      </c>
      <c r="D146" s="10">
        <v>11</v>
      </c>
      <c r="E146" s="32">
        <v>6</v>
      </c>
      <c r="F146" s="10">
        <v>20</v>
      </c>
      <c r="H146" s="8">
        <v>143</v>
      </c>
      <c r="I146" s="33" t="s">
        <v>111</v>
      </c>
      <c r="J146" s="12">
        <f t="shared" si="10"/>
        <v>20</v>
      </c>
      <c r="K146" s="12">
        <f t="shared" si="11"/>
        <v>20.014299999999999</v>
      </c>
      <c r="L146" s="12">
        <f t="shared" si="12"/>
        <v>91</v>
      </c>
      <c r="M146" s="13" t="str">
        <f t="shared" si="13"/>
        <v>Harari</v>
      </c>
      <c r="N146" s="13">
        <f t="shared" si="14"/>
        <v>6</v>
      </c>
    </row>
    <row r="147" spans="1:14" ht="12.5" customHeight="1" x14ac:dyDescent="0.35">
      <c r="A147" s="8">
        <v>144</v>
      </c>
      <c r="B147" s="31" t="s">
        <v>167</v>
      </c>
      <c r="C147" s="34">
        <v>0</v>
      </c>
      <c r="D147" s="34">
        <v>0</v>
      </c>
      <c r="E147" s="35">
        <v>3</v>
      </c>
      <c r="F147" s="34">
        <v>3</v>
      </c>
      <c r="H147" s="8">
        <v>144</v>
      </c>
      <c r="I147" s="33" t="s">
        <v>167</v>
      </c>
      <c r="J147" s="12">
        <f t="shared" si="10"/>
        <v>3</v>
      </c>
      <c r="K147" s="12">
        <f t="shared" si="11"/>
        <v>3.0144000000000002</v>
      </c>
      <c r="L147" s="12">
        <f t="shared" si="12"/>
        <v>179</v>
      </c>
      <c r="M147" s="13" t="str">
        <f t="shared" si="13"/>
        <v>Ewe</v>
      </c>
      <c r="N147" s="13">
        <f t="shared" si="14"/>
        <v>6</v>
      </c>
    </row>
    <row r="148" spans="1:14" ht="12.5" customHeight="1" x14ac:dyDescent="0.35">
      <c r="A148" s="8">
        <v>145</v>
      </c>
      <c r="B148" s="31" t="s">
        <v>120</v>
      </c>
      <c r="C148" s="10">
        <v>0</v>
      </c>
      <c r="D148" s="10">
        <v>3</v>
      </c>
      <c r="E148" s="32">
        <v>7</v>
      </c>
      <c r="F148" s="10">
        <v>10</v>
      </c>
      <c r="H148" s="8">
        <v>145</v>
      </c>
      <c r="I148" s="33" t="s">
        <v>120</v>
      </c>
      <c r="J148" s="12">
        <f t="shared" si="10"/>
        <v>10</v>
      </c>
      <c r="K148" s="12">
        <f t="shared" si="11"/>
        <v>10.0145</v>
      </c>
      <c r="L148" s="12">
        <f t="shared" si="12"/>
        <v>115</v>
      </c>
      <c r="M148" s="13" t="str">
        <f t="shared" si="13"/>
        <v>Eastern Kayah</v>
      </c>
      <c r="N148" s="13">
        <f t="shared" si="14"/>
        <v>6</v>
      </c>
    </row>
    <row r="149" spans="1:14" ht="12.5" customHeight="1" x14ac:dyDescent="0.35">
      <c r="A149" s="8">
        <v>146</v>
      </c>
      <c r="B149" s="31" t="s">
        <v>238</v>
      </c>
      <c r="C149" s="34">
        <v>0</v>
      </c>
      <c r="D149" s="34">
        <v>3</v>
      </c>
      <c r="E149" s="35">
        <v>3</v>
      </c>
      <c r="F149" s="34">
        <v>6</v>
      </c>
      <c r="H149" s="8">
        <v>146</v>
      </c>
      <c r="I149" s="33" t="s">
        <v>238</v>
      </c>
      <c r="J149" s="12">
        <f t="shared" si="10"/>
        <v>6</v>
      </c>
      <c r="K149" s="12">
        <f t="shared" si="11"/>
        <v>6.0145999999999997</v>
      </c>
      <c r="L149" s="12">
        <f t="shared" si="12"/>
        <v>138</v>
      </c>
      <c r="M149" s="13" t="str">
        <f t="shared" si="13"/>
        <v>Croatian</v>
      </c>
      <c r="N149" s="13">
        <f t="shared" si="14"/>
        <v>6</v>
      </c>
    </row>
    <row r="150" spans="1:14" ht="12.5" customHeight="1" x14ac:dyDescent="0.35">
      <c r="A150" s="8">
        <v>147</v>
      </c>
      <c r="B150" s="31" t="s">
        <v>194</v>
      </c>
      <c r="C150" s="10">
        <v>3</v>
      </c>
      <c r="D150" s="10">
        <v>0</v>
      </c>
      <c r="E150" s="32">
        <v>0</v>
      </c>
      <c r="F150" s="10">
        <v>3</v>
      </c>
      <c r="H150" s="8">
        <v>147</v>
      </c>
      <c r="I150" s="33" t="s">
        <v>194</v>
      </c>
      <c r="J150" s="12">
        <f t="shared" si="10"/>
        <v>3</v>
      </c>
      <c r="K150" s="12">
        <f t="shared" si="11"/>
        <v>3.0146999999999999</v>
      </c>
      <c r="L150" s="12">
        <f t="shared" si="12"/>
        <v>178</v>
      </c>
      <c r="M150" s="13" t="str">
        <f t="shared" si="13"/>
        <v>Chin Zome</v>
      </c>
      <c r="N150" s="13">
        <f t="shared" si="14"/>
        <v>6</v>
      </c>
    </row>
    <row r="151" spans="1:14" ht="12.5" customHeight="1" x14ac:dyDescent="0.35">
      <c r="A151" s="8">
        <v>148</v>
      </c>
      <c r="B151" s="31" t="s">
        <v>218</v>
      </c>
      <c r="C151" s="34">
        <v>3</v>
      </c>
      <c r="D151" s="34">
        <v>0</v>
      </c>
      <c r="E151" s="35">
        <v>0</v>
      </c>
      <c r="F151" s="34">
        <v>3</v>
      </c>
      <c r="H151" s="8">
        <v>148</v>
      </c>
      <c r="I151" s="33" t="s">
        <v>218</v>
      </c>
      <c r="J151" s="12">
        <f t="shared" si="10"/>
        <v>3</v>
      </c>
      <c r="K151" s="12">
        <f t="shared" si="11"/>
        <v>3.0148000000000001</v>
      </c>
      <c r="L151" s="12">
        <f t="shared" si="12"/>
        <v>177</v>
      </c>
      <c r="M151" s="13" t="str">
        <f t="shared" si="13"/>
        <v>Chin Mara</v>
      </c>
      <c r="N151" s="13">
        <f t="shared" si="14"/>
        <v>6</v>
      </c>
    </row>
    <row r="152" spans="1:14" ht="12.5" customHeight="1" x14ac:dyDescent="0.35">
      <c r="A152" s="8">
        <v>149</v>
      </c>
      <c r="B152" s="31" t="s">
        <v>107</v>
      </c>
      <c r="C152" s="10">
        <v>0</v>
      </c>
      <c r="D152" s="10">
        <v>3</v>
      </c>
      <c r="E152" s="32">
        <v>10</v>
      </c>
      <c r="F152" s="10">
        <v>13</v>
      </c>
      <c r="H152" s="8">
        <v>149</v>
      </c>
      <c r="I152" s="33" t="s">
        <v>107</v>
      </c>
      <c r="J152" s="12">
        <f t="shared" si="10"/>
        <v>13</v>
      </c>
      <c r="K152" s="12">
        <f t="shared" si="11"/>
        <v>13.014900000000001</v>
      </c>
      <c r="L152" s="12">
        <f t="shared" si="12"/>
        <v>105</v>
      </c>
      <c r="M152" s="13" t="str">
        <f t="shared" si="13"/>
        <v>Bemba</v>
      </c>
      <c r="N152" s="13">
        <f t="shared" si="14"/>
        <v>6</v>
      </c>
    </row>
    <row r="153" spans="1:14" ht="12.5" customHeight="1" x14ac:dyDescent="0.35">
      <c r="A153" s="8">
        <v>150</v>
      </c>
      <c r="B153" s="31" t="s">
        <v>162</v>
      </c>
      <c r="C153" s="34">
        <v>3</v>
      </c>
      <c r="D153" s="34">
        <v>0</v>
      </c>
      <c r="E153" s="35">
        <v>12</v>
      </c>
      <c r="F153" s="34">
        <v>15</v>
      </c>
      <c r="H153" s="8">
        <v>150</v>
      </c>
      <c r="I153" s="33" t="s">
        <v>162</v>
      </c>
      <c r="J153" s="12">
        <f t="shared" si="10"/>
        <v>15</v>
      </c>
      <c r="K153" s="12">
        <f t="shared" si="11"/>
        <v>15.015000000000001</v>
      </c>
      <c r="L153" s="12">
        <f t="shared" si="12"/>
        <v>101</v>
      </c>
      <c r="M153" s="13" t="str">
        <f t="shared" si="13"/>
        <v>Bassa</v>
      </c>
      <c r="N153" s="13">
        <f t="shared" si="14"/>
        <v>6</v>
      </c>
    </row>
    <row r="154" spans="1:14" ht="12.5" customHeight="1" x14ac:dyDescent="0.35">
      <c r="A154" s="8">
        <v>151</v>
      </c>
      <c r="B154" s="31" t="s">
        <v>150</v>
      </c>
      <c r="C154" s="10">
        <v>0</v>
      </c>
      <c r="D154" s="10">
        <v>3</v>
      </c>
      <c r="E154" s="32">
        <v>3</v>
      </c>
      <c r="F154" s="10">
        <v>6</v>
      </c>
      <c r="H154" s="8">
        <v>151</v>
      </c>
      <c r="I154" s="33" t="s">
        <v>150</v>
      </c>
      <c r="J154" s="12">
        <f t="shared" si="10"/>
        <v>6</v>
      </c>
      <c r="K154" s="12">
        <f t="shared" si="11"/>
        <v>6.0151000000000003</v>
      </c>
      <c r="L154" s="12">
        <f t="shared" si="12"/>
        <v>137</v>
      </c>
      <c r="M154" s="13" t="str">
        <f t="shared" si="13"/>
        <v>Armenian</v>
      </c>
      <c r="N154" s="13">
        <f t="shared" si="14"/>
        <v>6</v>
      </c>
    </row>
    <row r="155" spans="1:14" ht="12.5" customHeight="1" x14ac:dyDescent="0.35">
      <c r="A155" s="8">
        <v>152</v>
      </c>
      <c r="B155" s="31" t="s">
        <v>44</v>
      </c>
      <c r="C155" s="34">
        <v>0</v>
      </c>
      <c r="D155" s="34">
        <v>49</v>
      </c>
      <c r="E155" s="35">
        <v>42</v>
      </c>
      <c r="F155" s="34">
        <v>91</v>
      </c>
      <c r="H155" s="8">
        <v>152</v>
      </c>
      <c r="I155" s="33" t="s">
        <v>44</v>
      </c>
      <c r="J155" s="12">
        <f t="shared" si="10"/>
        <v>91</v>
      </c>
      <c r="K155" s="12">
        <f t="shared" si="11"/>
        <v>91.015199999999993</v>
      </c>
      <c r="L155" s="12">
        <f t="shared" si="12"/>
        <v>58</v>
      </c>
      <c r="M155" s="13" t="str">
        <f t="shared" si="13"/>
        <v>Iranic, nec</v>
      </c>
      <c r="N155" s="13">
        <f t="shared" si="14"/>
        <v>5</v>
      </c>
    </row>
    <row r="156" spans="1:14" ht="12.5" customHeight="1" x14ac:dyDescent="0.35">
      <c r="A156" s="8">
        <v>153</v>
      </c>
      <c r="B156" s="31" t="s">
        <v>204</v>
      </c>
      <c r="C156" s="10">
        <v>0</v>
      </c>
      <c r="D156" s="10">
        <v>0</v>
      </c>
      <c r="E156" s="32">
        <v>0</v>
      </c>
      <c r="F156" s="10">
        <v>0</v>
      </c>
      <c r="H156" s="8">
        <v>153</v>
      </c>
      <c r="I156" s="33" t="s">
        <v>204</v>
      </c>
      <c r="J156" s="12">
        <f t="shared" si="10"/>
        <v>0</v>
      </c>
      <c r="K156" s="12">
        <f t="shared" si="11"/>
        <v>1.5300000000000001E-2</v>
      </c>
      <c r="L156" s="12">
        <f t="shared" si="12"/>
        <v>229</v>
      </c>
      <c r="M156" s="13" t="str">
        <f t="shared" si="13"/>
        <v>Chaldaean</v>
      </c>
      <c r="N156" s="13">
        <f t="shared" si="14"/>
        <v>5</v>
      </c>
    </row>
    <row r="157" spans="1:14" ht="12.5" customHeight="1" x14ac:dyDescent="0.35">
      <c r="A157" s="8">
        <v>154</v>
      </c>
      <c r="B157" s="31" t="s">
        <v>18</v>
      </c>
      <c r="C157" s="34">
        <v>14</v>
      </c>
      <c r="D157" s="34">
        <v>50</v>
      </c>
      <c r="E157" s="35">
        <v>253</v>
      </c>
      <c r="F157" s="34">
        <v>317</v>
      </c>
      <c r="H157" s="8">
        <v>154</v>
      </c>
      <c r="I157" s="33" t="s">
        <v>18</v>
      </c>
      <c r="J157" s="12">
        <f t="shared" si="10"/>
        <v>317</v>
      </c>
      <c r="K157" s="12">
        <f t="shared" si="11"/>
        <v>317.0154</v>
      </c>
      <c r="L157" s="12">
        <f t="shared" si="12"/>
        <v>37</v>
      </c>
      <c r="M157" s="13" t="str">
        <f t="shared" si="13"/>
        <v>Xhosa</v>
      </c>
      <c r="N157" s="13">
        <f t="shared" si="14"/>
        <v>3</v>
      </c>
    </row>
    <row r="158" spans="1:14" ht="12.5" customHeight="1" x14ac:dyDescent="0.35">
      <c r="A158" s="8">
        <v>155</v>
      </c>
      <c r="B158" s="31" t="s">
        <v>57</v>
      </c>
      <c r="C158" s="10">
        <v>0</v>
      </c>
      <c r="D158" s="10">
        <v>30</v>
      </c>
      <c r="E158" s="32">
        <v>1433</v>
      </c>
      <c r="F158" s="10">
        <v>1463</v>
      </c>
      <c r="H158" s="8">
        <v>155</v>
      </c>
      <c r="I158" s="33" t="s">
        <v>57</v>
      </c>
      <c r="J158" s="12">
        <f t="shared" si="10"/>
        <v>1463</v>
      </c>
      <c r="K158" s="12">
        <f t="shared" si="11"/>
        <v>1463.0155</v>
      </c>
      <c r="L158" s="12">
        <f t="shared" si="12"/>
        <v>16</v>
      </c>
      <c r="M158" s="13" t="str">
        <f t="shared" si="13"/>
        <v>Wu</v>
      </c>
      <c r="N158" s="13">
        <f t="shared" si="14"/>
        <v>3</v>
      </c>
    </row>
    <row r="159" spans="1:14" ht="12.5" customHeight="1" x14ac:dyDescent="0.35">
      <c r="A159" s="8">
        <v>156</v>
      </c>
      <c r="B159" s="31" t="s">
        <v>138</v>
      </c>
      <c r="C159" s="34">
        <v>0</v>
      </c>
      <c r="D159" s="34">
        <v>3</v>
      </c>
      <c r="E159" s="35">
        <v>3</v>
      </c>
      <c r="F159" s="34">
        <v>6</v>
      </c>
      <c r="H159" s="8">
        <v>156</v>
      </c>
      <c r="I159" s="33" t="s">
        <v>138</v>
      </c>
      <c r="J159" s="12">
        <f t="shared" si="10"/>
        <v>6</v>
      </c>
      <c r="K159" s="12">
        <f t="shared" si="11"/>
        <v>6.0156000000000001</v>
      </c>
      <c r="L159" s="12">
        <f t="shared" si="12"/>
        <v>136</v>
      </c>
      <c r="M159" s="13" t="str">
        <f t="shared" si="13"/>
        <v>Wolof</v>
      </c>
      <c r="N159" s="13">
        <f t="shared" si="14"/>
        <v>3</v>
      </c>
    </row>
    <row r="160" spans="1:14" ht="12.5" customHeight="1" x14ac:dyDescent="0.35">
      <c r="A160" s="8">
        <v>157</v>
      </c>
      <c r="B160" s="31" t="s">
        <v>49</v>
      </c>
      <c r="C160" s="10">
        <v>109</v>
      </c>
      <c r="D160" s="10">
        <v>1567</v>
      </c>
      <c r="E160" s="32">
        <v>6392</v>
      </c>
      <c r="F160" s="10">
        <v>8068</v>
      </c>
      <c r="H160" s="8">
        <v>157</v>
      </c>
      <c r="I160" s="33" t="s">
        <v>49</v>
      </c>
      <c r="J160" s="12">
        <f t="shared" si="10"/>
        <v>8068</v>
      </c>
      <c r="K160" s="12">
        <f t="shared" si="11"/>
        <v>8068.0156999999999</v>
      </c>
      <c r="L160" s="12">
        <f t="shared" si="12"/>
        <v>3</v>
      </c>
      <c r="M160" s="13" t="str">
        <f t="shared" si="13"/>
        <v>Vai</v>
      </c>
      <c r="N160" s="13">
        <f t="shared" si="14"/>
        <v>3</v>
      </c>
    </row>
    <row r="161" spans="1:14" ht="12.5" customHeight="1" x14ac:dyDescent="0.35">
      <c r="A161" s="8">
        <v>158</v>
      </c>
      <c r="B161" s="31" t="s">
        <v>34</v>
      </c>
      <c r="C161" s="34">
        <v>0</v>
      </c>
      <c r="D161" s="34">
        <v>0</v>
      </c>
      <c r="E161" s="35">
        <v>0</v>
      </c>
      <c r="F161" s="34">
        <v>0</v>
      </c>
      <c r="H161" s="8">
        <v>158</v>
      </c>
      <c r="I161" s="33" t="s">
        <v>34</v>
      </c>
      <c r="J161" s="12">
        <f t="shared" si="10"/>
        <v>0</v>
      </c>
      <c r="K161" s="12">
        <f t="shared" si="11"/>
        <v>1.5800000000000002E-2</v>
      </c>
      <c r="L161" s="12">
        <f t="shared" si="12"/>
        <v>228</v>
      </c>
      <c r="M161" s="13" t="str">
        <f t="shared" si="13"/>
        <v>Uygur / Uyghur</v>
      </c>
      <c r="N161" s="13">
        <f t="shared" si="14"/>
        <v>3</v>
      </c>
    </row>
    <row r="162" spans="1:14" ht="12.5" customHeight="1" x14ac:dyDescent="0.35">
      <c r="A162" s="8">
        <v>159</v>
      </c>
      <c r="B162" s="31" t="s">
        <v>255</v>
      </c>
      <c r="C162" s="10">
        <v>0</v>
      </c>
      <c r="D162" s="10">
        <v>0</v>
      </c>
      <c r="E162" s="32">
        <v>0</v>
      </c>
      <c r="F162" s="10">
        <v>0</v>
      </c>
      <c r="H162" s="8">
        <v>159</v>
      </c>
      <c r="I162" s="33" t="s">
        <v>255</v>
      </c>
      <c r="J162" s="12">
        <f t="shared" si="10"/>
        <v>0</v>
      </c>
      <c r="K162" s="12">
        <f t="shared" si="11"/>
        <v>1.5900000000000001E-2</v>
      </c>
      <c r="L162" s="12">
        <f t="shared" si="12"/>
        <v>227</v>
      </c>
      <c r="M162" s="13" t="str">
        <f t="shared" si="13"/>
        <v>Turkmen</v>
      </c>
      <c r="N162" s="13">
        <f t="shared" si="14"/>
        <v>3</v>
      </c>
    </row>
    <row r="163" spans="1:14" ht="12.5" customHeight="1" x14ac:dyDescent="0.35">
      <c r="A163" s="8">
        <v>160</v>
      </c>
      <c r="B163" s="31" t="s">
        <v>37</v>
      </c>
      <c r="C163" s="34">
        <v>0</v>
      </c>
      <c r="D163" s="34">
        <v>12</v>
      </c>
      <c r="E163" s="35">
        <v>503</v>
      </c>
      <c r="F163" s="34">
        <v>515</v>
      </c>
      <c r="H163" s="8">
        <v>160</v>
      </c>
      <c r="I163" s="33" t="s">
        <v>37</v>
      </c>
      <c r="J163" s="12">
        <f t="shared" si="10"/>
        <v>515</v>
      </c>
      <c r="K163" s="12">
        <f t="shared" si="11"/>
        <v>515.01599999999996</v>
      </c>
      <c r="L163" s="12">
        <f t="shared" si="12"/>
        <v>29</v>
      </c>
      <c r="M163" s="13" t="str">
        <f t="shared" si="13"/>
        <v>Turkic, nec</v>
      </c>
      <c r="N163" s="13">
        <f t="shared" si="14"/>
        <v>3</v>
      </c>
    </row>
    <row r="164" spans="1:14" ht="12.5" customHeight="1" x14ac:dyDescent="0.35">
      <c r="A164" s="8">
        <v>161</v>
      </c>
      <c r="B164" s="31" t="s">
        <v>95</v>
      </c>
      <c r="C164" s="10">
        <v>0</v>
      </c>
      <c r="D164" s="10">
        <v>6</v>
      </c>
      <c r="E164" s="32">
        <v>114</v>
      </c>
      <c r="F164" s="10">
        <v>120</v>
      </c>
      <c r="H164" s="8">
        <v>161</v>
      </c>
      <c r="I164" s="33" t="s">
        <v>95</v>
      </c>
      <c r="J164" s="12">
        <f t="shared" si="10"/>
        <v>120</v>
      </c>
      <c r="K164" s="12">
        <f t="shared" si="11"/>
        <v>120.01609999999999</v>
      </c>
      <c r="L164" s="12">
        <f t="shared" si="12"/>
        <v>51</v>
      </c>
      <c r="M164" s="13" t="str">
        <f t="shared" si="13"/>
        <v>Tok Pisin</v>
      </c>
      <c r="N164" s="13">
        <f t="shared" si="14"/>
        <v>3</v>
      </c>
    </row>
    <row r="165" spans="1:14" ht="12.5" customHeight="1" x14ac:dyDescent="0.35">
      <c r="A165" s="8">
        <v>162</v>
      </c>
      <c r="B165" s="31" t="s">
        <v>186</v>
      </c>
      <c r="C165" s="34">
        <v>3</v>
      </c>
      <c r="D165" s="34">
        <v>0</v>
      </c>
      <c r="E165" s="35">
        <v>0</v>
      </c>
      <c r="F165" s="34">
        <v>3</v>
      </c>
      <c r="H165" s="8">
        <v>162</v>
      </c>
      <c r="I165" s="33" t="s">
        <v>186</v>
      </c>
      <c r="J165" s="12">
        <f t="shared" si="10"/>
        <v>3</v>
      </c>
      <c r="K165" s="12">
        <f t="shared" si="11"/>
        <v>3.0162</v>
      </c>
      <c r="L165" s="12">
        <f t="shared" si="12"/>
        <v>176</v>
      </c>
      <c r="M165" s="13" t="str">
        <f t="shared" si="13"/>
        <v>Tetum</v>
      </c>
      <c r="N165" s="13">
        <f t="shared" si="14"/>
        <v>3</v>
      </c>
    </row>
    <row r="166" spans="1:14" ht="12.5" customHeight="1" x14ac:dyDescent="0.35">
      <c r="A166" s="8">
        <v>163</v>
      </c>
      <c r="B166" s="31" t="s">
        <v>40</v>
      </c>
      <c r="C166" s="10">
        <v>0</v>
      </c>
      <c r="D166" s="10">
        <v>6</v>
      </c>
      <c r="E166" s="32">
        <v>47</v>
      </c>
      <c r="F166" s="10">
        <v>53</v>
      </c>
      <c r="H166" s="8">
        <v>163</v>
      </c>
      <c r="I166" s="33" t="s">
        <v>40</v>
      </c>
      <c r="J166" s="12">
        <f t="shared" si="10"/>
        <v>53</v>
      </c>
      <c r="K166" s="12">
        <f t="shared" si="11"/>
        <v>53.016300000000001</v>
      </c>
      <c r="L166" s="12">
        <f t="shared" si="12"/>
        <v>71</v>
      </c>
      <c r="M166" s="13" t="str">
        <f t="shared" si="13"/>
        <v>Teochew</v>
      </c>
      <c r="N166" s="13">
        <f t="shared" si="14"/>
        <v>3</v>
      </c>
    </row>
    <row r="167" spans="1:14" ht="12.5" customHeight="1" x14ac:dyDescent="0.35">
      <c r="A167" s="8">
        <v>164</v>
      </c>
      <c r="B167" s="31" t="s">
        <v>151</v>
      </c>
      <c r="C167" s="34">
        <v>3</v>
      </c>
      <c r="D167" s="34">
        <v>3</v>
      </c>
      <c r="E167" s="35">
        <v>0</v>
      </c>
      <c r="F167" s="34">
        <v>6</v>
      </c>
      <c r="H167" s="8">
        <v>164</v>
      </c>
      <c r="I167" s="33" t="s">
        <v>151</v>
      </c>
      <c r="J167" s="12">
        <f t="shared" si="10"/>
        <v>6</v>
      </c>
      <c r="K167" s="12">
        <f t="shared" si="11"/>
        <v>6.0164</v>
      </c>
      <c r="L167" s="12">
        <f t="shared" si="12"/>
        <v>135</v>
      </c>
      <c r="M167" s="13" t="str">
        <f t="shared" si="13"/>
        <v>Tai, nfd</v>
      </c>
      <c r="N167" s="13">
        <f t="shared" si="14"/>
        <v>3</v>
      </c>
    </row>
    <row r="168" spans="1:14" ht="12.5" customHeight="1" x14ac:dyDescent="0.35">
      <c r="A168" s="8">
        <v>165</v>
      </c>
      <c r="B168" s="31" t="s">
        <v>217</v>
      </c>
      <c r="C168" s="10">
        <v>0</v>
      </c>
      <c r="D168" s="10">
        <v>0</v>
      </c>
      <c r="E168" s="32">
        <v>0</v>
      </c>
      <c r="F168" s="10">
        <v>0</v>
      </c>
      <c r="H168" s="8">
        <v>165</v>
      </c>
      <c r="I168" s="33" t="s">
        <v>217</v>
      </c>
      <c r="J168" s="12">
        <f t="shared" si="10"/>
        <v>0</v>
      </c>
      <c r="K168" s="12">
        <f t="shared" si="11"/>
        <v>1.6500000000000001E-2</v>
      </c>
      <c r="L168" s="12">
        <f t="shared" si="12"/>
        <v>226</v>
      </c>
      <c r="M168" s="13" t="str">
        <f t="shared" si="13"/>
        <v>Tai, nec</v>
      </c>
      <c r="N168" s="13">
        <f t="shared" si="14"/>
        <v>3</v>
      </c>
    </row>
    <row r="169" spans="1:14" ht="12.5" customHeight="1" x14ac:dyDescent="0.35">
      <c r="A169" s="8">
        <v>166</v>
      </c>
      <c r="B169" s="31" t="s">
        <v>116</v>
      </c>
      <c r="C169" s="34">
        <v>0</v>
      </c>
      <c r="D169" s="34">
        <v>0</v>
      </c>
      <c r="E169" s="35">
        <v>15</v>
      </c>
      <c r="F169" s="34">
        <v>15</v>
      </c>
      <c r="H169" s="8">
        <v>166</v>
      </c>
      <c r="I169" s="33" t="s">
        <v>116</v>
      </c>
      <c r="J169" s="12">
        <f t="shared" si="10"/>
        <v>15</v>
      </c>
      <c r="K169" s="12">
        <f t="shared" si="11"/>
        <v>15.0166</v>
      </c>
      <c r="L169" s="12">
        <f t="shared" si="12"/>
        <v>100</v>
      </c>
      <c r="M169" s="13" t="str">
        <f t="shared" si="13"/>
        <v>Susu</v>
      </c>
      <c r="N169" s="13">
        <f t="shared" si="14"/>
        <v>3</v>
      </c>
    </row>
    <row r="170" spans="1:14" ht="12.5" customHeight="1" x14ac:dyDescent="0.35">
      <c r="A170" s="8">
        <v>167</v>
      </c>
      <c r="B170" s="31" t="s">
        <v>52</v>
      </c>
      <c r="C170" s="10">
        <v>11</v>
      </c>
      <c r="D170" s="10">
        <v>91</v>
      </c>
      <c r="E170" s="32">
        <v>4802</v>
      </c>
      <c r="F170" s="10">
        <v>4904</v>
      </c>
      <c r="H170" s="8">
        <v>167</v>
      </c>
      <c r="I170" s="33" t="s">
        <v>52</v>
      </c>
      <c r="J170" s="12">
        <f t="shared" si="10"/>
        <v>4904</v>
      </c>
      <c r="K170" s="12">
        <f t="shared" si="11"/>
        <v>4904.0167000000001</v>
      </c>
      <c r="L170" s="12">
        <f t="shared" si="12"/>
        <v>5</v>
      </c>
      <c r="M170" s="13" t="str">
        <f t="shared" si="13"/>
        <v>Solomon Islands Pijin</v>
      </c>
      <c r="N170" s="13">
        <f t="shared" si="14"/>
        <v>3</v>
      </c>
    </row>
    <row r="171" spans="1:14" ht="12.5" customHeight="1" x14ac:dyDescent="0.35">
      <c r="A171" s="8">
        <v>168</v>
      </c>
      <c r="B171" s="31" t="s">
        <v>102</v>
      </c>
      <c r="C171" s="34">
        <v>34</v>
      </c>
      <c r="D171" s="34">
        <v>0</v>
      </c>
      <c r="E171" s="35">
        <v>3</v>
      </c>
      <c r="F171" s="34">
        <v>37</v>
      </c>
      <c r="H171" s="8">
        <v>168</v>
      </c>
      <c r="I171" s="33" t="s">
        <v>102</v>
      </c>
      <c r="J171" s="12">
        <f t="shared" si="10"/>
        <v>37</v>
      </c>
      <c r="K171" s="12">
        <f t="shared" si="11"/>
        <v>37.016800000000003</v>
      </c>
      <c r="L171" s="12">
        <f t="shared" si="12"/>
        <v>77</v>
      </c>
      <c r="M171" s="13" t="str">
        <f t="shared" si="13"/>
        <v>Shan</v>
      </c>
      <c r="N171" s="13">
        <f t="shared" si="14"/>
        <v>3</v>
      </c>
    </row>
    <row r="172" spans="1:14" ht="12.5" customHeight="1" x14ac:dyDescent="0.35">
      <c r="A172" s="8">
        <v>169</v>
      </c>
      <c r="B172" s="31" t="s">
        <v>106</v>
      </c>
      <c r="C172" s="10">
        <v>0</v>
      </c>
      <c r="D172" s="10">
        <v>6</v>
      </c>
      <c r="E172" s="32">
        <v>15</v>
      </c>
      <c r="F172" s="10">
        <v>21</v>
      </c>
      <c r="H172" s="8">
        <v>169</v>
      </c>
      <c r="I172" s="33" t="s">
        <v>106</v>
      </c>
      <c r="J172" s="12">
        <f t="shared" si="10"/>
        <v>21</v>
      </c>
      <c r="K172" s="12">
        <f t="shared" si="11"/>
        <v>21.0169</v>
      </c>
      <c r="L172" s="12">
        <f t="shared" si="12"/>
        <v>89</v>
      </c>
      <c r="M172" s="13" t="str">
        <f t="shared" si="13"/>
        <v>Samoan</v>
      </c>
      <c r="N172" s="13">
        <f t="shared" si="14"/>
        <v>3</v>
      </c>
    </row>
    <row r="173" spans="1:14" ht="12.5" customHeight="1" x14ac:dyDescent="0.35">
      <c r="A173" s="8">
        <v>170</v>
      </c>
      <c r="B173" s="31" t="s">
        <v>254</v>
      </c>
      <c r="C173" s="34">
        <v>0</v>
      </c>
      <c r="D173" s="34">
        <v>0</v>
      </c>
      <c r="E173" s="35">
        <v>3</v>
      </c>
      <c r="F173" s="34">
        <v>3</v>
      </c>
      <c r="H173" s="8">
        <v>170</v>
      </c>
      <c r="I173" s="33" t="s">
        <v>254</v>
      </c>
      <c r="J173" s="12">
        <f t="shared" si="10"/>
        <v>3</v>
      </c>
      <c r="K173" s="12">
        <f t="shared" si="11"/>
        <v>3.0169999999999999</v>
      </c>
      <c r="L173" s="12">
        <f t="shared" si="12"/>
        <v>175</v>
      </c>
      <c r="M173" s="13" t="str">
        <f t="shared" si="13"/>
        <v>Parsun</v>
      </c>
      <c r="N173" s="13">
        <f t="shared" si="14"/>
        <v>3</v>
      </c>
    </row>
    <row r="174" spans="1:14" ht="12.5" customHeight="1" x14ac:dyDescent="0.35">
      <c r="A174" s="8">
        <v>171</v>
      </c>
      <c r="B174" s="31" t="s">
        <v>142</v>
      </c>
      <c r="C174" s="10">
        <v>3</v>
      </c>
      <c r="D174" s="10">
        <v>3</v>
      </c>
      <c r="E174" s="32">
        <v>0</v>
      </c>
      <c r="F174" s="10">
        <v>6</v>
      </c>
      <c r="H174" s="8">
        <v>171</v>
      </c>
      <c r="I174" s="33" t="s">
        <v>142</v>
      </c>
      <c r="J174" s="12">
        <f t="shared" si="10"/>
        <v>6</v>
      </c>
      <c r="K174" s="12">
        <f t="shared" si="11"/>
        <v>6.0171000000000001</v>
      </c>
      <c r="L174" s="12">
        <f t="shared" si="12"/>
        <v>134</v>
      </c>
      <c r="M174" s="13" t="str">
        <f t="shared" si="13"/>
        <v>Pacific Austronesian Ls, nec</v>
      </c>
      <c r="N174" s="13">
        <f t="shared" si="14"/>
        <v>3</v>
      </c>
    </row>
    <row r="175" spans="1:14" ht="12.5" customHeight="1" x14ac:dyDescent="0.35">
      <c r="A175" s="8">
        <v>172</v>
      </c>
      <c r="B175" s="31" t="s">
        <v>147</v>
      </c>
      <c r="C175" s="34">
        <v>3</v>
      </c>
      <c r="D175" s="34">
        <v>0</v>
      </c>
      <c r="E175" s="35">
        <v>3</v>
      </c>
      <c r="F175" s="34">
        <v>6</v>
      </c>
      <c r="H175" s="8">
        <v>172</v>
      </c>
      <c r="I175" s="33" t="s">
        <v>147</v>
      </c>
      <c r="J175" s="12">
        <f t="shared" si="10"/>
        <v>6</v>
      </c>
      <c r="K175" s="12">
        <f t="shared" si="11"/>
        <v>6.0171999999999999</v>
      </c>
      <c r="L175" s="12">
        <f t="shared" si="12"/>
        <v>133</v>
      </c>
      <c r="M175" s="13" t="str">
        <f t="shared" si="13"/>
        <v>Other Southwest and Central Asian Ls, nec</v>
      </c>
      <c r="N175" s="13">
        <f t="shared" si="14"/>
        <v>3</v>
      </c>
    </row>
    <row r="176" spans="1:14" ht="12.5" customHeight="1" x14ac:dyDescent="0.35">
      <c r="A176" s="8">
        <v>173</v>
      </c>
      <c r="B176" s="31" t="s">
        <v>224</v>
      </c>
      <c r="C176" s="10">
        <v>0</v>
      </c>
      <c r="D176" s="10">
        <v>0</v>
      </c>
      <c r="E176" s="32">
        <v>0</v>
      </c>
      <c r="F176" s="10">
        <v>0</v>
      </c>
      <c r="H176" s="8">
        <v>173</v>
      </c>
      <c r="I176" s="33" t="s">
        <v>224</v>
      </c>
      <c r="J176" s="12">
        <f t="shared" si="10"/>
        <v>0</v>
      </c>
      <c r="K176" s="12">
        <f t="shared" si="11"/>
        <v>1.7299999999999999E-2</v>
      </c>
      <c r="L176" s="12">
        <f t="shared" si="12"/>
        <v>225</v>
      </c>
      <c r="M176" s="13" t="str">
        <f t="shared" si="13"/>
        <v>Other Southern Asian Ls, nec</v>
      </c>
      <c r="N176" s="13">
        <f t="shared" si="14"/>
        <v>3</v>
      </c>
    </row>
    <row r="177" spans="1:14" ht="12.5" customHeight="1" x14ac:dyDescent="0.35">
      <c r="A177" s="8">
        <v>174</v>
      </c>
      <c r="B177" s="31" t="s">
        <v>176</v>
      </c>
      <c r="C177" s="34">
        <v>0</v>
      </c>
      <c r="D177" s="34">
        <v>0</v>
      </c>
      <c r="E177" s="35">
        <v>0</v>
      </c>
      <c r="F177" s="34">
        <v>0</v>
      </c>
      <c r="H177" s="8">
        <v>174</v>
      </c>
      <c r="I177" s="33" t="s">
        <v>176</v>
      </c>
      <c r="J177" s="12">
        <f t="shared" si="10"/>
        <v>0</v>
      </c>
      <c r="K177" s="12">
        <f t="shared" si="11"/>
        <v>1.7400000000000002E-2</v>
      </c>
      <c r="L177" s="12">
        <f t="shared" si="12"/>
        <v>224</v>
      </c>
      <c r="M177" s="13" t="str">
        <f t="shared" si="13"/>
        <v>Other Southeast Asian Ls, nec</v>
      </c>
      <c r="N177" s="13">
        <f t="shared" si="14"/>
        <v>3</v>
      </c>
    </row>
    <row r="178" spans="1:14" ht="12.5" customHeight="1" x14ac:dyDescent="0.35">
      <c r="A178" s="8">
        <v>175</v>
      </c>
      <c r="B178" s="31" t="s">
        <v>100</v>
      </c>
      <c r="C178" s="10">
        <v>0</v>
      </c>
      <c r="D178" s="10">
        <v>3</v>
      </c>
      <c r="E178" s="32">
        <v>24</v>
      </c>
      <c r="F178" s="10">
        <v>27</v>
      </c>
      <c r="H178" s="8">
        <v>175</v>
      </c>
      <c r="I178" s="33" t="s">
        <v>100</v>
      </c>
      <c r="J178" s="12">
        <f t="shared" si="10"/>
        <v>27</v>
      </c>
      <c r="K178" s="12">
        <f t="shared" si="11"/>
        <v>27.017499999999998</v>
      </c>
      <c r="L178" s="12">
        <f t="shared" si="12"/>
        <v>81</v>
      </c>
      <c r="M178" s="13" t="str">
        <f t="shared" si="13"/>
        <v>Nubi</v>
      </c>
      <c r="N178" s="13">
        <f t="shared" si="14"/>
        <v>3</v>
      </c>
    </row>
    <row r="179" spans="1:14" ht="12.5" customHeight="1" x14ac:dyDescent="0.35">
      <c r="A179" s="8">
        <v>176</v>
      </c>
      <c r="B179" s="31" t="s">
        <v>9</v>
      </c>
      <c r="C179" s="34">
        <v>25</v>
      </c>
      <c r="D179" s="34">
        <v>29</v>
      </c>
      <c r="E179" s="35">
        <v>3</v>
      </c>
      <c r="F179" s="34">
        <v>57</v>
      </c>
      <c r="H179" s="8">
        <v>176</v>
      </c>
      <c r="I179" s="33" t="s">
        <v>9</v>
      </c>
      <c r="J179" s="12">
        <f t="shared" si="10"/>
        <v>57</v>
      </c>
      <c r="K179" s="12">
        <f t="shared" si="11"/>
        <v>57.017600000000002</v>
      </c>
      <c r="L179" s="12">
        <f t="shared" si="12"/>
        <v>66</v>
      </c>
      <c r="M179" s="13" t="str">
        <f t="shared" si="13"/>
        <v>Mon</v>
      </c>
      <c r="N179" s="13">
        <f t="shared" si="14"/>
        <v>3</v>
      </c>
    </row>
    <row r="180" spans="1:14" ht="12.5" customHeight="1" x14ac:dyDescent="0.35">
      <c r="A180" s="8">
        <v>177</v>
      </c>
      <c r="B180" s="31" t="s">
        <v>145</v>
      </c>
      <c r="C180" s="10">
        <v>0</v>
      </c>
      <c r="D180" s="10">
        <v>3</v>
      </c>
      <c r="E180" s="32">
        <v>3</v>
      </c>
      <c r="F180" s="10">
        <v>6</v>
      </c>
      <c r="H180" s="8">
        <v>177</v>
      </c>
      <c r="I180" s="33" t="s">
        <v>145</v>
      </c>
      <c r="J180" s="12">
        <f t="shared" si="10"/>
        <v>6</v>
      </c>
      <c r="K180" s="12">
        <f t="shared" si="11"/>
        <v>6.0176999999999996</v>
      </c>
      <c r="L180" s="12">
        <f t="shared" si="12"/>
        <v>132</v>
      </c>
      <c r="M180" s="13" t="str">
        <f t="shared" si="13"/>
        <v>Lisu</v>
      </c>
      <c r="N180" s="13">
        <f t="shared" si="14"/>
        <v>3</v>
      </c>
    </row>
    <row r="181" spans="1:14" ht="12.5" customHeight="1" x14ac:dyDescent="0.35">
      <c r="A181" s="8">
        <v>178</v>
      </c>
      <c r="B181" s="31" t="s">
        <v>461</v>
      </c>
      <c r="C181" s="34">
        <v>5</v>
      </c>
      <c r="D181" s="34">
        <v>7</v>
      </c>
      <c r="E181" s="35">
        <v>34</v>
      </c>
      <c r="F181" s="34">
        <v>46</v>
      </c>
      <c r="H181" s="8">
        <v>178</v>
      </c>
      <c r="I181" s="33" t="s">
        <v>461</v>
      </c>
      <c r="J181" s="12">
        <f t="shared" si="10"/>
        <v>46</v>
      </c>
      <c r="K181" s="12">
        <f t="shared" si="11"/>
        <v>46.017800000000001</v>
      </c>
      <c r="L181" s="12">
        <f t="shared" si="12"/>
        <v>74</v>
      </c>
      <c r="M181" s="13" t="str">
        <f t="shared" si="13"/>
        <v>Lingala</v>
      </c>
      <c r="N181" s="13">
        <f t="shared" si="14"/>
        <v>3</v>
      </c>
    </row>
    <row r="182" spans="1:14" ht="12.5" customHeight="1" x14ac:dyDescent="0.35">
      <c r="A182" s="8">
        <v>179</v>
      </c>
      <c r="B182" s="31" t="s">
        <v>462</v>
      </c>
      <c r="C182" s="10">
        <v>0</v>
      </c>
      <c r="D182" s="10">
        <v>0</v>
      </c>
      <c r="E182" s="32">
        <v>3</v>
      </c>
      <c r="F182" s="10">
        <v>3</v>
      </c>
      <c r="H182" s="8">
        <v>179</v>
      </c>
      <c r="I182" s="33" t="s">
        <v>462</v>
      </c>
      <c r="J182" s="12">
        <f t="shared" si="10"/>
        <v>3</v>
      </c>
      <c r="K182" s="12">
        <f t="shared" si="11"/>
        <v>3.0179</v>
      </c>
      <c r="L182" s="12">
        <f t="shared" si="12"/>
        <v>174</v>
      </c>
      <c r="M182" s="13" t="str">
        <f t="shared" si="13"/>
        <v>Latin</v>
      </c>
      <c r="N182" s="13">
        <f t="shared" si="14"/>
        <v>3</v>
      </c>
    </row>
    <row r="183" spans="1:14" ht="12.5" customHeight="1" x14ac:dyDescent="0.35">
      <c r="A183" s="8">
        <v>180</v>
      </c>
      <c r="B183" s="31" t="s">
        <v>463</v>
      </c>
      <c r="C183" s="34">
        <v>0</v>
      </c>
      <c r="D183" s="34">
        <v>0</v>
      </c>
      <c r="E183" s="35">
        <v>3</v>
      </c>
      <c r="F183" s="34">
        <v>3</v>
      </c>
      <c r="H183" s="8">
        <v>180</v>
      </c>
      <c r="I183" s="33" t="s">
        <v>463</v>
      </c>
      <c r="J183" s="12">
        <f t="shared" si="10"/>
        <v>3</v>
      </c>
      <c r="K183" s="12">
        <f t="shared" si="11"/>
        <v>3.0179999999999998</v>
      </c>
      <c r="L183" s="12">
        <f t="shared" si="12"/>
        <v>173</v>
      </c>
      <c r="M183" s="13" t="str">
        <f t="shared" si="13"/>
        <v>Kurdish, Southern (Feyli)</v>
      </c>
      <c r="N183" s="13">
        <f t="shared" si="14"/>
        <v>3</v>
      </c>
    </row>
    <row r="184" spans="1:14" ht="12.5" customHeight="1" x14ac:dyDescent="0.35">
      <c r="A184" s="8">
        <v>181</v>
      </c>
      <c r="B184" s="31" t="s">
        <v>464</v>
      </c>
      <c r="C184" s="10">
        <v>0</v>
      </c>
      <c r="D184" s="10">
        <v>0</v>
      </c>
      <c r="E184" s="32">
        <v>3</v>
      </c>
      <c r="F184" s="10">
        <v>3</v>
      </c>
      <c r="H184" s="8">
        <v>181</v>
      </c>
      <c r="I184" s="33" t="s">
        <v>464</v>
      </c>
      <c r="J184" s="12">
        <f t="shared" si="10"/>
        <v>3</v>
      </c>
      <c r="K184" s="12">
        <f t="shared" si="11"/>
        <v>3.0181</v>
      </c>
      <c r="L184" s="12">
        <f t="shared" si="12"/>
        <v>172</v>
      </c>
      <c r="M184" s="13" t="str">
        <f t="shared" si="13"/>
        <v>Kurdish (Sorani)</v>
      </c>
      <c r="N184" s="13">
        <f t="shared" si="14"/>
        <v>3</v>
      </c>
    </row>
    <row r="185" spans="1:14" ht="12.5" customHeight="1" x14ac:dyDescent="0.35">
      <c r="A185" s="8">
        <v>182</v>
      </c>
      <c r="B185" s="31" t="s">
        <v>465</v>
      </c>
      <c r="C185" s="34">
        <v>0</v>
      </c>
      <c r="D185" s="34">
        <v>0</v>
      </c>
      <c r="E185" s="35">
        <v>3</v>
      </c>
      <c r="F185" s="34">
        <v>3</v>
      </c>
      <c r="H185" s="8">
        <v>182</v>
      </c>
      <c r="I185" s="33" t="s">
        <v>465</v>
      </c>
      <c r="J185" s="12">
        <f t="shared" si="10"/>
        <v>3</v>
      </c>
      <c r="K185" s="12">
        <f t="shared" si="11"/>
        <v>3.0182000000000002</v>
      </c>
      <c r="L185" s="12">
        <f t="shared" si="12"/>
        <v>171</v>
      </c>
      <c r="M185" s="13" t="str">
        <f t="shared" si="13"/>
        <v>Kpelle</v>
      </c>
      <c r="N185" s="13">
        <f t="shared" si="14"/>
        <v>3</v>
      </c>
    </row>
    <row r="186" spans="1:14" ht="12.5" customHeight="1" x14ac:dyDescent="0.35">
      <c r="A186" s="8">
        <v>183</v>
      </c>
      <c r="B186" s="31" t="s">
        <v>13</v>
      </c>
      <c r="C186" s="10">
        <v>3</v>
      </c>
      <c r="D186" s="10">
        <v>7</v>
      </c>
      <c r="E186" s="32">
        <v>57</v>
      </c>
      <c r="F186" s="10">
        <v>67</v>
      </c>
      <c r="H186" s="8">
        <v>183</v>
      </c>
      <c r="I186" s="33" t="s">
        <v>13</v>
      </c>
      <c r="J186" s="12">
        <f t="shared" si="10"/>
        <v>67</v>
      </c>
      <c r="K186" s="12">
        <f t="shared" si="11"/>
        <v>67.018299999999996</v>
      </c>
      <c r="L186" s="12">
        <f t="shared" si="12"/>
        <v>62</v>
      </c>
      <c r="M186" s="13" t="str">
        <f t="shared" si="13"/>
        <v>Koongo</v>
      </c>
      <c r="N186" s="13">
        <f t="shared" si="14"/>
        <v>3</v>
      </c>
    </row>
    <row r="187" spans="1:14" ht="12.5" customHeight="1" x14ac:dyDescent="0.35">
      <c r="A187" s="8">
        <v>184</v>
      </c>
      <c r="B187" s="31" t="s">
        <v>156</v>
      </c>
      <c r="C187" s="34">
        <v>0</v>
      </c>
      <c r="D187" s="34">
        <v>0</v>
      </c>
      <c r="E187" s="35">
        <v>0</v>
      </c>
      <c r="F187" s="34">
        <v>0</v>
      </c>
      <c r="H187" s="8">
        <v>184</v>
      </c>
      <c r="I187" s="33" t="s">
        <v>156</v>
      </c>
      <c r="J187" s="12">
        <f t="shared" si="10"/>
        <v>0</v>
      </c>
      <c r="K187" s="12">
        <f t="shared" si="11"/>
        <v>1.84E-2</v>
      </c>
      <c r="L187" s="12">
        <f t="shared" si="12"/>
        <v>223</v>
      </c>
      <c r="M187" s="13" t="str">
        <f t="shared" si="13"/>
        <v>Kiwai</v>
      </c>
      <c r="N187" s="13">
        <f t="shared" si="14"/>
        <v>3</v>
      </c>
    </row>
    <row r="188" spans="1:14" ht="12.5" customHeight="1" x14ac:dyDescent="0.35">
      <c r="A188" s="8">
        <v>185</v>
      </c>
      <c r="B188" s="31" t="s">
        <v>131</v>
      </c>
      <c r="C188" s="10">
        <v>3</v>
      </c>
      <c r="D188" s="10">
        <v>3</v>
      </c>
      <c r="E188" s="32">
        <v>3</v>
      </c>
      <c r="F188" s="10">
        <v>9</v>
      </c>
      <c r="H188" s="8">
        <v>185</v>
      </c>
      <c r="I188" s="33" t="s">
        <v>131</v>
      </c>
      <c r="J188" s="12">
        <f t="shared" si="10"/>
        <v>9</v>
      </c>
      <c r="K188" s="12">
        <f t="shared" si="11"/>
        <v>9.0184999999999995</v>
      </c>
      <c r="L188" s="12">
        <f t="shared" si="12"/>
        <v>119</v>
      </c>
      <c r="M188" s="13" t="str">
        <f t="shared" si="13"/>
        <v>Kikuyu</v>
      </c>
      <c r="N188" s="13">
        <f t="shared" si="14"/>
        <v>3</v>
      </c>
    </row>
    <row r="189" spans="1:14" ht="12.5" customHeight="1" x14ac:dyDescent="0.35">
      <c r="A189" s="8">
        <v>186</v>
      </c>
      <c r="B189" s="31" t="s">
        <v>230</v>
      </c>
      <c r="C189" s="34">
        <v>0</v>
      </c>
      <c r="D189" s="34">
        <v>0</v>
      </c>
      <c r="E189" s="35">
        <v>0</v>
      </c>
      <c r="F189" s="34">
        <v>0</v>
      </c>
      <c r="H189" s="8">
        <v>186</v>
      </c>
      <c r="I189" s="33" t="s">
        <v>230</v>
      </c>
      <c r="J189" s="12">
        <f t="shared" si="10"/>
        <v>0</v>
      </c>
      <c r="K189" s="12">
        <f t="shared" si="11"/>
        <v>1.8600000000000002E-2</v>
      </c>
      <c r="L189" s="12">
        <f t="shared" si="12"/>
        <v>222</v>
      </c>
      <c r="M189" s="13" t="str">
        <f t="shared" si="13"/>
        <v>Kashmiri</v>
      </c>
      <c r="N189" s="13">
        <f t="shared" si="14"/>
        <v>3</v>
      </c>
    </row>
    <row r="190" spans="1:14" ht="12.5" customHeight="1" x14ac:dyDescent="0.35">
      <c r="A190" s="8">
        <v>187</v>
      </c>
      <c r="B190" s="31" t="s">
        <v>235</v>
      </c>
      <c r="C190" s="10">
        <v>0</v>
      </c>
      <c r="D190" s="10">
        <v>3</v>
      </c>
      <c r="E190" s="32">
        <v>0</v>
      </c>
      <c r="F190" s="10">
        <v>3</v>
      </c>
      <c r="H190" s="8">
        <v>187</v>
      </c>
      <c r="I190" s="33" t="s">
        <v>235</v>
      </c>
      <c r="J190" s="12">
        <f t="shared" si="10"/>
        <v>3</v>
      </c>
      <c r="K190" s="12">
        <f t="shared" si="11"/>
        <v>3.0186999999999999</v>
      </c>
      <c r="L190" s="12">
        <f t="shared" si="12"/>
        <v>170</v>
      </c>
      <c r="M190" s="13" t="str">
        <f t="shared" si="13"/>
        <v>Karen Pwo</v>
      </c>
      <c r="N190" s="13">
        <f t="shared" si="14"/>
        <v>3</v>
      </c>
    </row>
    <row r="191" spans="1:14" ht="12.5" customHeight="1" x14ac:dyDescent="0.35">
      <c r="A191" s="8">
        <v>188</v>
      </c>
      <c r="B191" s="31" t="s">
        <v>77</v>
      </c>
      <c r="C191" s="34">
        <v>498</v>
      </c>
      <c r="D191" s="34">
        <v>49</v>
      </c>
      <c r="E191" s="35">
        <v>48</v>
      </c>
      <c r="F191" s="34">
        <v>595</v>
      </c>
      <c r="H191" s="8">
        <v>188</v>
      </c>
      <c r="I191" s="33" t="s">
        <v>77</v>
      </c>
      <c r="J191" s="12">
        <f t="shared" si="10"/>
        <v>595</v>
      </c>
      <c r="K191" s="12">
        <f t="shared" si="11"/>
        <v>595.01880000000006</v>
      </c>
      <c r="L191" s="12">
        <f t="shared" si="12"/>
        <v>28</v>
      </c>
      <c r="M191" s="13" t="str">
        <f t="shared" si="13"/>
        <v>Karen Bwe</v>
      </c>
      <c r="N191" s="13">
        <f t="shared" si="14"/>
        <v>3</v>
      </c>
    </row>
    <row r="192" spans="1:14" ht="12.5" customHeight="1" x14ac:dyDescent="0.35">
      <c r="A192" s="8">
        <v>189</v>
      </c>
      <c r="B192" s="31" t="s">
        <v>68</v>
      </c>
      <c r="C192" s="10">
        <v>121</v>
      </c>
      <c r="D192" s="10">
        <v>82</v>
      </c>
      <c r="E192" s="32">
        <v>549</v>
      </c>
      <c r="F192" s="10">
        <v>752</v>
      </c>
      <c r="H192" s="8">
        <v>189</v>
      </c>
      <c r="I192" s="33" t="s">
        <v>68</v>
      </c>
      <c r="J192" s="12">
        <f t="shared" si="10"/>
        <v>752</v>
      </c>
      <c r="K192" s="12">
        <f t="shared" si="11"/>
        <v>752.01890000000003</v>
      </c>
      <c r="L192" s="12">
        <f t="shared" si="12"/>
        <v>24</v>
      </c>
      <c r="M192" s="13" t="str">
        <f t="shared" si="13"/>
        <v>Kachin</v>
      </c>
      <c r="N192" s="13">
        <f t="shared" si="14"/>
        <v>3</v>
      </c>
    </row>
    <row r="193" spans="1:14" ht="12.5" customHeight="1" x14ac:dyDescent="0.35">
      <c r="A193" s="8">
        <v>190</v>
      </c>
      <c r="B193" s="31" t="s">
        <v>63</v>
      </c>
      <c r="C193" s="34">
        <v>23</v>
      </c>
      <c r="D193" s="34">
        <v>14</v>
      </c>
      <c r="E193" s="35">
        <v>223</v>
      </c>
      <c r="F193" s="34">
        <v>260</v>
      </c>
      <c r="H193" s="8">
        <v>190</v>
      </c>
      <c r="I193" s="33" t="s">
        <v>63</v>
      </c>
      <c r="J193" s="12">
        <f t="shared" si="10"/>
        <v>260</v>
      </c>
      <c r="K193" s="12">
        <f t="shared" si="11"/>
        <v>260.01900000000001</v>
      </c>
      <c r="L193" s="12">
        <f t="shared" si="12"/>
        <v>41</v>
      </c>
      <c r="M193" s="13" t="str">
        <f t="shared" si="13"/>
        <v>Javanese</v>
      </c>
      <c r="N193" s="13">
        <f t="shared" si="14"/>
        <v>3</v>
      </c>
    </row>
    <row r="194" spans="1:14" ht="12.5" customHeight="1" x14ac:dyDescent="0.35">
      <c r="A194" s="8">
        <v>191</v>
      </c>
      <c r="B194" s="31" t="s">
        <v>76</v>
      </c>
      <c r="C194" s="10">
        <v>0</v>
      </c>
      <c r="D194" s="10">
        <v>19</v>
      </c>
      <c r="E194" s="32">
        <v>44</v>
      </c>
      <c r="F194" s="10">
        <v>63</v>
      </c>
      <c r="H194" s="8">
        <v>191</v>
      </c>
      <c r="I194" s="33" t="s">
        <v>76</v>
      </c>
      <c r="J194" s="12">
        <f t="shared" si="10"/>
        <v>63</v>
      </c>
      <c r="K194" s="12">
        <f t="shared" si="11"/>
        <v>63.019100000000002</v>
      </c>
      <c r="L194" s="12">
        <f t="shared" si="12"/>
        <v>64</v>
      </c>
      <c r="M194" s="13" t="str">
        <f t="shared" si="13"/>
        <v>Indo-Aryan, nec</v>
      </c>
      <c r="N194" s="13">
        <f t="shared" si="14"/>
        <v>3</v>
      </c>
    </row>
    <row r="195" spans="1:14" ht="12.5" customHeight="1" x14ac:dyDescent="0.35">
      <c r="A195" s="8">
        <v>192</v>
      </c>
      <c r="B195" s="31" t="s">
        <v>62</v>
      </c>
      <c r="C195" s="34">
        <v>0</v>
      </c>
      <c r="D195" s="34">
        <v>168</v>
      </c>
      <c r="E195" s="35">
        <v>430</v>
      </c>
      <c r="F195" s="34">
        <v>598</v>
      </c>
      <c r="H195" s="8">
        <v>192</v>
      </c>
      <c r="I195" s="33" t="s">
        <v>62</v>
      </c>
      <c r="J195" s="12">
        <f t="shared" si="10"/>
        <v>598</v>
      </c>
      <c r="K195" s="12">
        <f t="shared" si="11"/>
        <v>598.01919999999996</v>
      </c>
      <c r="L195" s="12">
        <f t="shared" si="12"/>
        <v>27</v>
      </c>
      <c r="M195" s="13" t="str">
        <f t="shared" si="13"/>
        <v>Inadequately dscrbd</v>
      </c>
      <c r="N195" s="13">
        <f t="shared" si="14"/>
        <v>3</v>
      </c>
    </row>
    <row r="196" spans="1:14" ht="12.5" customHeight="1" x14ac:dyDescent="0.35">
      <c r="A196" s="8">
        <v>193</v>
      </c>
      <c r="B196" s="31" t="s">
        <v>246</v>
      </c>
      <c r="C196" s="10">
        <v>0</v>
      </c>
      <c r="D196" s="10">
        <v>0</v>
      </c>
      <c r="E196" s="32">
        <v>0</v>
      </c>
      <c r="F196" s="10">
        <v>0</v>
      </c>
      <c r="H196" s="8">
        <v>193</v>
      </c>
      <c r="I196" s="33" t="s">
        <v>246</v>
      </c>
      <c r="J196" s="12">
        <f t="shared" si="10"/>
        <v>0</v>
      </c>
      <c r="K196" s="12">
        <f t="shared" si="11"/>
        <v>1.9300000000000001E-2</v>
      </c>
      <c r="L196" s="12">
        <f t="shared" si="12"/>
        <v>221</v>
      </c>
      <c r="M196" s="13" t="str">
        <f t="shared" si="13"/>
        <v>Hmong</v>
      </c>
      <c r="N196" s="13">
        <f t="shared" si="14"/>
        <v>3</v>
      </c>
    </row>
    <row r="197" spans="1:14" ht="12.5" customHeight="1" x14ac:dyDescent="0.35">
      <c r="A197" s="8">
        <v>194</v>
      </c>
      <c r="B197" s="31" t="s">
        <v>14</v>
      </c>
      <c r="C197" s="34">
        <v>20</v>
      </c>
      <c r="D197" s="34">
        <v>411</v>
      </c>
      <c r="E197" s="35">
        <v>11392</v>
      </c>
      <c r="F197" s="34">
        <v>11823</v>
      </c>
      <c r="H197" s="8">
        <v>194</v>
      </c>
      <c r="I197" s="33" t="s">
        <v>14</v>
      </c>
      <c r="J197" s="12">
        <f t="shared" ref="J197:J258" si="15">VLOOKUP(H197,$A$4:$F$258,$J$3+2)</f>
        <v>11823</v>
      </c>
      <c r="K197" s="12">
        <f t="shared" ref="K197:K258" si="16">J197+0.0001*H197</f>
        <v>11823.019399999999</v>
      </c>
      <c r="L197" s="12">
        <f t="shared" ref="L197:L258" si="17">RANK(K197,K$4:K$258)</f>
        <v>1</v>
      </c>
      <c r="M197" s="13" t="str">
        <f t="shared" ref="M197:M258" si="18">VLOOKUP(MATCH(H197,L$4:L$258,0),$H$4:$J$258,2)</f>
        <v>Haka</v>
      </c>
      <c r="N197" s="13">
        <f t="shared" ref="N197:N258" si="19">VLOOKUP(MATCH(H197,L$4:L$258,0),$H$4:$J$258,3)</f>
        <v>3</v>
      </c>
    </row>
    <row r="198" spans="1:14" ht="12.5" customHeight="1" x14ac:dyDescent="0.35">
      <c r="A198" s="8">
        <v>195</v>
      </c>
      <c r="B198" s="31" t="s">
        <v>177</v>
      </c>
      <c r="C198" s="10">
        <v>12</v>
      </c>
      <c r="D198" s="10">
        <v>0</v>
      </c>
      <c r="E198" s="32">
        <v>0</v>
      </c>
      <c r="F198" s="10">
        <v>12</v>
      </c>
      <c r="H198" s="8">
        <v>195</v>
      </c>
      <c r="I198" s="33" t="s">
        <v>177</v>
      </c>
      <c r="J198" s="12">
        <f t="shared" si="15"/>
        <v>12</v>
      </c>
      <c r="K198" s="12">
        <f t="shared" si="16"/>
        <v>12.019500000000001</v>
      </c>
      <c r="L198" s="12">
        <f t="shared" si="17"/>
        <v>107</v>
      </c>
      <c r="M198" s="13" t="str">
        <f t="shared" si="18"/>
        <v>Gio</v>
      </c>
      <c r="N198" s="13">
        <f t="shared" si="19"/>
        <v>3</v>
      </c>
    </row>
    <row r="199" spans="1:14" ht="12.5" customHeight="1" x14ac:dyDescent="0.35">
      <c r="A199" s="8">
        <v>196</v>
      </c>
      <c r="B199" s="31" t="s">
        <v>45</v>
      </c>
      <c r="C199" s="34">
        <v>0</v>
      </c>
      <c r="D199" s="34">
        <v>6</v>
      </c>
      <c r="E199" s="35">
        <v>12</v>
      </c>
      <c r="F199" s="34">
        <v>18</v>
      </c>
      <c r="H199" s="8">
        <v>196</v>
      </c>
      <c r="I199" s="33" t="s">
        <v>45</v>
      </c>
      <c r="J199" s="12">
        <f t="shared" si="15"/>
        <v>18</v>
      </c>
      <c r="K199" s="12">
        <f t="shared" si="16"/>
        <v>18.019600000000001</v>
      </c>
      <c r="L199" s="12">
        <f t="shared" si="17"/>
        <v>95</v>
      </c>
      <c r="M199" s="13" t="str">
        <f t="shared" si="18"/>
        <v>Gilbertese</v>
      </c>
      <c r="N199" s="13">
        <f t="shared" si="19"/>
        <v>3</v>
      </c>
    </row>
    <row r="200" spans="1:14" ht="12.5" customHeight="1" x14ac:dyDescent="0.35">
      <c r="A200" s="8">
        <v>197</v>
      </c>
      <c r="B200" s="31" t="s">
        <v>66</v>
      </c>
      <c r="C200" s="10">
        <v>3</v>
      </c>
      <c r="D200" s="10">
        <v>79</v>
      </c>
      <c r="E200" s="32">
        <v>122</v>
      </c>
      <c r="F200" s="10">
        <v>204</v>
      </c>
      <c r="H200" s="8">
        <v>197</v>
      </c>
      <c r="I200" s="33" t="s">
        <v>66</v>
      </c>
      <c r="J200" s="12">
        <f t="shared" si="15"/>
        <v>204</v>
      </c>
      <c r="K200" s="12">
        <f t="shared" si="16"/>
        <v>204.0197</v>
      </c>
      <c r="L200" s="12">
        <f t="shared" si="17"/>
        <v>43</v>
      </c>
      <c r="M200" s="13" t="str">
        <f t="shared" si="18"/>
        <v>Flemish</v>
      </c>
      <c r="N200" s="13">
        <f t="shared" si="19"/>
        <v>3</v>
      </c>
    </row>
    <row r="201" spans="1:14" ht="12.5" customHeight="1" x14ac:dyDescent="0.35">
      <c r="A201" s="8">
        <v>198</v>
      </c>
      <c r="B201" s="31" t="s">
        <v>121</v>
      </c>
      <c r="C201" s="34">
        <v>0</v>
      </c>
      <c r="D201" s="34">
        <v>3</v>
      </c>
      <c r="E201" s="35">
        <v>0</v>
      </c>
      <c r="F201" s="34">
        <v>3</v>
      </c>
      <c r="H201" s="8">
        <v>198</v>
      </c>
      <c r="I201" s="33" t="s">
        <v>121</v>
      </c>
      <c r="J201" s="12">
        <f t="shared" si="15"/>
        <v>3</v>
      </c>
      <c r="K201" s="12">
        <f t="shared" si="16"/>
        <v>3.0198</v>
      </c>
      <c r="L201" s="12">
        <f t="shared" si="17"/>
        <v>169</v>
      </c>
      <c r="M201" s="13" t="str">
        <f t="shared" si="18"/>
        <v>Faeroese</v>
      </c>
      <c r="N201" s="13">
        <f t="shared" si="19"/>
        <v>3</v>
      </c>
    </row>
    <row r="202" spans="1:14" ht="12.5" customHeight="1" x14ac:dyDescent="0.35">
      <c r="A202" s="8">
        <v>199</v>
      </c>
      <c r="B202" s="31" t="s">
        <v>252</v>
      </c>
      <c r="C202" s="10">
        <v>0</v>
      </c>
      <c r="D202" s="10">
        <v>0</v>
      </c>
      <c r="E202" s="32">
        <v>0</v>
      </c>
      <c r="F202" s="10">
        <v>0</v>
      </c>
      <c r="H202" s="8">
        <v>199</v>
      </c>
      <c r="I202" s="33" t="s">
        <v>252</v>
      </c>
      <c r="J202" s="12">
        <f t="shared" si="15"/>
        <v>0</v>
      </c>
      <c r="K202" s="12">
        <f t="shared" si="16"/>
        <v>1.9900000000000001E-2</v>
      </c>
      <c r="L202" s="12">
        <f t="shared" si="17"/>
        <v>220</v>
      </c>
      <c r="M202" s="13" t="str">
        <f t="shared" si="18"/>
        <v>Chin Zotong</v>
      </c>
      <c r="N202" s="13">
        <f t="shared" si="19"/>
        <v>3</v>
      </c>
    </row>
    <row r="203" spans="1:14" ht="12.5" customHeight="1" x14ac:dyDescent="0.35">
      <c r="A203" s="8">
        <v>200</v>
      </c>
      <c r="B203" s="31" t="s">
        <v>85</v>
      </c>
      <c r="C203" s="34">
        <v>0</v>
      </c>
      <c r="D203" s="34">
        <v>16</v>
      </c>
      <c r="E203" s="35">
        <v>22</v>
      </c>
      <c r="F203" s="34">
        <v>38</v>
      </c>
      <c r="H203" s="8">
        <v>200</v>
      </c>
      <c r="I203" s="33" t="s">
        <v>85</v>
      </c>
      <c r="J203" s="12">
        <f t="shared" si="15"/>
        <v>38</v>
      </c>
      <c r="K203" s="12">
        <f t="shared" si="16"/>
        <v>38.020000000000003</v>
      </c>
      <c r="L203" s="12">
        <f t="shared" si="17"/>
        <v>76</v>
      </c>
      <c r="M203" s="13" t="str">
        <f t="shared" si="18"/>
        <v>Chin Thado</v>
      </c>
      <c r="N203" s="13">
        <f t="shared" si="19"/>
        <v>3</v>
      </c>
    </row>
    <row r="204" spans="1:14" ht="12.5" customHeight="1" x14ac:dyDescent="0.35">
      <c r="A204" s="8">
        <v>201</v>
      </c>
      <c r="B204" s="31" t="s">
        <v>170</v>
      </c>
      <c r="C204" s="10">
        <v>0</v>
      </c>
      <c r="D204" s="10">
        <v>0</v>
      </c>
      <c r="E204" s="32">
        <v>0</v>
      </c>
      <c r="F204" s="10">
        <v>0</v>
      </c>
      <c r="H204" s="8">
        <v>201</v>
      </c>
      <c r="I204" s="33" t="s">
        <v>170</v>
      </c>
      <c r="J204" s="12">
        <f t="shared" si="15"/>
        <v>0</v>
      </c>
      <c r="K204" s="12">
        <f t="shared" si="16"/>
        <v>2.01E-2</v>
      </c>
      <c r="L204" s="12">
        <f t="shared" si="17"/>
        <v>219</v>
      </c>
      <c r="M204" s="13" t="str">
        <f t="shared" si="18"/>
        <v>Chaldean Neo-Aramaic</v>
      </c>
      <c r="N204" s="13">
        <f t="shared" si="19"/>
        <v>3</v>
      </c>
    </row>
    <row r="205" spans="1:14" ht="12.5" customHeight="1" x14ac:dyDescent="0.35">
      <c r="A205" s="8">
        <v>202</v>
      </c>
      <c r="B205" s="31" t="s">
        <v>179</v>
      </c>
      <c r="C205" s="34">
        <v>0</v>
      </c>
      <c r="D205" s="34">
        <v>0</v>
      </c>
      <c r="E205" s="35">
        <v>0</v>
      </c>
      <c r="F205" s="34">
        <v>0</v>
      </c>
      <c r="H205" s="8">
        <v>202</v>
      </c>
      <c r="I205" s="33" t="s">
        <v>179</v>
      </c>
      <c r="J205" s="12">
        <f t="shared" si="15"/>
        <v>0</v>
      </c>
      <c r="K205" s="12">
        <f t="shared" si="16"/>
        <v>2.0200000000000003E-2</v>
      </c>
      <c r="L205" s="12">
        <f t="shared" si="17"/>
        <v>218</v>
      </c>
      <c r="M205" s="13" t="str">
        <f t="shared" si="18"/>
        <v>Catalan</v>
      </c>
      <c r="N205" s="13">
        <f t="shared" si="19"/>
        <v>3</v>
      </c>
    </row>
    <row r="206" spans="1:14" ht="12.5" customHeight="1" x14ac:dyDescent="0.35">
      <c r="A206" s="8">
        <v>203</v>
      </c>
      <c r="B206" s="31" t="s">
        <v>189</v>
      </c>
      <c r="C206" s="10">
        <v>0</v>
      </c>
      <c r="D206" s="10">
        <v>0</v>
      </c>
      <c r="E206" s="32">
        <v>3</v>
      </c>
      <c r="F206" s="10">
        <v>3</v>
      </c>
      <c r="H206" s="8">
        <v>203</v>
      </c>
      <c r="I206" s="33" t="s">
        <v>189</v>
      </c>
      <c r="J206" s="12">
        <f t="shared" si="15"/>
        <v>3</v>
      </c>
      <c r="K206" s="12">
        <f t="shared" si="16"/>
        <v>3.0203000000000002</v>
      </c>
      <c r="L206" s="12">
        <f t="shared" si="17"/>
        <v>168</v>
      </c>
      <c r="M206" s="13" t="str">
        <f t="shared" si="18"/>
        <v>Bikol</v>
      </c>
      <c r="N206" s="13">
        <f t="shared" si="19"/>
        <v>3</v>
      </c>
    </row>
    <row r="207" spans="1:14" ht="12.5" customHeight="1" x14ac:dyDescent="0.35">
      <c r="A207" s="8">
        <v>204</v>
      </c>
      <c r="B207" s="31" t="s">
        <v>248</v>
      </c>
      <c r="C207" s="34">
        <v>0</v>
      </c>
      <c r="D207" s="34">
        <v>0</v>
      </c>
      <c r="E207" s="35">
        <v>0</v>
      </c>
      <c r="F207" s="34">
        <v>0</v>
      </c>
      <c r="H207" s="8">
        <v>204</v>
      </c>
      <c r="I207" s="33" t="s">
        <v>248</v>
      </c>
      <c r="J207" s="12">
        <f t="shared" si="15"/>
        <v>0</v>
      </c>
      <c r="K207" s="12">
        <f t="shared" si="16"/>
        <v>2.0400000000000001E-2</v>
      </c>
      <c r="L207" s="12">
        <f t="shared" si="17"/>
        <v>217</v>
      </c>
      <c r="M207" s="13" t="str">
        <f t="shared" si="18"/>
        <v>Belorussian</v>
      </c>
      <c r="N207" s="13">
        <f t="shared" si="19"/>
        <v>3</v>
      </c>
    </row>
    <row r="208" spans="1:14" ht="12.5" customHeight="1" x14ac:dyDescent="0.35">
      <c r="A208" s="8">
        <v>205</v>
      </c>
      <c r="B208" s="31" t="s">
        <v>82</v>
      </c>
      <c r="C208" s="10">
        <v>3</v>
      </c>
      <c r="D208" s="10">
        <v>7</v>
      </c>
      <c r="E208" s="32">
        <v>131</v>
      </c>
      <c r="F208" s="10">
        <v>141</v>
      </c>
      <c r="H208" s="8">
        <v>205</v>
      </c>
      <c r="I208" s="33" t="s">
        <v>82</v>
      </c>
      <c r="J208" s="12">
        <f t="shared" si="15"/>
        <v>141</v>
      </c>
      <c r="K208" s="12">
        <f t="shared" si="16"/>
        <v>141.0205</v>
      </c>
      <c r="L208" s="12">
        <f t="shared" si="17"/>
        <v>47</v>
      </c>
      <c r="M208" s="13" t="str">
        <f t="shared" si="18"/>
        <v>Basque</v>
      </c>
      <c r="N208" s="13">
        <f t="shared" si="19"/>
        <v>3</v>
      </c>
    </row>
    <row r="209" spans="1:14" ht="12.5" customHeight="1" x14ac:dyDescent="0.35">
      <c r="A209" s="8">
        <v>206</v>
      </c>
      <c r="B209" s="31" t="s">
        <v>242</v>
      </c>
      <c r="C209" s="34">
        <v>0</v>
      </c>
      <c r="D209" s="34">
        <v>3</v>
      </c>
      <c r="E209" s="35">
        <v>3</v>
      </c>
      <c r="F209" s="34">
        <v>6</v>
      </c>
      <c r="H209" s="8">
        <v>206</v>
      </c>
      <c r="I209" s="33" t="s">
        <v>242</v>
      </c>
      <c r="J209" s="12">
        <f t="shared" si="15"/>
        <v>6</v>
      </c>
      <c r="K209" s="12">
        <f t="shared" si="16"/>
        <v>6.0206</v>
      </c>
      <c r="L209" s="12">
        <f t="shared" si="17"/>
        <v>131</v>
      </c>
      <c r="M209" s="13" t="str">
        <f t="shared" si="18"/>
        <v>Balinese</v>
      </c>
      <c r="N209" s="13">
        <f t="shared" si="19"/>
        <v>3</v>
      </c>
    </row>
    <row r="210" spans="1:14" ht="12.5" customHeight="1" x14ac:dyDescent="0.35">
      <c r="A210" s="8">
        <v>207</v>
      </c>
      <c r="B210" s="31" t="s">
        <v>91</v>
      </c>
      <c r="C210" s="10">
        <v>3</v>
      </c>
      <c r="D210" s="10">
        <v>3</v>
      </c>
      <c r="E210" s="32">
        <v>53</v>
      </c>
      <c r="F210" s="10">
        <v>59</v>
      </c>
      <c r="H210" s="8">
        <v>207</v>
      </c>
      <c r="I210" s="33" t="s">
        <v>91</v>
      </c>
      <c r="J210" s="12">
        <f t="shared" si="15"/>
        <v>59</v>
      </c>
      <c r="K210" s="12">
        <f t="shared" si="16"/>
        <v>59.020699999999998</v>
      </c>
      <c r="L210" s="12">
        <f t="shared" si="17"/>
        <v>65</v>
      </c>
      <c r="M210" s="13" t="str">
        <f t="shared" si="18"/>
        <v>Asante</v>
      </c>
      <c r="N210" s="13">
        <f t="shared" si="19"/>
        <v>3</v>
      </c>
    </row>
    <row r="211" spans="1:14" ht="12.5" customHeight="1" x14ac:dyDescent="0.35">
      <c r="A211" s="8">
        <v>208</v>
      </c>
      <c r="B211" s="31" t="s">
        <v>59</v>
      </c>
      <c r="C211" s="34">
        <v>8</v>
      </c>
      <c r="D211" s="34">
        <v>150</v>
      </c>
      <c r="E211" s="35">
        <v>3811</v>
      </c>
      <c r="F211" s="34">
        <v>3969</v>
      </c>
      <c r="H211" s="8">
        <v>208</v>
      </c>
      <c r="I211" s="33" t="s">
        <v>59</v>
      </c>
      <c r="J211" s="12">
        <f t="shared" si="15"/>
        <v>3969</v>
      </c>
      <c r="K211" s="12">
        <f t="shared" si="16"/>
        <v>3969.0207999999998</v>
      </c>
      <c r="L211" s="12">
        <f t="shared" si="17"/>
        <v>6</v>
      </c>
      <c r="M211" s="13" t="str">
        <f t="shared" si="18"/>
        <v>Arakanese</v>
      </c>
      <c r="N211" s="13">
        <f t="shared" si="19"/>
        <v>3</v>
      </c>
    </row>
    <row r="212" spans="1:14" ht="12.5" customHeight="1" x14ac:dyDescent="0.35">
      <c r="A212" s="8">
        <v>209</v>
      </c>
      <c r="B212" s="31" t="s">
        <v>42</v>
      </c>
      <c r="C212" s="10">
        <v>0</v>
      </c>
      <c r="D212" s="10">
        <v>3</v>
      </c>
      <c r="E212" s="32">
        <v>3</v>
      </c>
      <c r="F212" s="10">
        <v>6</v>
      </c>
      <c r="H212" s="8">
        <v>209</v>
      </c>
      <c r="I212" s="33" t="s">
        <v>42</v>
      </c>
      <c r="J212" s="12">
        <f t="shared" si="15"/>
        <v>6</v>
      </c>
      <c r="K212" s="12">
        <f t="shared" si="16"/>
        <v>6.0209000000000001</v>
      </c>
      <c r="L212" s="12">
        <f t="shared" si="17"/>
        <v>130</v>
      </c>
      <c r="M212" s="13" t="str">
        <f t="shared" si="18"/>
        <v>Anuak</v>
      </c>
      <c r="N212" s="13">
        <f t="shared" si="19"/>
        <v>3</v>
      </c>
    </row>
    <row r="213" spans="1:14" ht="12.5" customHeight="1" x14ac:dyDescent="0.35">
      <c r="A213" s="8">
        <v>210</v>
      </c>
      <c r="B213" s="31" t="s">
        <v>115</v>
      </c>
      <c r="C213" s="34">
        <v>0</v>
      </c>
      <c r="D213" s="34">
        <v>3</v>
      </c>
      <c r="E213" s="35">
        <v>3</v>
      </c>
      <c r="F213" s="34">
        <v>6</v>
      </c>
      <c r="H213" s="8">
        <v>210</v>
      </c>
      <c r="I213" s="33" t="s">
        <v>115</v>
      </c>
      <c r="J213" s="12">
        <f t="shared" si="15"/>
        <v>6</v>
      </c>
      <c r="K213" s="12">
        <f t="shared" si="16"/>
        <v>6.0209999999999999</v>
      </c>
      <c r="L213" s="12">
        <f t="shared" si="17"/>
        <v>129</v>
      </c>
      <c r="M213" s="13" t="str">
        <f t="shared" si="18"/>
        <v>African Languages, nfd</v>
      </c>
      <c r="N213" s="13">
        <f t="shared" si="19"/>
        <v>3</v>
      </c>
    </row>
    <row r="214" spans="1:14" ht="12.5" customHeight="1" x14ac:dyDescent="0.35">
      <c r="A214" s="8">
        <v>211</v>
      </c>
      <c r="B214" s="31" t="s">
        <v>174</v>
      </c>
      <c r="C214" s="10">
        <v>0</v>
      </c>
      <c r="D214" s="10">
        <v>0</v>
      </c>
      <c r="E214" s="32">
        <v>3</v>
      </c>
      <c r="F214" s="10">
        <v>3</v>
      </c>
      <c r="H214" s="8">
        <v>211</v>
      </c>
      <c r="I214" s="33" t="s">
        <v>174</v>
      </c>
      <c r="J214" s="12">
        <f t="shared" si="15"/>
        <v>3</v>
      </c>
      <c r="K214" s="12">
        <f t="shared" si="16"/>
        <v>3.0211000000000001</v>
      </c>
      <c r="L214" s="12">
        <f t="shared" si="17"/>
        <v>167</v>
      </c>
      <c r="M214" s="13" t="str">
        <f t="shared" si="18"/>
        <v>Acholi</v>
      </c>
      <c r="N214" s="13">
        <f t="shared" si="19"/>
        <v>3</v>
      </c>
    </row>
    <row r="215" spans="1:14" ht="12.5" customHeight="1" x14ac:dyDescent="0.35">
      <c r="A215" s="8">
        <v>212</v>
      </c>
      <c r="B215" s="31" t="s">
        <v>10</v>
      </c>
      <c r="C215" s="34">
        <v>25</v>
      </c>
      <c r="D215" s="34">
        <v>46</v>
      </c>
      <c r="E215" s="35">
        <v>15</v>
      </c>
      <c r="F215" s="34">
        <v>86</v>
      </c>
      <c r="H215" s="8">
        <v>212</v>
      </c>
      <c r="I215" s="33" t="s">
        <v>10</v>
      </c>
      <c r="J215" s="12">
        <f t="shared" si="15"/>
        <v>86</v>
      </c>
      <c r="K215" s="12">
        <f t="shared" si="16"/>
        <v>86.021199999999993</v>
      </c>
      <c r="L215" s="12">
        <f t="shared" si="17"/>
        <v>60</v>
      </c>
      <c r="M215" s="13" t="str">
        <f t="shared" si="18"/>
        <v>Tuvaluan</v>
      </c>
      <c r="N215" s="13">
        <f t="shared" si="19"/>
        <v>0</v>
      </c>
    </row>
    <row r="216" spans="1:14" ht="12.5" customHeight="1" x14ac:dyDescent="0.35">
      <c r="A216" s="8">
        <v>213</v>
      </c>
      <c r="B216" s="31" t="s">
        <v>182</v>
      </c>
      <c r="C216" s="10">
        <v>0</v>
      </c>
      <c r="D216" s="10">
        <v>0</v>
      </c>
      <c r="E216" s="32">
        <v>0</v>
      </c>
      <c r="F216" s="10">
        <v>0</v>
      </c>
      <c r="H216" s="8">
        <v>213</v>
      </c>
      <c r="I216" s="33" t="s">
        <v>182</v>
      </c>
      <c r="J216" s="12">
        <f t="shared" si="15"/>
        <v>0</v>
      </c>
      <c r="K216" s="12">
        <f t="shared" si="16"/>
        <v>2.1299999999999999E-2</v>
      </c>
      <c r="L216" s="12">
        <f t="shared" si="17"/>
        <v>216</v>
      </c>
      <c r="M216" s="13" t="str">
        <f t="shared" si="18"/>
        <v>Turkic, nfd</v>
      </c>
      <c r="N216" s="13">
        <f t="shared" si="19"/>
        <v>0</v>
      </c>
    </row>
    <row r="217" spans="1:14" ht="12.5" customHeight="1" x14ac:dyDescent="0.35">
      <c r="A217" s="8">
        <v>214</v>
      </c>
      <c r="B217" s="31" t="s">
        <v>183</v>
      </c>
      <c r="C217" s="34">
        <v>0</v>
      </c>
      <c r="D217" s="34">
        <v>3</v>
      </c>
      <c r="E217" s="35">
        <v>3</v>
      </c>
      <c r="F217" s="34">
        <v>6</v>
      </c>
      <c r="H217" s="8">
        <v>214</v>
      </c>
      <c r="I217" s="33" t="s">
        <v>183</v>
      </c>
      <c r="J217" s="12">
        <f t="shared" si="15"/>
        <v>6</v>
      </c>
      <c r="K217" s="12">
        <f t="shared" si="16"/>
        <v>6.0213999999999999</v>
      </c>
      <c r="L217" s="12">
        <f t="shared" si="17"/>
        <v>128</v>
      </c>
      <c r="M217" s="13" t="str">
        <f t="shared" si="18"/>
        <v>Tokelauan</v>
      </c>
      <c r="N217" s="13">
        <f t="shared" si="19"/>
        <v>0</v>
      </c>
    </row>
    <row r="218" spans="1:14" ht="12.5" customHeight="1" x14ac:dyDescent="0.35">
      <c r="A218" s="8">
        <v>215</v>
      </c>
      <c r="B218" s="31" t="s">
        <v>35</v>
      </c>
      <c r="C218" s="10">
        <v>30</v>
      </c>
      <c r="D218" s="10">
        <v>580</v>
      </c>
      <c r="E218" s="32">
        <v>1683</v>
      </c>
      <c r="F218" s="10">
        <v>2293</v>
      </c>
      <c r="H218" s="8">
        <v>215</v>
      </c>
      <c r="I218" s="33" t="s">
        <v>35</v>
      </c>
      <c r="J218" s="12">
        <f t="shared" si="15"/>
        <v>2293</v>
      </c>
      <c r="K218" s="12">
        <f t="shared" si="16"/>
        <v>2293.0214999999998</v>
      </c>
      <c r="L218" s="12">
        <f t="shared" si="17"/>
        <v>10</v>
      </c>
      <c r="M218" s="13" t="str">
        <f t="shared" si="18"/>
        <v>Timorese</v>
      </c>
      <c r="N218" s="13">
        <f t="shared" si="19"/>
        <v>0</v>
      </c>
    </row>
    <row r="219" spans="1:14" ht="12.5" customHeight="1" x14ac:dyDescent="0.35">
      <c r="A219" s="8">
        <v>216</v>
      </c>
      <c r="B219" s="31" t="s">
        <v>36</v>
      </c>
      <c r="C219" s="34">
        <v>3</v>
      </c>
      <c r="D219" s="34">
        <v>19</v>
      </c>
      <c r="E219" s="35">
        <v>334</v>
      </c>
      <c r="F219" s="34">
        <v>356</v>
      </c>
      <c r="H219" s="8">
        <v>216</v>
      </c>
      <c r="I219" s="33" t="s">
        <v>36</v>
      </c>
      <c r="J219" s="12">
        <f t="shared" si="15"/>
        <v>356</v>
      </c>
      <c r="K219" s="12">
        <f t="shared" si="16"/>
        <v>356.02159999999998</v>
      </c>
      <c r="L219" s="12">
        <f t="shared" si="17"/>
        <v>34</v>
      </c>
      <c r="M219" s="13" t="str">
        <f t="shared" si="18"/>
        <v>SOUTHEAST ASIAN LANGUAGES</v>
      </c>
      <c r="N219" s="13">
        <f t="shared" si="19"/>
        <v>0</v>
      </c>
    </row>
    <row r="220" spans="1:14" ht="12.5" customHeight="1" x14ac:dyDescent="0.35">
      <c r="A220" s="8">
        <v>217</v>
      </c>
      <c r="B220" s="31" t="s">
        <v>239</v>
      </c>
      <c r="C220" s="10">
        <v>0</v>
      </c>
      <c r="D220" s="10">
        <v>3</v>
      </c>
      <c r="E220" s="32">
        <v>0</v>
      </c>
      <c r="F220" s="10">
        <v>3</v>
      </c>
      <c r="H220" s="8">
        <v>217</v>
      </c>
      <c r="I220" s="33" t="s">
        <v>239</v>
      </c>
      <c r="J220" s="12">
        <f t="shared" si="15"/>
        <v>3</v>
      </c>
      <c r="K220" s="12">
        <f t="shared" si="16"/>
        <v>3.0217000000000001</v>
      </c>
      <c r="L220" s="12">
        <f t="shared" si="17"/>
        <v>166</v>
      </c>
      <c r="M220" s="13" t="str">
        <f t="shared" si="18"/>
        <v>Shilluk</v>
      </c>
      <c r="N220" s="13">
        <f t="shared" si="19"/>
        <v>0</v>
      </c>
    </row>
    <row r="221" spans="1:14" ht="12.5" customHeight="1" x14ac:dyDescent="0.35">
      <c r="A221" s="8">
        <v>218</v>
      </c>
      <c r="B221" s="31" t="s">
        <v>70</v>
      </c>
      <c r="C221" s="34">
        <v>41</v>
      </c>
      <c r="D221" s="34">
        <v>30</v>
      </c>
      <c r="E221" s="35">
        <v>151</v>
      </c>
      <c r="F221" s="34">
        <v>222</v>
      </c>
      <c r="H221" s="8">
        <v>218</v>
      </c>
      <c r="I221" s="33" t="s">
        <v>70</v>
      </c>
      <c r="J221" s="12">
        <f t="shared" si="15"/>
        <v>222</v>
      </c>
      <c r="K221" s="12">
        <f t="shared" si="16"/>
        <v>222.02180000000001</v>
      </c>
      <c r="L221" s="12">
        <f t="shared" si="17"/>
        <v>42</v>
      </c>
      <c r="M221" s="13" t="str">
        <f t="shared" si="18"/>
        <v>Seychelles Creole</v>
      </c>
      <c r="N221" s="13">
        <f t="shared" si="19"/>
        <v>0</v>
      </c>
    </row>
    <row r="222" spans="1:14" ht="12.5" customHeight="1" x14ac:dyDescent="0.35">
      <c r="A222" s="8">
        <v>219</v>
      </c>
      <c r="B222" s="31" t="s">
        <v>93</v>
      </c>
      <c r="C222" s="10">
        <v>0</v>
      </c>
      <c r="D222" s="10">
        <v>21</v>
      </c>
      <c r="E222" s="32">
        <v>17</v>
      </c>
      <c r="F222" s="10">
        <v>38</v>
      </c>
      <c r="H222" s="8">
        <v>219</v>
      </c>
      <c r="I222" s="33" t="s">
        <v>93</v>
      </c>
      <c r="J222" s="12">
        <f t="shared" si="15"/>
        <v>38</v>
      </c>
      <c r="K222" s="12">
        <f t="shared" si="16"/>
        <v>38.021900000000002</v>
      </c>
      <c r="L222" s="12">
        <f t="shared" si="17"/>
        <v>75</v>
      </c>
      <c r="M222" s="13" t="str">
        <f t="shared" si="18"/>
        <v>Serbo-Croatian/Yugoslavian so described</v>
      </c>
      <c r="N222" s="13">
        <f t="shared" si="19"/>
        <v>0</v>
      </c>
    </row>
    <row r="223" spans="1:14" ht="12.5" customHeight="1" x14ac:dyDescent="0.35">
      <c r="A223" s="8">
        <v>220</v>
      </c>
      <c r="B223" s="31" t="s">
        <v>79</v>
      </c>
      <c r="C223" s="34">
        <v>0</v>
      </c>
      <c r="D223" s="34">
        <v>75</v>
      </c>
      <c r="E223" s="35">
        <v>1000</v>
      </c>
      <c r="F223" s="34">
        <v>1075</v>
      </c>
      <c r="H223" s="8">
        <v>220</v>
      </c>
      <c r="I223" s="33" t="s">
        <v>79</v>
      </c>
      <c r="J223" s="12">
        <f t="shared" si="15"/>
        <v>1075</v>
      </c>
      <c r="K223" s="12">
        <f t="shared" si="16"/>
        <v>1075.0219999999999</v>
      </c>
      <c r="L223" s="12">
        <f t="shared" si="17"/>
        <v>19</v>
      </c>
      <c r="M223" s="13" t="str">
        <f t="shared" si="18"/>
        <v>Sango</v>
      </c>
      <c r="N223" s="13">
        <f t="shared" si="19"/>
        <v>0</v>
      </c>
    </row>
    <row r="224" spans="1:14" ht="12.5" customHeight="1" x14ac:dyDescent="0.35">
      <c r="A224" s="8">
        <v>221</v>
      </c>
      <c r="B224" s="31" t="s">
        <v>135</v>
      </c>
      <c r="C224" s="10">
        <v>0</v>
      </c>
      <c r="D224" s="10">
        <v>0</v>
      </c>
      <c r="E224" s="32">
        <v>3</v>
      </c>
      <c r="F224" s="10">
        <v>3</v>
      </c>
      <c r="H224" s="8">
        <v>221</v>
      </c>
      <c r="I224" s="33" t="s">
        <v>135</v>
      </c>
      <c r="J224" s="12">
        <f t="shared" si="15"/>
        <v>3</v>
      </c>
      <c r="K224" s="12">
        <f t="shared" si="16"/>
        <v>3.0221</v>
      </c>
      <c r="L224" s="12">
        <f t="shared" si="17"/>
        <v>165</v>
      </c>
      <c r="M224" s="13" t="str">
        <f t="shared" si="18"/>
        <v>Pular / Fuuta Jalon</v>
      </c>
      <c r="N224" s="13">
        <f t="shared" si="19"/>
        <v>0</v>
      </c>
    </row>
    <row r="225" spans="1:14" ht="12.5" customHeight="1" x14ac:dyDescent="0.35">
      <c r="A225" s="8">
        <v>222</v>
      </c>
      <c r="B225" s="31" t="s">
        <v>155</v>
      </c>
      <c r="C225" s="34">
        <v>0</v>
      </c>
      <c r="D225" s="34">
        <v>3</v>
      </c>
      <c r="E225" s="35">
        <v>0</v>
      </c>
      <c r="F225" s="34">
        <v>3</v>
      </c>
      <c r="H225" s="8">
        <v>222</v>
      </c>
      <c r="I225" s="33" t="s">
        <v>155</v>
      </c>
      <c r="J225" s="12">
        <f t="shared" si="15"/>
        <v>3</v>
      </c>
      <c r="K225" s="12">
        <f t="shared" si="16"/>
        <v>3.0222000000000002</v>
      </c>
      <c r="L225" s="12">
        <f t="shared" si="17"/>
        <v>164</v>
      </c>
      <c r="M225" s="13" t="str">
        <f t="shared" si="18"/>
        <v>Papuan</v>
      </c>
      <c r="N225" s="13">
        <f t="shared" si="19"/>
        <v>0</v>
      </c>
    </row>
    <row r="226" spans="1:14" ht="12.5" customHeight="1" x14ac:dyDescent="0.35">
      <c r="A226" s="8">
        <v>223</v>
      </c>
      <c r="B226" s="31" t="s">
        <v>19</v>
      </c>
      <c r="C226" s="10">
        <v>164</v>
      </c>
      <c r="D226" s="10">
        <v>67</v>
      </c>
      <c r="E226" s="32">
        <v>835</v>
      </c>
      <c r="F226" s="10">
        <v>1066</v>
      </c>
      <c r="H226" s="8">
        <v>223</v>
      </c>
      <c r="I226" s="33" t="s">
        <v>19</v>
      </c>
      <c r="J226" s="12">
        <f t="shared" si="15"/>
        <v>1066</v>
      </c>
      <c r="K226" s="12">
        <f t="shared" si="16"/>
        <v>1066.0223000000001</v>
      </c>
      <c r="L226" s="12">
        <f t="shared" si="17"/>
        <v>20</v>
      </c>
      <c r="M226" s="13" t="str">
        <f t="shared" si="18"/>
        <v>Pampangan</v>
      </c>
      <c r="N226" s="13">
        <f t="shared" si="19"/>
        <v>0</v>
      </c>
    </row>
    <row r="227" spans="1:14" ht="12.5" customHeight="1" x14ac:dyDescent="0.35">
      <c r="A227" s="8">
        <v>224</v>
      </c>
      <c r="B227" s="31" t="s">
        <v>55</v>
      </c>
      <c r="C227" s="34">
        <v>0</v>
      </c>
      <c r="D227" s="34">
        <v>38</v>
      </c>
      <c r="E227" s="35">
        <v>3019</v>
      </c>
      <c r="F227" s="34">
        <v>3057</v>
      </c>
      <c r="H227" s="8">
        <v>224</v>
      </c>
      <c r="I227" s="33" t="s">
        <v>55</v>
      </c>
      <c r="J227" s="12">
        <f t="shared" si="15"/>
        <v>3057</v>
      </c>
      <c r="K227" s="12">
        <f t="shared" si="16"/>
        <v>3057.0223999999998</v>
      </c>
      <c r="L227" s="12">
        <f t="shared" si="17"/>
        <v>7</v>
      </c>
      <c r="M227" s="13" t="str">
        <f t="shared" si="18"/>
        <v>Oceanian Pidgins and Creoles, nfd</v>
      </c>
      <c r="N227" s="13">
        <f t="shared" si="19"/>
        <v>0</v>
      </c>
    </row>
    <row r="228" spans="1:14" ht="12.5" customHeight="1" x14ac:dyDescent="0.35">
      <c r="A228" s="8">
        <v>225</v>
      </c>
      <c r="B228" s="31" t="s">
        <v>133</v>
      </c>
      <c r="C228" s="10">
        <v>0</v>
      </c>
      <c r="D228" s="10">
        <v>0</v>
      </c>
      <c r="E228" s="32">
        <v>3</v>
      </c>
      <c r="F228" s="10">
        <v>3</v>
      </c>
      <c r="H228" s="8">
        <v>225</v>
      </c>
      <c r="I228" s="33" t="s">
        <v>133</v>
      </c>
      <c r="J228" s="12">
        <f t="shared" si="15"/>
        <v>3</v>
      </c>
      <c r="K228" s="12">
        <f t="shared" si="16"/>
        <v>3.0225</v>
      </c>
      <c r="L228" s="12">
        <f t="shared" si="17"/>
        <v>163</v>
      </c>
      <c r="M228" s="13" t="str">
        <f t="shared" si="18"/>
        <v>Oceanian Pidgins and Creoles, nec</v>
      </c>
      <c r="N228" s="13">
        <f t="shared" si="19"/>
        <v>0</v>
      </c>
    </row>
    <row r="229" spans="1:14" ht="12.5" customHeight="1" x14ac:dyDescent="0.35">
      <c r="A229" s="8">
        <v>226</v>
      </c>
      <c r="B229" s="31" t="s">
        <v>212</v>
      </c>
      <c r="C229" s="34">
        <v>0</v>
      </c>
      <c r="D229" s="34">
        <v>0</v>
      </c>
      <c r="E229" s="35">
        <v>3</v>
      </c>
      <c r="F229" s="34">
        <v>3</v>
      </c>
      <c r="H229" s="8">
        <v>226</v>
      </c>
      <c r="I229" s="33" t="s">
        <v>212</v>
      </c>
      <c r="J229" s="12">
        <f t="shared" si="15"/>
        <v>3</v>
      </c>
      <c r="K229" s="12">
        <f t="shared" si="16"/>
        <v>3.0226000000000002</v>
      </c>
      <c r="L229" s="12">
        <f t="shared" si="17"/>
        <v>162</v>
      </c>
      <c r="M229" s="13" t="str">
        <f t="shared" si="18"/>
        <v>Motu</v>
      </c>
      <c r="N229" s="13">
        <f t="shared" si="19"/>
        <v>0</v>
      </c>
    </row>
    <row r="230" spans="1:14" ht="12.5" customHeight="1" x14ac:dyDescent="0.35">
      <c r="A230" s="8">
        <v>227</v>
      </c>
      <c r="B230" s="31" t="s">
        <v>22</v>
      </c>
      <c r="C230" s="10">
        <v>3</v>
      </c>
      <c r="D230" s="10">
        <v>438</v>
      </c>
      <c r="E230" s="32">
        <v>403</v>
      </c>
      <c r="F230" s="10">
        <v>844</v>
      </c>
      <c r="H230" s="8">
        <v>227</v>
      </c>
      <c r="I230" s="33" t="s">
        <v>22</v>
      </c>
      <c r="J230" s="12">
        <f t="shared" si="15"/>
        <v>844</v>
      </c>
      <c r="K230" s="12">
        <f t="shared" si="16"/>
        <v>844.02269999999999</v>
      </c>
      <c r="L230" s="12">
        <f t="shared" si="17"/>
        <v>21</v>
      </c>
      <c r="M230" s="13" t="str">
        <f t="shared" si="18"/>
        <v>Maori (New Zealand)</v>
      </c>
      <c r="N230" s="13">
        <f t="shared" si="19"/>
        <v>0</v>
      </c>
    </row>
    <row r="231" spans="1:14" ht="12.5" customHeight="1" x14ac:dyDescent="0.35">
      <c r="A231" s="8">
        <v>228</v>
      </c>
      <c r="B231" s="31" t="s">
        <v>15</v>
      </c>
      <c r="C231" s="34">
        <v>50</v>
      </c>
      <c r="D231" s="34">
        <v>3</v>
      </c>
      <c r="E231" s="35">
        <v>3</v>
      </c>
      <c r="F231" s="34">
        <v>56</v>
      </c>
      <c r="H231" s="8">
        <v>228</v>
      </c>
      <c r="I231" s="33" t="s">
        <v>15</v>
      </c>
      <c r="J231" s="12">
        <f t="shared" si="15"/>
        <v>56</v>
      </c>
      <c r="K231" s="12">
        <f t="shared" si="16"/>
        <v>56.022799999999997</v>
      </c>
      <c r="L231" s="12">
        <f t="shared" si="17"/>
        <v>67</v>
      </c>
      <c r="M231" s="13" t="str">
        <f t="shared" si="18"/>
        <v>Mandingo</v>
      </c>
      <c r="N231" s="13">
        <f t="shared" si="19"/>
        <v>0</v>
      </c>
    </row>
    <row r="232" spans="1:14" ht="12.5" customHeight="1" x14ac:dyDescent="0.35">
      <c r="A232" s="8">
        <v>229</v>
      </c>
      <c r="B232" s="31" t="s">
        <v>190</v>
      </c>
      <c r="C232" s="10">
        <v>21</v>
      </c>
      <c r="D232" s="10">
        <v>3</v>
      </c>
      <c r="E232" s="32">
        <v>0</v>
      </c>
      <c r="F232" s="10">
        <v>24</v>
      </c>
      <c r="H232" s="8">
        <v>229</v>
      </c>
      <c r="I232" s="33" t="s">
        <v>190</v>
      </c>
      <c r="J232" s="12">
        <f t="shared" si="15"/>
        <v>24</v>
      </c>
      <c r="K232" s="12">
        <f t="shared" si="16"/>
        <v>24.0229</v>
      </c>
      <c r="L232" s="12">
        <f t="shared" si="17"/>
        <v>85</v>
      </c>
      <c r="M232" s="13" t="str">
        <f t="shared" si="18"/>
        <v>Madi</v>
      </c>
      <c r="N232" s="13">
        <f t="shared" si="19"/>
        <v>0</v>
      </c>
    </row>
    <row r="233" spans="1:14" ht="12.5" customHeight="1" x14ac:dyDescent="0.35">
      <c r="A233" s="8">
        <v>230</v>
      </c>
      <c r="B233" s="31" t="s">
        <v>6</v>
      </c>
      <c r="C233" s="34">
        <v>58</v>
      </c>
      <c r="D233" s="34">
        <v>34</v>
      </c>
      <c r="E233" s="35">
        <v>5</v>
      </c>
      <c r="F233" s="34">
        <v>97</v>
      </c>
      <c r="H233" s="8">
        <v>230</v>
      </c>
      <c r="I233" s="33" t="s">
        <v>6</v>
      </c>
      <c r="J233" s="12">
        <f t="shared" si="15"/>
        <v>97</v>
      </c>
      <c r="K233" s="12">
        <f t="shared" si="16"/>
        <v>97.022999999999996</v>
      </c>
      <c r="L233" s="12">
        <f t="shared" si="17"/>
        <v>57</v>
      </c>
      <c r="M233" s="13" t="str">
        <f t="shared" si="18"/>
        <v>Lango</v>
      </c>
      <c r="N233" s="13">
        <f t="shared" si="19"/>
        <v>0</v>
      </c>
    </row>
    <row r="234" spans="1:14" ht="12.5" customHeight="1" x14ac:dyDescent="0.35">
      <c r="A234" s="8">
        <v>231</v>
      </c>
      <c r="B234" s="31" t="s">
        <v>223</v>
      </c>
      <c r="C234" s="10">
        <v>0</v>
      </c>
      <c r="D234" s="10">
        <v>0</v>
      </c>
      <c r="E234" s="32">
        <v>0</v>
      </c>
      <c r="F234" s="10">
        <v>0</v>
      </c>
      <c r="H234" s="8">
        <v>231</v>
      </c>
      <c r="I234" s="33" t="s">
        <v>223</v>
      </c>
      <c r="J234" s="12">
        <f t="shared" si="15"/>
        <v>0</v>
      </c>
      <c r="K234" s="12">
        <f t="shared" si="16"/>
        <v>2.3100000000000002E-2</v>
      </c>
      <c r="L234" s="12">
        <f t="shared" si="17"/>
        <v>215</v>
      </c>
      <c r="M234" s="13" t="str">
        <f t="shared" si="18"/>
        <v>Kissi</v>
      </c>
      <c r="N234" s="13">
        <f t="shared" si="19"/>
        <v>0</v>
      </c>
    </row>
    <row r="235" spans="1:14" ht="12.5" customHeight="1" x14ac:dyDescent="0.35">
      <c r="A235" s="8">
        <v>232</v>
      </c>
      <c r="B235" s="31" t="s">
        <v>132</v>
      </c>
      <c r="C235" s="34">
        <v>3</v>
      </c>
      <c r="D235" s="34">
        <v>0</v>
      </c>
      <c r="E235" s="35">
        <v>0</v>
      </c>
      <c r="F235" s="34">
        <v>3</v>
      </c>
      <c r="H235" s="8">
        <v>232</v>
      </c>
      <c r="I235" s="33" t="s">
        <v>132</v>
      </c>
      <c r="J235" s="12">
        <f t="shared" si="15"/>
        <v>3</v>
      </c>
      <c r="K235" s="12">
        <f t="shared" si="16"/>
        <v>3.0232000000000001</v>
      </c>
      <c r="L235" s="12">
        <f t="shared" si="17"/>
        <v>161</v>
      </c>
      <c r="M235" s="13" t="str">
        <f t="shared" si="18"/>
        <v>Karen Yintale</v>
      </c>
      <c r="N235" s="13">
        <f t="shared" si="19"/>
        <v>0</v>
      </c>
    </row>
    <row r="236" spans="1:14" ht="12.5" customHeight="1" x14ac:dyDescent="0.35">
      <c r="A236" s="8">
        <v>233</v>
      </c>
      <c r="B236" s="31" t="s">
        <v>256</v>
      </c>
      <c r="C236" s="10">
        <v>0</v>
      </c>
      <c r="D236" s="10">
        <v>0</v>
      </c>
      <c r="E236" s="32">
        <v>0</v>
      </c>
      <c r="F236" s="10">
        <v>0</v>
      </c>
      <c r="H236" s="8">
        <v>233</v>
      </c>
      <c r="I236" s="33" t="s">
        <v>256</v>
      </c>
      <c r="J236" s="12">
        <f t="shared" si="15"/>
        <v>0</v>
      </c>
      <c r="K236" s="12">
        <f t="shared" si="16"/>
        <v>2.3300000000000001E-2</v>
      </c>
      <c r="L236" s="12">
        <f t="shared" si="17"/>
        <v>214</v>
      </c>
      <c r="M236" s="13" t="str">
        <f t="shared" si="18"/>
        <v>Karen Geko</v>
      </c>
      <c r="N236" s="13">
        <f t="shared" si="19"/>
        <v>0</v>
      </c>
    </row>
    <row r="237" spans="1:14" ht="12.5" customHeight="1" x14ac:dyDescent="0.35">
      <c r="A237" s="8">
        <v>234</v>
      </c>
      <c r="B237" s="31" t="s">
        <v>27</v>
      </c>
      <c r="C237" s="34">
        <v>3</v>
      </c>
      <c r="D237" s="34">
        <v>3</v>
      </c>
      <c r="E237" s="35">
        <v>0</v>
      </c>
      <c r="F237" s="34">
        <v>6</v>
      </c>
      <c r="H237" s="8">
        <v>234</v>
      </c>
      <c r="I237" s="33" t="s">
        <v>27</v>
      </c>
      <c r="J237" s="12">
        <f t="shared" si="15"/>
        <v>6</v>
      </c>
      <c r="K237" s="12">
        <f t="shared" si="16"/>
        <v>6.0233999999999996</v>
      </c>
      <c r="L237" s="12">
        <f t="shared" si="17"/>
        <v>127</v>
      </c>
      <c r="M237" s="13" t="str">
        <f t="shared" si="18"/>
        <v>Irish</v>
      </c>
      <c r="N237" s="13">
        <f t="shared" si="19"/>
        <v>0</v>
      </c>
    </row>
    <row r="238" spans="1:14" ht="12.5" customHeight="1" x14ac:dyDescent="0.35">
      <c r="A238" s="8">
        <v>235</v>
      </c>
      <c r="B238" s="31" t="s">
        <v>123</v>
      </c>
      <c r="C238" s="10">
        <v>0</v>
      </c>
      <c r="D238" s="10">
        <v>0</v>
      </c>
      <c r="E238" s="32">
        <v>6</v>
      </c>
      <c r="F238" s="10">
        <v>6</v>
      </c>
      <c r="H238" s="8">
        <v>235</v>
      </c>
      <c r="I238" s="33" t="s">
        <v>123</v>
      </c>
      <c r="J238" s="12">
        <f t="shared" si="15"/>
        <v>6</v>
      </c>
      <c r="K238" s="12">
        <f t="shared" si="16"/>
        <v>6.0235000000000003</v>
      </c>
      <c r="L238" s="12">
        <f t="shared" si="17"/>
        <v>126</v>
      </c>
      <c r="M238" s="13" t="str">
        <f t="shared" si="18"/>
        <v>Indo-Aryan, nfd</v>
      </c>
      <c r="N238" s="13">
        <f t="shared" si="19"/>
        <v>0</v>
      </c>
    </row>
    <row r="239" spans="1:14" ht="12.5" customHeight="1" x14ac:dyDescent="0.35">
      <c r="A239" s="8">
        <v>236</v>
      </c>
      <c r="B239" s="31" t="s">
        <v>110</v>
      </c>
      <c r="C239" s="34">
        <v>0</v>
      </c>
      <c r="D239" s="34">
        <v>0</v>
      </c>
      <c r="E239" s="35">
        <v>21</v>
      </c>
      <c r="F239" s="34">
        <v>21</v>
      </c>
      <c r="H239" s="8">
        <v>236</v>
      </c>
      <c r="I239" s="33" t="s">
        <v>110</v>
      </c>
      <c r="J239" s="12">
        <f t="shared" si="15"/>
        <v>21</v>
      </c>
      <c r="K239" s="12">
        <f t="shared" si="16"/>
        <v>21.023599999999998</v>
      </c>
      <c r="L239" s="12">
        <f t="shared" si="17"/>
        <v>88</v>
      </c>
      <c r="M239" s="13" t="str">
        <f t="shared" si="18"/>
        <v>Icelandic</v>
      </c>
      <c r="N239" s="13">
        <f t="shared" si="19"/>
        <v>0</v>
      </c>
    </row>
    <row r="240" spans="1:14" ht="12.5" customHeight="1" x14ac:dyDescent="0.35">
      <c r="A240" s="8">
        <v>237</v>
      </c>
      <c r="B240" s="31" t="s">
        <v>225</v>
      </c>
      <c r="C240" s="10">
        <v>0</v>
      </c>
      <c r="D240" s="10">
        <v>0</v>
      </c>
      <c r="E240" s="32">
        <v>3</v>
      </c>
      <c r="F240" s="10">
        <v>3</v>
      </c>
      <c r="H240" s="8">
        <v>237</v>
      </c>
      <c r="I240" s="33" t="s">
        <v>225</v>
      </c>
      <c r="J240" s="12">
        <f t="shared" si="15"/>
        <v>3</v>
      </c>
      <c r="K240" s="12">
        <f t="shared" si="16"/>
        <v>3.0236999999999998</v>
      </c>
      <c r="L240" s="12">
        <f t="shared" si="17"/>
        <v>160</v>
      </c>
      <c r="M240" s="13" t="str">
        <f t="shared" si="18"/>
        <v>Hemba</v>
      </c>
      <c r="N240" s="13">
        <f t="shared" si="19"/>
        <v>0</v>
      </c>
    </row>
    <row r="241" spans="1:14" ht="12.5" customHeight="1" x14ac:dyDescent="0.35">
      <c r="A241" s="8">
        <v>238</v>
      </c>
      <c r="B241" s="31" t="s">
        <v>236</v>
      </c>
      <c r="C241" s="34">
        <v>0</v>
      </c>
      <c r="D241" s="34">
        <v>0</v>
      </c>
      <c r="E241" s="35">
        <v>0</v>
      </c>
      <c r="F241" s="34">
        <v>0</v>
      </c>
      <c r="H241" s="8">
        <v>238</v>
      </c>
      <c r="I241" s="33" t="s">
        <v>236</v>
      </c>
      <c r="J241" s="12">
        <f t="shared" si="15"/>
        <v>0</v>
      </c>
      <c r="K241" s="12">
        <f t="shared" si="16"/>
        <v>2.3800000000000002E-2</v>
      </c>
      <c r="L241" s="12">
        <f t="shared" si="17"/>
        <v>213</v>
      </c>
      <c r="M241" s="13" t="str">
        <f t="shared" si="18"/>
        <v>Grebo</v>
      </c>
      <c r="N241" s="13">
        <f t="shared" si="19"/>
        <v>0</v>
      </c>
    </row>
    <row r="242" spans="1:14" ht="12.5" customHeight="1" x14ac:dyDescent="0.35">
      <c r="A242" s="8">
        <v>239</v>
      </c>
      <c r="B242" s="31" t="s">
        <v>21</v>
      </c>
      <c r="C242" s="10">
        <v>17</v>
      </c>
      <c r="D242" s="10">
        <v>136</v>
      </c>
      <c r="E242" s="32">
        <v>148</v>
      </c>
      <c r="F242" s="10">
        <v>301</v>
      </c>
      <c r="H242" s="8">
        <v>239</v>
      </c>
      <c r="I242" s="33" t="s">
        <v>21</v>
      </c>
      <c r="J242" s="12">
        <f t="shared" si="15"/>
        <v>301</v>
      </c>
      <c r="K242" s="12">
        <f t="shared" si="16"/>
        <v>301.02390000000003</v>
      </c>
      <c r="L242" s="12">
        <f t="shared" si="17"/>
        <v>38</v>
      </c>
      <c r="M242" s="13" t="str">
        <f t="shared" si="18"/>
        <v>German and Related Languages, nfd</v>
      </c>
      <c r="N242" s="13">
        <f t="shared" si="19"/>
        <v>0</v>
      </c>
    </row>
    <row r="243" spans="1:14" ht="12.5" customHeight="1" x14ac:dyDescent="0.35">
      <c r="A243" s="8">
        <v>240</v>
      </c>
      <c r="B243" s="31" t="s">
        <v>161</v>
      </c>
      <c r="C243" s="34">
        <v>3</v>
      </c>
      <c r="D243" s="34">
        <v>0</v>
      </c>
      <c r="E243" s="35">
        <v>0</v>
      </c>
      <c r="F243" s="34">
        <v>3</v>
      </c>
      <c r="H243" s="8">
        <v>240</v>
      </c>
      <c r="I243" s="33" t="s">
        <v>161</v>
      </c>
      <c r="J243" s="12">
        <f t="shared" si="15"/>
        <v>3</v>
      </c>
      <c r="K243" s="12">
        <f t="shared" si="16"/>
        <v>3.024</v>
      </c>
      <c r="L243" s="12">
        <f t="shared" si="17"/>
        <v>159</v>
      </c>
      <c r="M243" s="13" t="str">
        <f t="shared" si="18"/>
        <v>Georgian</v>
      </c>
      <c r="N243" s="13">
        <f t="shared" si="19"/>
        <v>0</v>
      </c>
    </row>
    <row r="244" spans="1:14" ht="12.5" customHeight="1" x14ac:dyDescent="0.35">
      <c r="A244" s="8">
        <v>241</v>
      </c>
      <c r="B244" s="31" t="s">
        <v>244</v>
      </c>
      <c r="C244" s="10">
        <v>0</v>
      </c>
      <c r="D244" s="10">
        <v>0</v>
      </c>
      <c r="E244" s="32">
        <v>0</v>
      </c>
      <c r="F244" s="10">
        <v>0</v>
      </c>
      <c r="H244" s="8">
        <v>241</v>
      </c>
      <c r="I244" s="33" t="s">
        <v>244</v>
      </c>
      <c r="J244" s="12">
        <f t="shared" si="15"/>
        <v>0</v>
      </c>
      <c r="K244" s="12">
        <f t="shared" si="16"/>
        <v>2.41E-2</v>
      </c>
      <c r="L244" s="12">
        <f t="shared" si="17"/>
        <v>212</v>
      </c>
      <c r="M244" s="13" t="str">
        <f t="shared" si="18"/>
        <v>Fullah</v>
      </c>
      <c r="N244" s="13">
        <f t="shared" si="19"/>
        <v>0</v>
      </c>
    </row>
    <row r="245" spans="1:14" ht="12.5" customHeight="1" x14ac:dyDescent="0.35">
      <c r="A245" s="8">
        <v>242</v>
      </c>
      <c r="B245" s="31" t="s">
        <v>124</v>
      </c>
      <c r="C245" s="34">
        <v>0</v>
      </c>
      <c r="D245" s="34">
        <v>3</v>
      </c>
      <c r="E245" s="35">
        <v>5</v>
      </c>
      <c r="F245" s="34">
        <v>8</v>
      </c>
      <c r="H245" s="8">
        <v>242</v>
      </c>
      <c r="I245" s="33" t="s">
        <v>124</v>
      </c>
      <c r="J245" s="12">
        <f t="shared" si="15"/>
        <v>8</v>
      </c>
      <c r="K245" s="12">
        <f t="shared" si="16"/>
        <v>8.0242000000000004</v>
      </c>
      <c r="L245" s="12">
        <f t="shared" si="17"/>
        <v>124</v>
      </c>
      <c r="M245" s="13" t="str">
        <f t="shared" si="18"/>
        <v>EASTERN ASIAN LANGUAGES</v>
      </c>
      <c r="N245" s="13">
        <f t="shared" si="19"/>
        <v>0</v>
      </c>
    </row>
    <row r="246" spans="1:14" ht="12.5" customHeight="1" x14ac:dyDescent="0.35">
      <c r="A246" s="8">
        <v>243</v>
      </c>
      <c r="B246" s="31" t="s">
        <v>33</v>
      </c>
      <c r="C246" s="10">
        <v>3</v>
      </c>
      <c r="D246" s="10">
        <v>18</v>
      </c>
      <c r="E246" s="32">
        <v>15</v>
      </c>
      <c r="F246" s="10">
        <v>36</v>
      </c>
      <c r="H246" s="8">
        <v>243</v>
      </c>
      <c r="I246" s="33" t="s">
        <v>33</v>
      </c>
      <c r="J246" s="12">
        <f t="shared" si="15"/>
        <v>36</v>
      </c>
      <c r="K246" s="12">
        <f t="shared" si="16"/>
        <v>36.024299999999997</v>
      </c>
      <c r="L246" s="12">
        <f t="shared" si="17"/>
        <v>79</v>
      </c>
      <c r="M246" s="13" t="str">
        <f t="shared" si="18"/>
        <v>Dravidian, nfd</v>
      </c>
      <c r="N246" s="13">
        <f t="shared" si="19"/>
        <v>0</v>
      </c>
    </row>
    <row r="247" spans="1:14" ht="12.5" customHeight="1" x14ac:dyDescent="0.35">
      <c r="A247" s="8">
        <v>244</v>
      </c>
      <c r="B247" s="31" t="s">
        <v>54</v>
      </c>
      <c r="C247" s="34">
        <v>162</v>
      </c>
      <c r="D247" s="34">
        <v>190</v>
      </c>
      <c r="E247" s="35">
        <v>2566</v>
      </c>
      <c r="F247" s="34">
        <v>2918</v>
      </c>
      <c r="H247" s="8">
        <v>244</v>
      </c>
      <c r="I247" s="33" t="s">
        <v>54</v>
      </c>
      <c r="J247" s="12">
        <f t="shared" si="15"/>
        <v>2918</v>
      </c>
      <c r="K247" s="12">
        <f t="shared" si="16"/>
        <v>2918.0243999999998</v>
      </c>
      <c r="L247" s="12">
        <f t="shared" si="17"/>
        <v>8</v>
      </c>
      <c r="M247" s="13" t="str">
        <f t="shared" si="18"/>
        <v>Dravidian, nec</v>
      </c>
      <c r="N247" s="13">
        <f t="shared" si="19"/>
        <v>0</v>
      </c>
    </row>
    <row r="248" spans="1:14" ht="12.5" customHeight="1" x14ac:dyDescent="0.35">
      <c r="A248" s="8">
        <v>245</v>
      </c>
      <c r="B248" s="31" t="s">
        <v>117</v>
      </c>
      <c r="C248" s="10">
        <v>3</v>
      </c>
      <c r="D248" s="10">
        <v>0</v>
      </c>
      <c r="E248" s="32">
        <v>0</v>
      </c>
      <c r="F248" s="10">
        <v>3</v>
      </c>
      <c r="H248" s="8">
        <v>245</v>
      </c>
      <c r="I248" s="33" t="s">
        <v>117</v>
      </c>
      <c r="J248" s="12">
        <f t="shared" si="15"/>
        <v>3</v>
      </c>
      <c r="K248" s="12">
        <f t="shared" si="16"/>
        <v>3.0245000000000002</v>
      </c>
      <c r="L248" s="12">
        <f t="shared" si="17"/>
        <v>158</v>
      </c>
      <c r="M248" s="13" t="str">
        <f t="shared" si="18"/>
        <v>Dagbani</v>
      </c>
      <c r="N248" s="13">
        <f t="shared" si="19"/>
        <v>0</v>
      </c>
    </row>
    <row r="249" spans="1:14" ht="12.5" customHeight="1" x14ac:dyDescent="0.35">
      <c r="A249" s="8">
        <v>246</v>
      </c>
      <c r="B249" s="31" t="s">
        <v>31</v>
      </c>
      <c r="C249" s="34">
        <v>9</v>
      </c>
      <c r="D249" s="34">
        <v>3</v>
      </c>
      <c r="E249" s="35">
        <v>13</v>
      </c>
      <c r="F249" s="34">
        <v>25</v>
      </c>
      <c r="H249" s="8">
        <v>246</v>
      </c>
      <c r="I249" s="33" t="s">
        <v>31</v>
      </c>
      <c r="J249" s="12">
        <f t="shared" si="15"/>
        <v>25</v>
      </c>
      <c r="K249" s="12">
        <f t="shared" si="16"/>
        <v>25.0246</v>
      </c>
      <c r="L249" s="12">
        <f t="shared" si="17"/>
        <v>83</v>
      </c>
      <c r="M249" s="13" t="str">
        <f t="shared" si="18"/>
        <v>Comorian</v>
      </c>
      <c r="N249" s="13">
        <f t="shared" si="19"/>
        <v>0</v>
      </c>
    </row>
    <row r="250" spans="1:14" ht="12.5" customHeight="1" x14ac:dyDescent="0.35">
      <c r="A250" s="1">
        <v>247</v>
      </c>
      <c r="B250" s="31" t="s">
        <v>181</v>
      </c>
      <c r="C250" s="10">
        <v>0</v>
      </c>
      <c r="D250" s="10">
        <v>3</v>
      </c>
      <c r="E250" s="32">
        <v>0</v>
      </c>
      <c r="F250" s="10">
        <v>3</v>
      </c>
      <c r="H250" s="8">
        <v>247</v>
      </c>
      <c r="I250" s="33" t="s">
        <v>181</v>
      </c>
      <c r="J250" s="12">
        <f t="shared" si="15"/>
        <v>3</v>
      </c>
      <c r="K250" s="12">
        <f t="shared" si="16"/>
        <v>3.0247000000000002</v>
      </c>
      <c r="L250" s="12">
        <f t="shared" si="17"/>
        <v>157</v>
      </c>
      <c r="M250" s="13" t="str">
        <f t="shared" si="18"/>
        <v>Chin Senthang</v>
      </c>
      <c r="N250" s="13">
        <f t="shared" si="19"/>
        <v>0</v>
      </c>
    </row>
    <row r="251" spans="1:14" ht="12.5" customHeight="1" x14ac:dyDescent="0.35">
      <c r="A251" s="1">
        <v>248</v>
      </c>
      <c r="B251" s="31" t="s">
        <v>20</v>
      </c>
      <c r="C251" s="34">
        <v>5</v>
      </c>
      <c r="D251" s="34">
        <v>1090</v>
      </c>
      <c r="E251" s="35">
        <v>1769</v>
      </c>
      <c r="F251" s="34">
        <v>2864</v>
      </c>
      <c r="H251" s="8">
        <v>248</v>
      </c>
      <c r="I251" s="33" t="s">
        <v>20</v>
      </c>
      <c r="J251" s="12">
        <f t="shared" si="15"/>
        <v>2864</v>
      </c>
      <c r="K251" s="12">
        <f t="shared" si="16"/>
        <v>2864.0248000000001</v>
      </c>
      <c r="L251" s="12">
        <f t="shared" si="17"/>
        <v>9</v>
      </c>
      <c r="M251" s="13" t="str">
        <f t="shared" si="18"/>
        <v>Chin Mun</v>
      </c>
      <c r="N251" s="13">
        <f t="shared" si="19"/>
        <v>0</v>
      </c>
    </row>
    <row r="252" spans="1:14" ht="12.5" customHeight="1" x14ac:dyDescent="0.35">
      <c r="A252" s="1">
        <v>249</v>
      </c>
      <c r="B252" s="31" t="s">
        <v>240</v>
      </c>
      <c r="C252" s="10">
        <v>3</v>
      </c>
      <c r="D252" s="10">
        <v>0</v>
      </c>
      <c r="E252" s="32">
        <v>0</v>
      </c>
      <c r="F252" s="10">
        <v>3</v>
      </c>
      <c r="H252" s="8">
        <v>249</v>
      </c>
      <c r="I252" s="33" t="s">
        <v>240</v>
      </c>
      <c r="J252" s="12">
        <f t="shared" si="15"/>
        <v>3</v>
      </c>
      <c r="K252" s="12">
        <f t="shared" si="16"/>
        <v>3.0249000000000001</v>
      </c>
      <c r="L252" s="12">
        <f t="shared" si="17"/>
        <v>156</v>
      </c>
      <c r="M252" s="13" t="str">
        <f t="shared" si="18"/>
        <v>Chin Khumi</v>
      </c>
      <c r="N252" s="13">
        <f t="shared" si="19"/>
        <v>0</v>
      </c>
    </row>
    <row r="253" spans="1:14" ht="12.5" customHeight="1" x14ac:dyDescent="0.35">
      <c r="A253" s="1">
        <v>250</v>
      </c>
      <c r="B253" s="31" t="s">
        <v>152</v>
      </c>
      <c r="C253" s="34">
        <v>0</v>
      </c>
      <c r="D253" s="34">
        <v>0</v>
      </c>
      <c r="E253" s="35">
        <v>3</v>
      </c>
      <c r="F253" s="34">
        <v>3</v>
      </c>
      <c r="H253" s="8">
        <v>250</v>
      </c>
      <c r="I253" s="33" t="s">
        <v>152</v>
      </c>
      <c r="J253" s="12">
        <f t="shared" si="15"/>
        <v>3</v>
      </c>
      <c r="K253" s="12">
        <f t="shared" si="16"/>
        <v>3.0249999999999999</v>
      </c>
      <c r="L253" s="12">
        <f t="shared" si="17"/>
        <v>155</v>
      </c>
      <c r="M253" s="13" t="str">
        <f t="shared" si="18"/>
        <v>Chin Daai</v>
      </c>
      <c r="N253" s="13">
        <f t="shared" si="19"/>
        <v>0</v>
      </c>
    </row>
    <row r="254" spans="1:14" ht="12.5" customHeight="1" x14ac:dyDescent="0.35">
      <c r="A254" s="1">
        <v>251</v>
      </c>
      <c r="B254" s="31" t="s">
        <v>172</v>
      </c>
      <c r="C254" s="10">
        <v>0</v>
      </c>
      <c r="D254" s="10">
        <v>0</v>
      </c>
      <c r="E254" s="32">
        <v>3</v>
      </c>
      <c r="F254" s="10">
        <v>3</v>
      </c>
      <c r="H254" s="8">
        <v>251</v>
      </c>
      <c r="I254" s="33" t="s">
        <v>172</v>
      </c>
      <c r="J254" s="12">
        <f t="shared" si="15"/>
        <v>3</v>
      </c>
      <c r="K254" s="12">
        <f t="shared" si="16"/>
        <v>3.0251000000000001</v>
      </c>
      <c r="L254" s="12">
        <f t="shared" si="17"/>
        <v>154</v>
      </c>
      <c r="M254" s="13" t="str">
        <f t="shared" si="18"/>
        <v>Bislama</v>
      </c>
      <c r="N254" s="13">
        <f t="shared" si="19"/>
        <v>0</v>
      </c>
    </row>
    <row r="255" spans="1:14" ht="12.5" customHeight="1" x14ac:dyDescent="0.35">
      <c r="A255" s="1">
        <v>252</v>
      </c>
      <c r="B255" s="31" t="s">
        <v>26</v>
      </c>
      <c r="C255" s="34">
        <v>3</v>
      </c>
      <c r="D255" s="34">
        <v>3</v>
      </c>
      <c r="E255" s="35">
        <v>45</v>
      </c>
      <c r="F255" s="34">
        <v>51</v>
      </c>
      <c r="H255" s="8">
        <v>252</v>
      </c>
      <c r="I255" s="33" t="s">
        <v>26</v>
      </c>
      <c r="J255" s="12">
        <f t="shared" si="15"/>
        <v>51</v>
      </c>
      <c r="K255" s="12">
        <f t="shared" si="16"/>
        <v>51.025199999999998</v>
      </c>
      <c r="L255" s="12">
        <f t="shared" si="17"/>
        <v>72</v>
      </c>
      <c r="M255" s="13" t="str">
        <f t="shared" si="18"/>
        <v>Bari</v>
      </c>
      <c r="N255" s="13">
        <f t="shared" si="19"/>
        <v>0</v>
      </c>
    </row>
    <row r="256" spans="1:14" ht="12.5" customHeight="1" x14ac:dyDescent="0.35">
      <c r="A256" s="1">
        <v>253</v>
      </c>
      <c r="B256" s="31" t="s">
        <v>258</v>
      </c>
      <c r="C256" s="10">
        <v>3</v>
      </c>
      <c r="D256" s="10">
        <v>0</v>
      </c>
      <c r="E256" s="32">
        <v>3</v>
      </c>
      <c r="F256" s="10">
        <v>6</v>
      </c>
      <c r="H256" s="8">
        <v>253</v>
      </c>
      <c r="I256" s="33" t="s">
        <v>258</v>
      </c>
      <c r="J256" s="12">
        <f t="shared" si="15"/>
        <v>6</v>
      </c>
      <c r="K256" s="12">
        <f t="shared" si="16"/>
        <v>6.0252999999999997</v>
      </c>
      <c r="L256" s="12">
        <f t="shared" si="17"/>
        <v>125</v>
      </c>
      <c r="M256" s="13" t="str">
        <f t="shared" si="18"/>
        <v>Auslan</v>
      </c>
      <c r="N256" s="13">
        <f t="shared" si="19"/>
        <v>0</v>
      </c>
    </row>
    <row r="257" spans="1:14" ht="12.5" customHeight="1" x14ac:dyDescent="0.35">
      <c r="A257" s="1">
        <v>254</v>
      </c>
      <c r="B257" s="31" t="s">
        <v>197</v>
      </c>
      <c r="C257" s="34">
        <v>9</v>
      </c>
      <c r="D257" s="34">
        <v>0</v>
      </c>
      <c r="E257" s="35">
        <v>0</v>
      </c>
      <c r="F257" s="34">
        <v>9</v>
      </c>
      <c r="H257" s="8">
        <v>254</v>
      </c>
      <c r="I257" s="33" t="s">
        <v>197</v>
      </c>
      <c r="J257" s="12">
        <f t="shared" si="15"/>
        <v>9</v>
      </c>
      <c r="K257" s="12">
        <f t="shared" si="16"/>
        <v>9.0253999999999994</v>
      </c>
      <c r="L257" s="12">
        <f t="shared" si="17"/>
        <v>118</v>
      </c>
      <c r="M257" s="13" t="str">
        <f t="shared" si="18"/>
        <v>American Languages</v>
      </c>
      <c r="N257" s="13">
        <f t="shared" si="19"/>
        <v>0</v>
      </c>
    </row>
    <row r="258" spans="1:14" ht="12.5" customHeight="1" x14ac:dyDescent="0.35">
      <c r="A258" s="1">
        <v>255</v>
      </c>
      <c r="B258" s="36" t="s">
        <v>46</v>
      </c>
      <c r="C258" s="10">
        <v>0</v>
      </c>
      <c r="D258" s="10">
        <v>3</v>
      </c>
      <c r="E258" s="32">
        <v>7</v>
      </c>
      <c r="F258" s="10">
        <v>10</v>
      </c>
      <c r="H258" s="8">
        <v>255</v>
      </c>
      <c r="I258" s="33" t="s">
        <v>46</v>
      </c>
      <c r="J258" s="12">
        <f t="shared" si="15"/>
        <v>10</v>
      </c>
      <c r="K258" s="12">
        <f t="shared" si="16"/>
        <v>10.025499999999999</v>
      </c>
      <c r="L258" s="12">
        <f t="shared" si="17"/>
        <v>114</v>
      </c>
      <c r="M258" s="13" t="str">
        <f t="shared" si="18"/>
        <v>Afar</v>
      </c>
      <c r="N258" s="13">
        <f t="shared" si="19"/>
        <v>0</v>
      </c>
    </row>
    <row r="261" spans="1:14" ht="12.5" customHeight="1" x14ac:dyDescent="0.35">
      <c r="B261" s="36"/>
      <c r="C261" s="10"/>
      <c r="D261" s="10"/>
      <c r="E261" s="10"/>
      <c r="F261" s="10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184150</xdr:rowOff>
                  </from>
                  <to>
                    <xdr:col>11</xdr:col>
                    <xdr:colOff>558800</xdr:colOff>
                    <xdr:row>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79"/>
  <sheetViews>
    <sheetView showGridLines="0" showRowColHeaders="0" workbookViewId="0">
      <selection activeCell="P8" sqref="P8"/>
    </sheetView>
  </sheetViews>
  <sheetFormatPr defaultRowHeight="14.5" x14ac:dyDescent="0.35"/>
  <cols>
    <col min="3" max="3" width="11.26953125" bestFit="1" customWidth="1"/>
    <col min="15" max="16" width="8.7265625" style="37"/>
  </cols>
  <sheetData>
    <row r="1" spans="1:16" ht="17" x14ac:dyDescent="0.4">
      <c r="B1" s="41" t="s">
        <v>547</v>
      </c>
    </row>
    <row r="3" spans="1:16" x14ac:dyDescent="0.35">
      <c r="O3" s="51" t="s">
        <v>545</v>
      </c>
      <c r="P3" s="51" t="s">
        <v>505</v>
      </c>
    </row>
    <row r="4" spans="1:16" ht="21.5" customHeight="1" x14ac:dyDescent="0.35">
      <c r="A4" s="37"/>
      <c r="B4" s="49" t="s">
        <v>549</v>
      </c>
      <c r="C4" s="37"/>
      <c r="D4" s="37"/>
      <c r="E4" s="37"/>
      <c r="F4" s="37"/>
      <c r="G4" s="37"/>
      <c r="H4" s="49" t="s">
        <v>550</v>
      </c>
      <c r="O4" s="51" t="s">
        <v>546</v>
      </c>
      <c r="P4" s="51" t="s">
        <v>498</v>
      </c>
    </row>
    <row r="5" spans="1:16" x14ac:dyDescent="0.35">
      <c r="A5" s="37"/>
      <c r="B5" s="37"/>
      <c r="C5" s="47">
        <v>25</v>
      </c>
      <c r="D5" s="37"/>
      <c r="E5" s="37"/>
      <c r="F5" s="37"/>
      <c r="G5" s="37"/>
      <c r="H5" s="50" t="s">
        <v>551</v>
      </c>
      <c r="P5" s="51" t="s">
        <v>466</v>
      </c>
    </row>
    <row r="6" spans="1:16" x14ac:dyDescent="0.35">
      <c r="A6" s="37"/>
      <c r="B6" s="37"/>
      <c r="C6" s="37"/>
      <c r="D6" s="37"/>
      <c r="E6" s="37"/>
      <c r="F6" s="37"/>
      <c r="G6" s="37"/>
      <c r="P6" s="51" t="s">
        <v>467</v>
      </c>
    </row>
    <row r="7" spans="1:16" x14ac:dyDescent="0.35">
      <c r="A7" s="37"/>
      <c r="B7" s="37"/>
      <c r="C7" s="47">
        <v>2</v>
      </c>
      <c r="D7" s="37"/>
      <c r="E7" s="37"/>
      <c r="F7" s="37"/>
      <c r="G7" s="37"/>
      <c r="P7" s="51" t="s">
        <v>506</v>
      </c>
    </row>
    <row r="8" spans="1:16" x14ac:dyDescent="0.35">
      <c r="A8" s="37"/>
      <c r="B8" s="37"/>
      <c r="C8" s="37"/>
      <c r="D8" s="37"/>
      <c r="E8" s="37"/>
      <c r="F8" s="37"/>
      <c r="G8" s="37"/>
      <c r="P8" s="51" t="s">
        <v>507</v>
      </c>
    </row>
    <row r="9" spans="1:16" x14ac:dyDescent="0.35">
      <c r="A9" s="37"/>
      <c r="B9" s="47">
        <v>1</v>
      </c>
      <c r="C9" s="48" t="s">
        <v>158</v>
      </c>
      <c r="D9" s="45">
        <f>IF(C$7=1,E9,F9)</f>
        <v>17.189483227561198</v>
      </c>
      <c r="E9" s="46">
        <f>VLOOKUP($C$5,LGA!$A$4:$E$80,Other!B9+2)</f>
        <v>948</v>
      </c>
      <c r="F9" s="45">
        <f>E9/SUM(E$9:E$11)*100</f>
        <v>17.189483227561198</v>
      </c>
      <c r="G9" s="37"/>
      <c r="H9" t="s">
        <v>158</v>
      </c>
      <c r="I9">
        <v>92</v>
      </c>
      <c r="P9" s="51" t="s">
        <v>468</v>
      </c>
    </row>
    <row r="10" spans="1:16" x14ac:dyDescent="0.35">
      <c r="A10" s="37"/>
      <c r="B10" s="47">
        <v>2</v>
      </c>
      <c r="C10" s="48" t="s">
        <v>0</v>
      </c>
      <c r="D10" s="45">
        <f t="shared" ref="D10:D11" si="0">IF(C$7=1,E10,F10)</f>
        <v>23.100634632819585</v>
      </c>
      <c r="E10" s="46">
        <f>VLOOKUP($C$5,LGA!$A$4:$E$80,Other!B10+2)</f>
        <v>1274</v>
      </c>
      <c r="F10" s="45">
        <f t="shared" ref="F10:F11" si="1">E10/SUM(E$9:E$11)*100</f>
        <v>23.100634632819585</v>
      </c>
      <c r="G10" s="37"/>
      <c r="H10" t="s">
        <v>548</v>
      </c>
      <c r="I10">
        <v>57</v>
      </c>
      <c r="P10" s="51" t="s">
        <v>499</v>
      </c>
    </row>
    <row r="11" spans="1:16" x14ac:dyDescent="0.35">
      <c r="A11" s="37"/>
      <c r="B11" s="47">
        <v>3</v>
      </c>
      <c r="C11" s="48" t="s">
        <v>1</v>
      </c>
      <c r="D11" s="45">
        <f t="shared" si="0"/>
        <v>59.709882139619218</v>
      </c>
      <c r="E11" s="46">
        <f>VLOOKUP($C$5,LGA!$A$4:$E$80,Other!B11+2)</f>
        <v>3293</v>
      </c>
      <c r="F11" s="45">
        <f t="shared" si="1"/>
        <v>59.709882139619218</v>
      </c>
      <c r="G11" s="37"/>
      <c r="H11" t="s">
        <v>1</v>
      </c>
      <c r="I11">
        <v>4</v>
      </c>
      <c r="P11" s="51" t="s">
        <v>469</v>
      </c>
    </row>
    <row r="12" spans="1:16" x14ac:dyDescent="0.35">
      <c r="A12" s="37"/>
      <c r="B12" s="37"/>
      <c r="C12" s="37"/>
      <c r="D12" s="37"/>
      <c r="E12" s="37"/>
      <c r="F12" s="37"/>
      <c r="G12" s="37"/>
      <c r="P12" s="51" t="s">
        <v>470</v>
      </c>
    </row>
    <row r="13" spans="1:16" x14ac:dyDescent="0.35">
      <c r="A13" s="37"/>
      <c r="B13" s="37"/>
      <c r="C13" s="37"/>
      <c r="D13" s="37"/>
      <c r="E13" s="37"/>
      <c r="F13" s="37"/>
      <c r="G13" s="37"/>
      <c r="P13" s="51" t="s">
        <v>508</v>
      </c>
    </row>
    <row r="14" spans="1:16" x14ac:dyDescent="0.35">
      <c r="P14" s="51" t="s">
        <v>509</v>
      </c>
    </row>
    <row r="15" spans="1:16" x14ac:dyDescent="0.35">
      <c r="P15" s="51" t="s">
        <v>471</v>
      </c>
    </row>
    <row r="16" spans="1:16" x14ac:dyDescent="0.35">
      <c r="P16" s="51" t="s">
        <v>510</v>
      </c>
    </row>
    <row r="17" spans="16:16" x14ac:dyDescent="0.35">
      <c r="P17" s="51" t="s">
        <v>511</v>
      </c>
    </row>
    <row r="18" spans="16:16" x14ac:dyDescent="0.35">
      <c r="P18" s="51" t="s">
        <v>512</v>
      </c>
    </row>
    <row r="19" spans="16:16" x14ac:dyDescent="0.35">
      <c r="P19" s="51" t="s">
        <v>472</v>
      </c>
    </row>
    <row r="20" spans="16:16" x14ac:dyDescent="0.35">
      <c r="P20" s="51" t="s">
        <v>513</v>
      </c>
    </row>
    <row r="21" spans="16:16" x14ac:dyDescent="0.35">
      <c r="P21" s="51" t="s">
        <v>473</v>
      </c>
    </row>
    <row r="22" spans="16:16" x14ac:dyDescent="0.35">
      <c r="P22" s="51" t="s">
        <v>514</v>
      </c>
    </row>
    <row r="23" spans="16:16" x14ac:dyDescent="0.35">
      <c r="P23" s="51" t="s">
        <v>474</v>
      </c>
    </row>
    <row r="24" spans="16:16" x14ac:dyDescent="0.35">
      <c r="P24" s="51" t="s">
        <v>515</v>
      </c>
    </row>
    <row r="25" spans="16:16" x14ac:dyDescent="0.35">
      <c r="P25" s="51" t="s">
        <v>516</v>
      </c>
    </row>
    <row r="26" spans="16:16" x14ac:dyDescent="0.35">
      <c r="P26" s="51" t="s">
        <v>475</v>
      </c>
    </row>
    <row r="27" spans="16:16" x14ac:dyDescent="0.35">
      <c r="P27" s="51" t="s">
        <v>476</v>
      </c>
    </row>
    <row r="28" spans="16:16" x14ac:dyDescent="0.35">
      <c r="P28" s="51" t="s">
        <v>477</v>
      </c>
    </row>
    <row r="29" spans="16:16" x14ac:dyDescent="0.35">
      <c r="P29" s="51" t="s">
        <v>478</v>
      </c>
    </row>
    <row r="30" spans="16:16" x14ac:dyDescent="0.35">
      <c r="P30" s="51" t="s">
        <v>517</v>
      </c>
    </row>
    <row r="31" spans="16:16" x14ac:dyDescent="0.35">
      <c r="P31" s="51" t="s">
        <v>479</v>
      </c>
    </row>
    <row r="32" spans="16:16" x14ac:dyDescent="0.35">
      <c r="P32" s="51" t="s">
        <v>500</v>
      </c>
    </row>
    <row r="33" spans="16:16" x14ac:dyDescent="0.35">
      <c r="P33" s="51" t="s">
        <v>480</v>
      </c>
    </row>
    <row r="34" spans="16:16" x14ac:dyDescent="0.35">
      <c r="P34" s="51" t="s">
        <v>518</v>
      </c>
    </row>
    <row r="35" spans="16:16" x14ac:dyDescent="0.35">
      <c r="P35" s="51" t="s">
        <v>481</v>
      </c>
    </row>
    <row r="36" spans="16:16" x14ac:dyDescent="0.35">
      <c r="P36" s="51" t="s">
        <v>482</v>
      </c>
    </row>
    <row r="37" spans="16:16" x14ac:dyDescent="0.35">
      <c r="P37" s="51" t="s">
        <v>483</v>
      </c>
    </row>
    <row r="38" spans="16:16" x14ac:dyDescent="0.35">
      <c r="P38" s="51" t="s">
        <v>519</v>
      </c>
    </row>
    <row r="39" spans="16:16" x14ac:dyDescent="0.35">
      <c r="P39" s="51" t="s">
        <v>520</v>
      </c>
    </row>
    <row r="40" spans="16:16" x14ac:dyDescent="0.35">
      <c r="P40" s="51" t="s">
        <v>484</v>
      </c>
    </row>
    <row r="41" spans="16:16" x14ac:dyDescent="0.35">
      <c r="P41" s="51" t="s">
        <v>521</v>
      </c>
    </row>
    <row r="42" spans="16:16" x14ac:dyDescent="0.35">
      <c r="P42" s="51" t="s">
        <v>485</v>
      </c>
    </row>
    <row r="43" spans="16:16" x14ac:dyDescent="0.35">
      <c r="P43" s="51" t="s">
        <v>486</v>
      </c>
    </row>
    <row r="44" spans="16:16" x14ac:dyDescent="0.35">
      <c r="P44" s="51" t="s">
        <v>487</v>
      </c>
    </row>
    <row r="45" spans="16:16" x14ac:dyDescent="0.35">
      <c r="P45" s="51" t="s">
        <v>522</v>
      </c>
    </row>
    <row r="46" spans="16:16" x14ac:dyDescent="0.35">
      <c r="P46" s="51" t="s">
        <v>501</v>
      </c>
    </row>
    <row r="47" spans="16:16" x14ac:dyDescent="0.35">
      <c r="P47" s="51" t="s">
        <v>523</v>
      </c>
    </row>
    <row r="48" spans="16:16" x14ac:dyDescent="0.35">
      <c r="P48" s="51" t="s">
        <v>524</v>
      </c>
    </row>
    <row r="49" spans="16:16" x14ac:dyDescent="0.35">
      <c r="P49" s="51" t="s">
        <v>488</v>
      </c>
    </row>
    <row r="50" spans="16:16" x14ac:dyDescent="0.35">
      <c r="P50" s="51" t="s">
        <v>489</v>
      </c>
    </row>
    <row r="51" spans="16:16" x14ac:dyDescent="0.35">
      <c r="P51" s="51" t="s">
        <v>525</v>
      </c>
    </row>
    <row r="52" spans="16:16" x14ac:dyDescent="0.35">
      <c r="P52" s="51" t="s">
        <v>490</v>
      </c>
    </row>
    <row r="53" spans="16:16" x14ac:dyDescent="0.35">
      <c r="P53" s="51" t="s">
        <v>526</v>
      </c>
    </row>
    <row r="54" spans="16:16" x14ac:dyDescent="0.35">
      <c r="P54" s="51" t="s">
        <v>527</v>
      </c>
    </row>
    <row r="55" spans="16:16" x14ac:dyDescent="0.35">
      <c r="P55" s="51" t="s">
        <v>528</v>
      </c>
    </row>
    <row r="56" spans="16:16" x14ac:dyDescent="0.35">
      <c r="P56" s="51" t="s">
        <v>529</v>
      </c>
    </row>
    <row r="57" spans="16:16" x14ac:dyDescent="0.35">
      <c r="P57" s="51" t="s">
        <v>530</v>
      </c>
    </row>
    <row r="58" spans="16:16" x14ac:dyDescent="0.35">
      <c r="P58" s="51" t="s">
        <v>531</v>
      </c>
    </row>
    <row r="59" spans="16:16" x14ac:dyDescent="0.35">
      <c r="P59" s="51" t="s">
        <v>491</v>
      </c>
    </row>
    <row r="60" spans="16:16" x14ac:dyDescent="0.35">
      <c r="P60" s="51" t="s">
        <v>532</v>
      </c>
    </row>
    <row r="61" spans="16:16" x14ac:dyDescent="0.35">
      <c r="P61" s="51" t="s">
        <v>47</v>
      </c>
    </row>
    <row r="62" spans="16:16" x14ac:dyDescent="0.35">
      <c r="P62" s="51" t="s">
        <v>533</v>
      </c>
    </row>
    <row r="63" spans="16:16" x14ac:dyDescent="0.35">
      <c r="P63" s="51" t="s">
        <v>534</v>
      </c>
    </row>
    <row r="64" spans="16:16" x14ac:dyDescent="0.35">
      <c r="P64" s="51" t="s">
        <v>492</v>
      </c>
    </row>
    <row r="65" spans="16:16" x14ac:dyDescent="0.35">
      <c r="P65" s="51" t="s">
        <v>535</v>
      </c>
    </row>
    <row r="66" spans="16:16" x14ac:dyDescent="0.35">
      <c r="P66" s="51" t="s">
        <v>536</v>
      </c>
    </row>
    <row r="67" spans="16:16" x14ac:dyDescent="0.35">
      <c r="P67" s="51" t="s">
        <v>502</v>
      </c>
    </row>
    <row r="68" spans="16:16" x14ac:dyDescent="0.35">
      <c r="P68" s="51" t="s">
        <v>503</v>
      </c>
    </row>
    <row r="69" spans="16:16" x14ac:dyDescent="0.35">
      <c r="P69" s="51" t="s">
        <v>493</v>
      </c>
    </row>
    <row r="70" spans="16:16" x14ac:dyDescent="0.35">
      <c r="P70" s="51" t="s">
        <v>537</v>
      </c>
    </row>
    <row r="71" spans="16:16" x14ac:dyDescent="0.35">
      <c r="P71" s="51" t="s">
        <v>538</v>
      </c>
    </row>
    <row r="72" spans="16:16" x14ac:dyDescent="0.35">
      <c r="P72" s="51" t="s">
        <v>494</v>
      </c>
    </row>
    <row r="73" spans="16:16" x14ac:dyDescent="0.35">
      <c r="P73" s="51" t="s">
        <v>495</v>
      </c>
    </row>
    <row r="74" spans="16:16" x14ac:dyDescent="0.35">
      <c r="P74" s="51" t="s">
        <v>504</v>
      </c>
    </row>
    <row r="75" spans="16:16" x14ac:dyDescent="0.35">
      <c r="P75" s="51" t="s">
        <v>496</v>
      </c>
    </row>
    <row r="76" spans="16:16" x14ac:dyDescent="0.35">
      <c r="P76" s="51" t="s">
        <v>497</v>
      </c>
    </row>
    <row r="77" spans="16:16" x14ac:dyDescent="0.35">
      <c r="P77" s="51" t="s">
        <v>539</v>
      </c>
    </row>
    <row r="78" spans="16:16" x14ac:dyDescent="0.35">
      <c r="P78" s="51" t="s">
        <v>540</v>
      </c>
    </row>
    <row r="79" spans="16:16" x14ac:dyDescent="0.35">
      <c r="P79" s="51" t="s">
        <v>125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584200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603250</xdr:colOff>
                    <xdr:row>5</xdr:row>
                    <xdr:rowOff>165100</xdr:rowOff>
                  </from>
                  <to>
                    <xdr:col>3</xdr:col>
                    <xdr:colOff>292100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A10969845</value>
    </field>
    <field name="Objective-Title">
      <value order="0">2024 migrant settlement</value>
    </field>
    <field name="Objective-Description">
      <value order="0"/>
    </field>
    <field name="Objective-CreationStamp">
      <value order="0">2024-05-22T00:54:16Z</value>
    </field>
    <field name="Objective-IsApproved">
      <value order="0">false</value>
    </field>
    <field name="Objective-IsPublished">
      <value order="0">true</value>
    </field>
    <field name="Objective-DatePublished">
      <value order="0">2024-05-22T00:55:32Z</value>
    </field>
    <field name="Objective-ModificationStamp">
      <value order="0">2024-05-22T23:27:26Z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vA13884745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2023-11-01T21:10:11Z</cp:lastPrinted>
  <dcterms:created xsi:type="dcterms:W3CDTF">2016-07-25T03:59:20Z</dcterms:created>
  <dcterms:modified xsi:type="dcterms:W3CDTF">2024-05-21T23:18:29Z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A10969845</vt:lpwstr>
  </property>
  <property fmtid="{D5CDD505-2E9C-101B-9397-08002B2CF9AE}" pid="4" name="Objective-Title">
    <vt:lpwstr>2024 migrant settlement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2024-05-22T00:54:16Z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2024-05-22T00:55:32Z</vt:filetime>
  </property>
  <property fmtid="{D5CDD505-2E9C-101B-9397-08002B2CF9AE}" pid="10" name="Objective-ModificationStamp">
    <vt:filetime>2024-05-22T23:27:26Z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vA13884745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