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a0dab26a1f39435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4DD7A89B-C7A9-40AF-9556-500C8B72DFEC}" xr6:coauthVersionLast="47" xr6:coauthVersionMax="47" xr10:uidLastSave="{00000000-0000-0000-0000-000000000000}"/>
  <bookViews>
    <workbookView xWindow="-110" yWindow="-110" windowWidth="19420" windowHeight="11500" firstSheet="1" activeTab="1" xr2:uid="{14E86F06-8C04-4394-B006-F39C2681393E}"/>
  </bookViews>
  <sheets>
    <sheet name="Raw" sheetId="1"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5" i="2"/>
  <c r="G11" i="2"/>
  <c r="G25" i="2"/>
  <c r="G69" i="2"/>
  <c r="E5" i="2"/>
  <c r="G5" i="2" s="1"/>
  <c r="E6" i="2"/>
  <c r="G6" i="2" s="1"/>
  <c r="E7" i="2"/>
  <c r="G7" i="2" s="1"/>
  <c r="E8" i="2"/>
  <c r="G8" i="2" s="1"/>
  <c r="E9" i="2"/>
  <c r="G9" i="2" s="1"/>
  <c r="E10" i="2"/>
  <c r="G10" i="2" s="1"/>
  <c r="E11" i="2"/>
  <c r="E12" i="2"/>
  <c r="G12" i="2" s="1"/>
  <c r="E13" i="2"/>
  <c r="G13" i="2" s="1"/>
  <c r="E14" i="2"/>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G45" i="2" s="1"/>
  <c r="E46" i="2"/>
  <c r="G46" i="2" s="1"/>
  <c r="E47" i="2"/>
  <c r="G47" i="2" s="1"/>
  <c r="E48" i="2"/>
  <c r="G48" i="2" s="1"/>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G65" i="2" s="1"/>
  <c r="E66" i="2"/>
  <c r="G66" i="2" s="1"/>
  <c r="E67" i="2"/>
  <c r="G67" i="2" s="1"/>
  <c r="E68" i="2"/>
  <c r="G68" i="2" s="1"/>
  <c r="E69" i="2"/>
  <c r="E68" i="1" l="1"/>
  <c r="D68" i="1"/>
  <c r="C68" i="1"/>
</calcChain>
</file>

<file path=xl/sharedStrings.xml><?xml version="1.0" encoding="utf-8"?>
<sst xmlns="http://schemas.openxmlformats.org/spreadsheetml/2006/main" count="339" uniqueCount="145">
  <si>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</si>
  <si>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</si>
  <si>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</si>
  <si>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</si>
  <si>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</si>
  <si>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</si>
  <si>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</si>
  <si>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</si>
  <si>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</si>
  <si>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</si>
  <si>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</si>
  <si>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</si>
  <si>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</si>
  <si>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</si>
  <si>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</si>
  <si>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</si>
  <si>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</si>
  <si>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</si>
  <si>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</si>
  <si>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</si>
  <si>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</si>
  <si>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</si>
  <si>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</si>
  <si>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</si>
  <si>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</si>
  <si>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</si>
  <si>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</si>
  <si>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</si>
  <si>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</si>
  <si>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</si>
  <si>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</si>
  <si>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</si>
  <si>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</si>
  <si>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</si>
  <si>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</si>
  <si>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</si>
  <si>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</si>
  <si>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</si>
  <si>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</si>
  <si>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</si>
  <si>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</si>
  <si>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</si>
  <si>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</si>
  <si>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</si>
  <si>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</si>
  <si>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</si>
  <si>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</si>
  <si>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</si>
  <si>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</si>
  <si>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</si>
  <si>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</si>
  <si>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</si>
  <si>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</si>
  <si>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</si>
  <si>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</si>
  <si>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</si>
  <si>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</si>
  <si>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</si>
  <si>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</si>
  <si>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</si>
  <si>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</si>
  <si>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</si>
  <si>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</si>
  <si>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</si>
  <si>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</si>
  <si>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</si>
  <si>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</si>
  <si>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</si>
  <si>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</si>
  <si>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</si>
  <si>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Chart: % losses/gambling revenue distributed as Gifts, Donations, Sponsorships and Veteran's Support, 2022/23</t>
  </si>
  <si>
    <t>2023-2024 Net Gaming Revenue ("NGR") $ 1,144,433 CLASS A $ (a) Donations, gifts and sponsorships (including cash, goods and services) 13,592 (b) Cost of providing and maintaining sporting activities for use by club members - (c) Cost of any subsidy for the provision of goods and services but excluding alcohol 47,914 (d) Voluntary Services provided by members and/or staff of the club to another person in the community - (e) Advice, support and services provided by the RSL (Victorian Branch) to ex-service personnel, their carers and families - CLASS A - TOTAL 61,506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515,842 CLASS B - TOTAL 515,842 CLASS C (a) Provision of responsible gambling measures and activities but excluding those required by law - (b) Reimbursement of expenses reasonably incurred by volunteers - (c) CBS preparation and auditing expenses 500 CLASS C - TOTAL 500 CBS TOTAL (CLASS A + B + C) 577,848</t>
  </si>
  <si>
    <t>2023-2024 Net Gaming Revenue ("NGR") $ 1,051,160,672 CLASS A $ (a) Donations, gifts and sponsorships (including cash, goods and services) 17,780,591 (b) Cost of providing and maintaining sporting activities for use by club members 38,177,918 (c) Cost of any subsidy for the provision of goods and services but excluding alcohol 16,251,519 (d) Voluntary Services provided by members and/or staff of the club to another person in the community 4,439,052 (e) Advice, support and services provided by the RSL (Victorian Branch) to ex-service personnel, their carers and families 2,914,704 CLASS A - TOTAL 79,563,785 CLASS B (a) Capital expenditure 5,918,555 (b) Financing Costs (including principal and interest) 2,649,600 (c) Retained earnings accumulated during the year 743,544 (d) Provision of buildings, plant and equipment over $10,000 per item excluding gaming equipment or the gaming machine area of the venue 4,070,504 (e) Operating costs 239,605,272 CLASS B - TOTAL 252,987,474 CLASS C (a) Provision of responsible gambling measures and activities but excluding those required by law 76,224 (b) Reimbursement of expenses reasonably incurred by volunteers 298,600 (c) CBS preparation and auditing expenses 308,408 CLASS C - TOTAL 683,232 CBS TOTAL (CLASS A + B + C) 333,234,491</t>
  </si>
  <si>
    <t>Gifts etc</t>
  </si>
  <si>
    <t>Veterans</t>
  </si>
  <si>
    <t>Total</t>
  </si>
  <si>
    <t>Revenue</t>
  </si>
  <si>
    <t>2023-2024 Net Gaming Revenue ("NGR") $ 19,213,661 CLASS A $ (a) Donations, gifts and sponsorships (including cash, goods and services) 420,186 (b) Cost of providing and maintaining sporting activities for use by club members - (c) Cost of any subsidy for the provision of goods and services but excluding alcohol 330,422 (d) Voluntary Services provided by members and/or staff of the club to another person in the community 95,636 (e) Advice, support and services provided by the RSL (Victorian Branch) to ex-service personnel, their carers and families 57,310 CLASS A - TOTAL 903,554 CLASS B (a) Capital expenditure 82,996 (b) Financing Costs (including principal and interest) - (c) Retained earnings accumulated during the year - (d) Provision of buildings, plant and equipment over $10,000 per item excluding gaming equipment or the gaming machine area of the venue 512,699 (e) Operating costs 5,394,134 CLASS B - TOTAL 5,989,829 CLASS C (a) Provision of responsible gambling measures and activities but excluding those required by law - (b) Reimbursement of expenses reasonably incurred by volunteers - (c) CBS preparation and auditing expenses 1,359 CLASS C - TOTAL 1,359 CBS TOTAL (CLASS A + B + C) 6,894,742</t>
  </si>
  <si>
    <t>2023-2024 Net Gaming Revenue ("NGR") $ 1,176,843 CLASS A $ (a) Donations, gifts and sponsorships (including cash, goods and services) - (b) Cost of providing and maintaining sporting activities for use by club members 57,074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57,074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634,779 CLASS B - TOTAL 634,779 CLASS C (a) Provision of responsible gambling measures and activities but excluding those required by law - (b) Reimbursement of expenses reasonably incurred by volunteers - (c) CBS preparation and auditing expenses - CLASS C - TOTAL - CBS TOTAL (CLASS A + B + C) 691,854</t>
  </si>
  <si>
    <t>2023-2024 Net Gaming Revenue ("NGR") $ 26,140,382 CLASS A $ (a) Donations, gifts and sponsorships (including cash, goods and services) 1,717,896 (b) Cost of providing and maintaining sporting activities for use by club members 1,604,140 (c) Cost of any subsidy for the provision of goods and services but excluding alcohol 464,095 (d) Voluntary Services provided by members and/or staff of the club to another person in the community 40,060 (e) Advice, support and services provided by the RSL (Victorian Branch) to ex-service personnel, their carers and families - CLASS A - TOTAL 3,826,190 CLASS B (a) Capital expenditure 8,837 (b) Financing Costs (including principal and interest) 263,667 (c) Retained earnings accumulated during the year - (d) Provision of buildings, plant and equipment over $10,000 per item excluding gaming equipment or the gaming machine area of the venue 249,913 (e) Operating costs 10,025,633 CLASS B - TOTAL 10,548,050 CLASS C (a) Provision of responsible gambling measures and activities but excluding those required by law 720 (b) Reimbursement of expenses reasonably incurred by volunteers - (c) CBS preparation and auditing expenses 5,607 CLASS C - TOTAL 6,327 CBS TOTAL (CLASS A + B + C) 14,380,567</t>
  </si>
  <si>
    <t>2023-2024 Net Gaming Revenue ("NGR") $ 17,365,060 CLASS A $ (a) Donations, gifts and sponsorships (including cash, goods and services) 272,172 (b) Cost of providing and maintaining sporting activities for use by club members - (c) Cost of any subsidy for the provision of goods and services but excluding alcohol 1,154,350 (d) Voluntary Services provided by members and/or staff of the club to another person in the community 197,510 (e) Advice, support and services provided by the RSL (Victorian Branch) to ex-service personnel, their carers and families 2,116 CLASS A - TOTAL 1,626,148 CLASS B (a) Capital expenditure 190,846 (b) Financing Costs (including principal and interest) - (c) Retained earnings accumulated during the year - (d) Provision of buildings, plant and equipment over $10,000 per item excluding gaming equipment or the gaming machine area of the venue - (e) Operating costs 4,895,647 CLASS B - TOTAL 5,086,493 CLASS C (a) Provision of responsible gambling measures and activities but excluding those required by law - (b) Reimbursement of expenses reasonably incurred by volunteers 6,793 (c) CBS preparation and auditing expenses 11,750 CLASS C - TOTAL 18,543 CBS TOTAL (CLASS A + B + C) 6,731,183</t>
  </si>
  <si>
    <t>2023-2024 Net Gaming Revenue ("NGR") $ 40,300,224 CLASS A $ (a) Donations, gifts and sponsorships (including cash, goods and services) 1,281,586 (b) Cost of providing and maintaining sporting activities for use by club members 533,299 (c) Cost of any subsidy for the provision of goods and services but excluding alcohol 256,850 (d) Voluntary Services provided by members and/or staff of the club to another person in the community 102,020 (e) Advice, support and services provided by the RSL (Victorian Branch) to ex-service personnel, their carers and families 1,215 CLASS A - TOTAL 2,174,970 CLASS B (a) Capital expenditure 35,007 (b) Financing Costs (including principal and interest) 30,600 (c) Retained earnings accumulated during the year 37,450 (d) Provision of buildings, plant and equipment over $10,000 per item excluding gaming equipment or the gaming machine area of the venue 13,797 (e) Operating costs 4,372,764 CLASS B - TOTAL 4,489,618 CLASS C (a) Provision of responsible gambling measures and activities but excluding those required by law - (b) Reimbursement of expenses reasonably incurred by volunteers - (c) CBS preparation and auditing expenses 12,759 CLASS C - TOTAL 12,759 CBS TOTAL (CLASS A + B + C) 6,677,347</t>
  </si>
  <si>
    <t>2023-2024 Net Gaming Revenue ("NGR") $ 6,256,569 CLASS A $ (a) Donations, gifts and sponsorships (including cash, goods and services) 50,323 (b) Cost of providing and maintaining sporting activities for use by club members 137,859 (c) Cost of any subsidy for the provision of goods and services but excluding alcohol 51,111 (d) Voluntary Services provided by members and/or staff of the club to another person in the community 73,560 (e) Advice, support and services provided by the RSL (Victorian Branch) to ex-service personnel, their carers and families - CLASS A - TOTAL 312,853 CLASS B (a) Capital expenditure - (b) Financing Costs (including principal and interest) - (c) Retained earnings accumulated during the year - (d) Provision of buildings, plant and equipment over $10,000 per item excluding gaming equipment or the gaming machine area of the venue 146,531 (e) Operating costs 2,273,696 CLASS B - TOTAL 2,420,227 CLASS C (a) Provision of responsible gambling measures and activities but excluding those required by law - (b) Reimbursement of expenses reasonably incurred by volunteers - (c) CBS preparation and auditing expenses 3,000 CLASS C - TOTAL 3,000 CBS TOTAL (CLASS A + B + C) 2,736,080</t>
  </si>
  <si>
    <t>2023-2024 Net Gaming Revenue ("NGR") $ 16,777,285 CLASS A $ (a) Donations, gifts and sponsorships (including cash, goods and services) 174,800 (b) Cost of providing and maintaining sporting activities for use by club members 1,688,391 (c) Cost of any subsidy for the provision of goods and services but excluding alcohol 180,526 (d) Voluntary Services provided by members and/or staff of the club to another person in the community - (e) Advice, support and services provided by the RSL (Victorian Branch) to ex-service personnel, their carers and families - CLASS A - TOTAL 2,043,717 CLASS B (a) Capital expenditure 5,801 (b) Financing Costs (including principal and interest) 361,451 (c) Retained earnings accumulated during the year - (d) Provision of buildings, plant and equipment over $10,000 per item excluding gaming equipment or the gaming machine area of the venue - (e) Operating costs 4,337,226 CLASS B - TOTAL 4,704,477 CLASS C (a) Provision of responsible gambling measures and activities but excluding those required by law - (b) Reimbursement of expenses reasonably incurred by volunteers - (c) CBS preparation and auditing expenses 3,500 CLASS C - TOTAL 3,500 CBS TOTAL (CLASS A + B + C) 6,751,694</t>
  </si>
  <si>
    <t>2023-2024 Net Gaming Revenue ("NGR") $ 3,783,834 CLASS A $ (a) Donations, gifts and sponsorships (including cash, goods and services) 11,207 (b) Cost of providing and maintaining sporting activities for use by club members 485,858 (c) Cost of any subsidy for the provision of goods and services but excluding alcohol 64,229 (d) Voluntary Services provided by members and/or staff of the club to another person in the community - (e) Advice, support and services provided by the RSL (Victorian Branch) to ex-service personnel, their carers and families - CLASS A - TOTAL 561,294 CLASS B (a) Capital expenditure - (b) Financing Costs (including principal and interest) 36,723 (c) Retained earnings accumulated during the year - (d) Provision of buildings, plant and equipment over $10,000 per item excluding gaming equipment or the gaming machine area of the venue 24,982 (e) Operating costs 2,135,948 CLASS B - TOTAL 2,197,653 CLASS C (a) Provision of responsible gambling measures and activities but excluding those required by law - (b) Reimbursement of expenses reasonably incurred by volunteers - (c) CBS preparation and auditing expenses 3,000 CLASS C - TOTAL 3,000 CBS TOTAL (CLASS A + B + C) 2,761,947</t>
  </si>
  <si>
    <t>2023-2024 Net Gaming Revenue ("NGR") $ 27,021,293 CLASS A $ (a) Donations, gifts and sponsorships (including cash, goods and services) 201,181 (b) Cost of providing and maintaining sporting activities for use by club members 4,801,302 (c) Cost of any subsidy for the provision of goods and services but excluding alcohol 251,035 (d) Voluntary Services provided by members and/or staff of the club to another person in the community - (e) Advice, support and services provided by the RSL (Victorian Branch) to ex-service personnel, their carers and families - CLASS A - TOTAL 5,253,518 CLASS B (a) Capital expenditure 504,022 (b) Financing Costs (including principal and interest) 129,305 (c) Retained earnings accumulated during the year - (d) Provision of buildings, plant and equipment over $10,000 per item excluding gaming equipment or the gaming machine area of the venue - (e) Operating costs 10,154,054 CLASS B - TOTAL 10,787,381 CLASS C (a) Provision of responsible gambling measures and activities but excluding those required by law - (b) Reimbursement of expenses reasonably incurred by volunteers - (c) CBS preparation and auditing expenses 3,250 CLASS C - TOTAL 3,250 CBS TOTAL (CLASS A + B + C) 16,044,149</t>
  </si>
  <si>
    <t>2023-2024 Net Gaming Revenue ("NGR") $ 9,559,110 CLASS A $ (a) Donations, gifts and sponsorships (including cash, goods and services) 40,366 (b) Cost of providing and maintaining sporting activities for use by club members - (c) Cost of any subsidy for the provision of goods and services but excluding alcohol 223,887 (d) Voluntary Services provided by members and/or staff of the club to another person in the community 34,556 (e) Advice, support and services provided by the RSL (Victorian Branch) to ex-service personnel, their carers and families 140,881 CLASS A - TOTAL 439,690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2,750,526 CLASS B - TOTAL 2,750,526 CLASS C (a) Provision of responsible gambling measures and activities but excluding those required by law - (b) Reimbursement of expenses reasonably incurred by volunteers 2,499 (c) CBS preparation and auditing expenses 4,500 CLASS C - TOTAL 6,999 CBS TOTAL (CLASS A + B + C) 3,197,214</t>
  </si>
  <si>
    <t>2023-2024 Net Gaming Revenue ("NGR") $ 15,718,686 CLASS A $ (a) Donations, gifts and sponsorships (including cash, goods and services) 224,305 (b) Cost of providing and maintaining sporting activities for use by club members 256,291 (c) Cost of any subsidy for the provision of goods and services but excluding alcohol 308,335 (d) Voluntary Services provided by members and/or staff of the club to another person in the community 217,650 (e) Advice, support and services provided by the RSL (Victorian Branch) to ex-service personnel, their carers and families 13,320 CLASS A - TOTAL 1,019,901 CLASS B (a) Capital expenditure 66,375 (b) Financing Costs (including principal and interest) 11,192 (c) Retained earnings accumulated during the year 0 (d) Provision of buildings, plant and equipment over $10,000 per item excluding gaming equipment or the gaming machine area of the venue 68,060 (e) Operating costs 5,664,964 CLASS B - TOTAL 5,810,590 CLASS C (a) Provision of responsible gambling measures and activities but excluding those required by law - (b) Reimbursement of expenses reasonably incurred by volunteers - (c) CBS preparation and auditing expenses 5,755 CLASS C - TOTAL 5,755 CBS TOTAL (CLASS A + B + C) 6,836,246</t>
  </si>
  <si>
    <t>2023-2024 Net Gaming Revenue ("NGR") $ 23,453,312 CLASS A $ (a) Donations, gifts and sponsorships (including cash, goods and services) 146,757 (b) Cost of providing and maintaining sporting activities for use by club members 1,237,697 (c) Cost of any subsidy for the provision of goods and services but excluding alcohol 603,313 (d) Voluntary Services provided by members and/or staff of the club to another person in the community 72,474 (e) Advice, support and services provided by the RSL (Victorian Branch) to ex-service personnel, their carers and families 449,384 CLASS A - TOTAL 2,509,624 CLASS B (a) Capital expenditure - (b) Financing Costs (including principal and interest) - (c) Retained earnings accumulated during the year - (d) Provision of buildings, plant and equipment over $10,000 per item excluding gaming equipment or the gaming machine area of the venue 3,213 (e) Operating costs 3,146,052 CLASS B - TOTAL 3,149,264 CLASS C (a) Provision of responsible gambling measures and activities but excluding those required by law - (b) Reimbursement of expenses reasonably incurred by volunteers 67 (c) CBS preparation and auditing expenses 4,700 CLASS C - TOTAL 4,767 CBS TOTAL (CLASS A + B + C) 5,663,655</t>
  </si>
  <si>
    <t>2023-2024 Net Gaming Revenue ("NGR") $ 27,380,606 CLASS A $ (a) Donations, gifts and sponsorships (including cash, goods and services) 467,458 (b) Cost of providing and maintaining sporting activities for use by club members 9,614 (c) Cost of any subsidy for the provision of goods and services but excluding alcohol 745,067 (d) Voluntary Services provided by members and/or staff of the club to another person in the community 134,797 (e) Advice, support and services provided by the RSL (Victorian Branch) to ex-service personnel, their carers and families 242,167 CLASS A - TOTAL 1,599,103 CLASS B (a) Capital expenditure 3,921 (b) Financing Costs (including principal and interest) 198,634 (c) Retained earnings accumulated during the year - (d) Provision of buildings, plant and equipment over $10,000 per item excluding gaming equipment or the gaming machine area of the venue - (e) Operating costs 8,435,420 CLASS B - TOTAL 8,637,975 CLASS C (a) Provision of responsible gambling measures and activities but excluding those required by law 172 (b) Reimbursement of expenses reasonably incurred by volunteers 4,573 (c) CBS preparation and auditing expenses 10,400 CLASS C - TOTAL 15,145 CBS TOTAL (CLASS A + B + C) 10,252,223</t>
  </si>
  <si>
    <t>2023-2024 Net Gaming Revenue ("NGR") $ 77,045,696 CLASS A $ (a) Donations, gifts and sponsorships (including cash, goods and services) 1,034,524 (b) Cost of providing and maintaining sporting activities for use by club members 1,888,317 (c) Cost of any subsidy for the provision of goods and services but excluding alcohol 958,591 (d) Voluntary Services provided by members and/or staff of the club to another person in the community 886,763 (e) Advice, support and services provided by the RSL (Victorian Branch) to ex-service personnel, their carers and families 142,166 CLASS A - TOTAL 4,910,361 CLASS B (a) Capital expenditure 12,479 (b) Financing Costs (including principal and interest) 27,433 (c) Retained earnings accumulated during the year 370,326 (d) Provision of buildings, plant and equipment over $10,000 per item excluding gaming equipment or the gaming machine area of the venue 29,132 (e) Operating costs 7,402,152 CLASS B - TOTAL 7,841,523 CLASS C (a) Provision of responsible gambling measures and activities but excluding those required by law - (b) Reimbursement of expenses reasonably incurred by volunteers 14,658 (c) CBS preparation and auditing expenses 17,260 CLASS C - TOTAL 31,918 CBS TOTAL (CLASS A + B + C) 12,783,802</t>
  </si>
  <si>
    <t>2023-2024 Net Gaming Revenue ("NGR") $ 56,438,136 CLASS A $ (a) Donations, gifts and sponsorships (including cash, goods and services) 877,576 (b) Cost of providing and maintaining sporting activities for use by club members 1,727,978 (c) Cost of any subsidy for the provision of goods and services but excluding alcohol 571,958 (d) Voluntary Services provided by members and/or staff of the club to another person in the community 30,110 (e) Advice, support and services provided by the RSL (Victorian Branch) to ex-service personnel, their carers and families 245,209 CLASS A - TOTAL 3,452,831 CLASS B (a) Capital expenditure 393,277 (b) Financing Costs (including principal and interest) 54,451 (c) Retained earnings accumulated during the year - (d) Provision of buildings, plant and equipment over $10,000 per item excluding gaming equipment or the gaming machine area of the venue 1,144,298 (e) Operating costs 14,052,931 CLASS B - TOTAL 15,644,957 CLASS C (a) Provision of responsible gambling measures and activities but excluding those required by law - (b) Reimbursement of expenses reasonably incurred by volunteers 201,370 (c) CBS preparation and auditing expenses 16,390 CLASS C - TOTAL 217,760 CBS TOTAL (CLASS A + B + C) 19,315,547</t>
  </si>
  <si>
    <t>2023-2024 Net Gaming Revenue ("NGR") $ 19,947,632 CLASS A $ (a) Donations, gifts and sponsorships (including cash, goods and services) 242,149 (b) Cost of providing and maintaining sporting activities for use by club members 924,450 (c) Cost of any subsidy for the provision of goods and services but excluding alcohol 151,330 (d) Voluntary Services provided by members and/or staff of the club to another person in the community 132,600 (e) Advice, support and services provided by the RSL (Victorian Branch) to ex-service personnel, their carers and families - CLASS A - TOTAL 1,450,529 CLASS B (a) Capital expenditure 168,511 (b) Financing Costs (including principal and interest) 15,165 (c) Retained earnings accumulated during the year - (d) Provision of buildings, plant and equipment over $10,000 per item excluding gaming equipment or the gaming machine area of the venue 366,184 (e) Operating costs 2,369,600 CLASS B - TOTAL 2,919,459 CLASS C (a) Provision of responsible gambling measures and activities but excluding those required by law - (b) Reimbursement of expenses reasonably incurred by volunteers 5,421 (c) CBS preparation and auditing expenses 8,225 CLASS C - TOTAL 13,646 CBS TOTAL (CLASS A + B + C) 4,383,634</t>
  </si>
  <si>
    <t>2023-2024 Net Gaming Revenue ("NGR") $ 32,452,290 CLASS A $ (a) Donations, gifts and sponsorships (including cash, goods and services) 628,520 (b) Cost of providing and maintaining sporting activities for use by club members 1,811,341 (c) Cost of any subsidy for the provision of goods and services but excluding alcohol 303,977 (d) Voluntary Services provided by members and/or staff of the club to another person in the community 42,460 (e) Advice, support and services provided by the RSL (Victorian Branch) to ex-service personnel, their carers and families 123,327 CLASS A - TOTAL 2,909,625 CLASS B (a) Capital expenditure 402,024 (b) Financing Costs (including principal and interest) - (c) Retained earnings accumulated during the year - (d) Provision of buildings, plant and equipment over $10,000 per item excluding gaming equipment or the gaming machine area of the venue 42,222 (e) Operating costs 7,765,965 CLASS B - TOTAL 8,210,210 CLASS C (a) Provision of responsible gambling measures and activities but excluding those required by law - (b) Reimbursement of expenses reasonably incurred by volunteers 855 (c) CBS preparation and auditing expenses 7,478 CLASS C - TOTAL 8,333 CBS TOTAL (CLASS A + B + C) 11,128,167</t>
  </si>
  <si>
    <t>2023-2024 Net Gaming Revenue ("NGR") $ 22,488,478 CLASS A $ (a) Donations, gifts and sponsorships (including cash, goods and services) 311,669 (b) Cost of providing and maintaining sporting activities for use by club members 718,876 (c) Cost of any subsidy for the provision of goods and services but excluding alcohol 212,521 (d) Voluntary Services provided by members and/or staff of the club to another person in the community - (e) Advice, support and services provided by the RSL (Victorian Branch) to ex-service personnel, their carers and families - CLASS A - TOTAL 1,243,066 CLASS B (a) Capital expenditure - (b) Financing Costs (including principal and interest) 9,297 (c) Retained earnings accumulated during the year - (d) Provision of buildings, plant and equipment over $10,000 per item excluding gaming equipment or the gaming machine area of the venue 28,955 (e) Operating costs 5,512,409 CLASS B - TOTAL 5,550,662 CLASS C (a) Provision of responsible gambling measures and activities but excluding those required by law - (b) Reimbursement of expenses reasonably incurred by volunteers - (c) CBS preparation and auditing expenses 6,000 CLASS C - TOTAL 6,000 CBS TOTAL (CLASS A + B + C) 6,799,728</t>
  </si>
  <si>
    <t>2023-2024 Net Gaming Revenue ("NGR") $ 18,884,401 CLASS A $ (a) Donations, gifts and sponsorships (including cash, goods and services) 651,402 (b) Cost of providing and maintaining sporting activities for use by club members 196,420 (c) Cost of any subsidy for the provision of goods and services but excluding alcohol 558,580 (d) Voluntary Services provided by members and/or staff of the club to another person in the community 45,640 (e) Advice, support and services provided by the RSL (Victorian Branch) to ex-service personnel, their carers and families 358,772 CLASS A - TOTAL 1,810,814 CLASS B (a) Capital expenditure 72,620 (b) Financing Costs (including principal and interest) 66,953 (c) Retained earnings accumulated during the year - (d) Provision of buildings, plant and equipment over $10,000 per item excluding gaming equipment or the gaming machine area of the venue - (e) Operating costs 7,608,715 CLASS B - TOTAL 7,748,288 CLASS C (a) Provision of responsible gambling measures and activities but excluding those required by law - (b) Reimbursement of expenses reasonably incurred by volunteers 30,726 (c) CBS preparation and auditing expenses 7,900 CLASS C - TOTAL 38,626 CBS TOTAL (CLASS A + B + C) 9,597,727</t>
  </si>
  <si>
    <t>2023-2024 Net Gaming Revenue ("NGR") $ 18,795,383 CLASS A $ (a) Donations, gifts and sponsorships (including cash, goods and services) 117,170 (b) Cost of providing and maintaining sporting activities for use by club members - (c) Cost of any subsidy for the provision of goods and services but excluding alcohol 308,374 (d) Voluntary Services provided by members and/or staff of the club to another person in the community - (e) Advice, support and services provided by the RSL (Victorian Branch) to ex-service personnel, their carers and families - CLASS A - TOTAL 425,544 CLASS B (a) Capital expenditure 14,097 (b) Financing Costs (including principal and interest) 114,770 (c) Retained earnings accumulated during the year - (d) Provision of buildings, plant and equipment over $10,000 per item excluding gaming equipment or the gaming machine area of the venue - (e) Operating costs 4,491,485 CLASS B - TOTAL 4,620,351 CLASS C (a) Provision of responsible gambling measures and activities but excluding those required by law - (b) Reimbursement of expenses reasonably incurred by volunteers - (c) CBS preparation and auditing expenses 4,700 CLASS C - TOTAL 4,700 CBS TOTAL (CLASS A + B + C) 5,050,595</t>
  </si>
  <si>
    <t>2023-2024 Net Gaming Revenue ("NGR") $ 37,826,854 CLASS A $ (a) Donations, gifts and sponsorships (including cash, goods and services) 553,048 (b) Cost of providing and maintaining sporting activities for use by club members 719,480 (c) Cost of any subsidy for the provision of goods and services but excluding alcohol 617,616 (d) Voluntary Services provided by members and/or staff of the club to another person in the community 153,150 (e) Advice, support and services provided by the RSL (Victorian Branch) to ex-service personnel, their carers and families 8,151 CLASS A - TOTAL 2,051,445 CLASS B (a) Capital expenditure 540,398 (b) Financing Costs (including principal and interest) 78,830 (c) Retained earnings accumulated during the year - (d) Provision of buildings, plant and equipment over $10,000 per item excluding gaming equipment or the gaming machine area of the venue 162,652 (e) Operating costs 7,647,842 CLASS B - TOTAL 8,429,721 CLASS C (a) Provision of responsible gambling measures and activities but excluding those required by law 69,703 (b) Reimbursement of expenses reasonably incurred by volunteers 2,561 (c) CBS preparation and auditing expenses 11,496 CLASS C - TOTAL 83,760 CBS TOTAL (CLASS A + B + C) 10,564,926</t>
  </si>
  <si>
    <t>2023-2024 Net Gaming Revenue ("NGR") $ 7,894,523 CLASS A $ (a) Donations, gifts and sponsorships (including cash, goods and services) 180,814 (b) Cost of providing and maintaining sporting activities for use by club members 516,137 (c) Cost of any subsidy for the provision of goods and services but excluding alcohol 159,953 (d) Voluntary Services provided by members and/or staff of the club to another person in the community - (e) Advice, support and services provided by the RSL (Victorian Branch) to ex-service personnel, their carers and families - CLASS A - TOTAL 856,904 CLASS B (a) Capital expenditure 106,330 (b) Financing Costs (including principal and interest) 7,717 (c) Retained earnings accumulated during the year - (d) Provision of buildings, plant and equipment over $10,000 per item excluding gaming equipment or the gaming machine area of the venue - (e) Operating costs 4,633,427 CLASS B - TOTAL 4,747,474 CLASS C (a) Provision of responsible gambling measures and activities but excluding those required by law - (b) Reimbursement of expenses reasonably incurred by volunteers - (c) CBS preparation and auditing expenses - CLASS C - TOTAL - CBS TOTAL (CLASS A + B + C) 5,604,378</t>
  </si>
  <si>
    <t>2023-2024 Net Gaming Revenue ("NGR") $ 28,299,356 CLASS A $ (a) Donations, gifts and sponsorships (including cash, goods and services) 270,537 (b) Cost of providing and maintaining sporting activities for use by club members 445,696 (c) Cost of any subsidy for the provision of goods and services but excluding alcohol 85,032 (d) Voluntary Services provided by members and/or staff of the club to another person in the community 1,446 (e) Advice, support and services provided by the RSL (Victorian Branch) to ex-service personnel, their carers and families - CLASS A - TOTAL 802,711 CLASS B (a) Capital expenditure - (b) Financing Costs (including principal and interest) 250,101 (c) Retained earnings accumulated during the year - (d) Provision of buildings, plant and equipment over $10,000 per item excluding gaming equipment or the gaming machine area of the venue - (e) Operating costs 5,010,528 CLASS B - TOTAL 5,260,629 CLASS C (a) Provision of responsible gambling measures and activities but excluding those required by law - (b) Reimbursement of expenses reasonably incurred by volunteers - (c) CBS preparation and auditing expenses 4,550 CLASS C - TOTAL 4,550 CBS TOTAL (CLASS A + B + C) 6,067,890</t>
  </si>
  <si>
    <t>2023-2024 Net Gaming Revenue ("NGR") $ 23,387,195 CLASS A $ (a) Donations, gifts and sponsorships (including cash, goods and services) 220,896 (b) Cost of providing and maintaining sporting activities for use by club members 774,223 (c) Cost of any subsidy for the provision of goods and services but excluding alcohol 645,861 (d) Voluntary Services provided by members and/or staff of the club to another person in the community 32,615 (e) Advice, support and services provided by the RSL (Victorian Branch) to ex-service personnel, their carers and families 74,085 CLASS A - TOTAL 1,747,680 CLASS B (a) Capital expenditure - (b) Financing Costs (including principal and interest) 88,596 (c) Retained earnings accumulated during the year - (d) Provision of buildings, plant and equipment over $10,000 per item excluding gaming equipment or the gaming machine area of the venue 159,628 (e) Operating costs 7,417,062 CLASS B - TOTAL 7,665,286 CLASS C (a) Provision of responsible gambling measures and activities but excluding those required by law - (b) Reimbursement of expenses reasonably incurred by volunteers - (c) CBS preparation and auditing expenses 8,800 CLASS C - TOTAL 8,800 CBS TOTAL (CLASS A + B + C) 9,421,766</t>
  </si>
  <si>
    <t>2023-2024 Net Gaming Revenue ("NGR") $ 28,868,885 CLASS A $ (a) Donations, gifts and sponsorships (including cash, goods and services) 2,813,356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2,813,356 CLASS B (a) Capital expenditure - (b) Financing Costs (including principal and interest) - (c) Retained earnings accumulated during the year - (d) Provision of buildings, plant and equipment over $10,000 per item excluding gaming equipment or the gaming machine area of the venue 125,753 (e) Operating costs 2,150,918 CLASS B - TOTAL 2,276,671 CLASS C (a) Provision of responsible gambling measures and activities but excluding those required by law - (b) Reimbursement of expenses reasonably incurred by volunteers - (c) CBS preparation and auditing expenses 5,450 CLASS C - TOTAL 5,450 CBS TOTAL (CLASS A + B + C) 5,095,477</t>
  </si>
  <si>
    <t>2023-2024 Net Gaming Revenue ("NGR") $ 30,299,042 CLASS A $ (a) Donations, gifts and sponsorships (including cash, goods and services) 172,061 (b) Cost of providing and maintaining sporting activities for use by club members 957,385 (c) Cost of any subsidy for the provision of goods and services but excluding alcohol 455,857 (d) Voluntary Services provided by members and/or staff of the club to another person in the community - (e) Advice, support and services provided by the RSL (Victorian Branch) to ex-service personnel, their carers and families - CLASS A - TOTAL 1,585,303 CLASS B (a) Capital expenditure 73,249 (b) Financing Costs (including principal and interest) - (c) Retained earnings accumulated during the year - (d) Provision of buildings, plant and equipment over $10,000 per item excluding gaming equipment or the gaming machine area of the venue 7,186 (e) Operating costs 4,417,276 CLASS B - TOTAL 4,497,711 CLASS C (a) Provision of responsible gambling measures and activities but excluding those required by law - (b) Reimbursement of expenses reasonably incurred by volunteers - (c) CBS preparation and auditing expenses 7,300 CLASS C - TOTAL 7,300 CBS TOTAL (CLASS A + B + C) 6,090,314</t>
  </si>
  <si>
    <t>2023-2024 Net Gaming Revenue ("NGR") $ 43,385,660 CLASS A $ (a) Donations, gifts and sponsorships (including cash, goods and services) 262,004 (b) Cost of providing and maintaining sporting activities for use by club members 2,268,004 (c) Cost of any subsidy for the provision of goods and services but excluding alcohol 1,032,142 (d) Voluntary Services provided by members and/or staff of the club to another person in the community 366,216 (e) Advice, support and services provided by the RSL (Victorian Branch) to ex-service personnel, their carers and families 20,420 CLASS A - TOTAL 3,948,786 CLASS B (a) Capital expenditure 78,036 (b) Financing Costs (including principal and interest) 52,755 (c) Retained earnings accumulated during the year - (d) Provision of buildings, plant and equipment over $10,000 per item excluding gaming equipment or the gaming machine area of the venue 1,895 (e) Operating costs 6,065,689 CLASS B - TOTAL 6,198,375 CLASS C (a) Provision of responsible gambling measures and activities but excluding those required by law - (b) Reimbursement of expenses reasonably incurred by volunteers - (c) CBS preparation and auditing expenses 9,355 CLASS C - TOTAL 9,355 CBS TOTAL (CLASS A + B + C) 10,156,516</t>
  </si>
  <si>
    <t>2023-2024 Net Gaming Revenue ("NGR") $ 21,396,863 CLASS A $ (a) Donations, gifts and sponsorships (including cash, goods and services) 372,636 (b) Cost of providing and maintaining sporting activities for use by club members 1,555,975 (c) Cost of any subsidy for the provision of goods and services but excluding alcohol 479,367 (d) Voluntary Services provided by members and/or staff of the club to another person in the community 168,165 (e) Advice, support and services provided by the RSL (Victorian Branch) to ex-service personnel, their carers and families - CLASS A - TOTAL 2,576,143 CLASS B (a) Capital expenditure 111,525 (b) Financing Costs (including principal and interest) - (c) Retained earnings accumulated during the year - (d) Provision of buildings, plant and equipment over $10,000 per item excluding gaming equipment or the gaming machine area of the venue - (e) Operating costs 4,737,131 CLASS B - TOTAL 4,848,656 CLASS C (a) Provision of responsible gambling measures and activities but excluding those required by law - (b) Reimbursement of expenses reasonably incurred by volunteers - (c) CBS preparation and auditing expenses 7,700 CLASS C - TOTAL 7,700 CBS TOTAL (CLASS A + B + C) 7,432,499</t>
  </si>
  <si>
    <t>2023-2024 Net Gaming Revenue ("NGR") $ 16,116,589 CLASS A $ (a) Donations, gifts and sponsorships (including cash, goods and services) 14,049 (b) Cost of providing and maintaining sporting activities for use by club members 36,138 (c) Cost of any subsidy for the provision of goods and services but excluding alcohol 310,502 (d) Voluntary Services provided by members and/or staff of the club to another person in the community 199,365 (e) Advice, support and services provided by the RSL (Victorian Branch) to ex-service personnel, their carers and families 74,028 CLASS A - TOTAL 634,082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3,797,913 CLASS B - TOTAL 3,797,913 CLASS C (a) Provision of responsible gambling measures and activities but excluding those required by law - (b) Reimbursement of expenses reasonably incurred by volunteers - (c) CBS preparation and auditing expenses 6,600 CLASS C - TOTAL 6,600 CBS TOTAL (CLASS A + B + C) 4,438,594</t>
  </si>
  <si>
    <t>2023-2024 Net Gaming Revenue ("NGR") $ 7,804,495 CLASS A $ (a) Donations, gifts and sponsorships (including cash, goods and services) 153,148 (b) Cost of providing and maintaining sporting activities for use by club members - (c) Cost of any subsidy for the provision of goods and services but excluding alcohol - (d) Voluntary Services provided by members and/or staff of the club to another person in the community 12,080 (e) Advice, support and services provided by the RSL (Victorian Branch) to ex-service personnel, their carers and families 325,317 CLASS A - TOTAL 490,545 CLASS B (a) Capital expenditure - (b) Financing Costs (including principal and interest) - (c) Retained earnings accumulated during the year 215,121 (d) Provision of buildings, plant and equipment over $10,000 per item excluding gaming equipment or the gaming machine area of the venue 71,013 (e) Operating costs 1,126,649 CLASS B - TOTAL 1,412,783 CLASS C (a) Provision of responsible gambling measures and activities but excluding those required by law 5,105 (b) Reimbursement of expenses reasonably incurred by volunteers - (c) CBS preparation and auditing expenses 3,000 CLASS C - TOTAL 8,105 CBS TOTAL (CLASS A + B + C) 1,911,433</t>
  </si>
  <si>
    <t>2023-2024 Net Gaming Revenue ("NGR") $ 5,904,982 CLASS A $ (a) Donations, gifts and sponsorships (including cash, goods and services) 122,607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122,607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412,686 CLASS B - TOTAL 412,686 CLASS C (a) Provision of responsible gambling measures and activities but excluding those required by law - (b) Reimbursement of expenses reasonably incurred by volunteers - (c) CBS preparation and auditing expenses - CLASS C - TOTAL - CBS TOTAL (CLASS A + B + C) 535,293</t>
  </si>
  <si>
    <t>2023-2024 Net Gaming Revenue ("NGR") $ 12,424,006 CLASS A $ (a) Donations, gifts and sponsorships (including cash, goods and services) 21,453 (b) Cost of providing and maintaining sporting activities for use by club members 2,843 (c) Cost of any subsidy for the provision of goods and services but excluding alcohol 75,581 (d) Voluntary Services provided by members and/or staff of the club to another person in the community 15,038 (e) Advice, support and services provided by the RSL (Victorian Branch) to ex-service personnel, their carers and families 12,380 CLASS A - TOTAL 127,294 CLASS B (a) Capital expenditure 110,837 (b) Financing Costs (including principal and interest) 121,524 (c) Retained earnings accumulated during the year - (d) Provision of buildings, plant and equipment over $10,000 per item excluding gaming equipment or the gaming machine area of the venue 67,139 (e) Operating costs 3,216,081 CLASS B - TOTAL 3,515,581 CLASS C (a) Provision of responsible gambling measures and activities but excluding those required by law - (b) Reimbursement of expenses reasonably incurred by volunteers 5,681 (c) CBS preparation and auditing expenses 3,850 CLASS C - TOTAL 9,531 CBS TOTAL (CLASS A + B + C) 3,652,406</t>
  </si>
  <si>
    <t>2023-2024 Net Gaming Revenue ("NGR") $ 14,545,759 CLASS A $ (a) Donations, gifts and sponsorships (including cash, goods and services) 150,740 (b) Cost of providing and maintaining sporting activities for use by club members 270,749 (c) Cost of any subsidy for the provision of goods and services but excluding alcohol 273,264 (d) Voluntary Services provided by members and/or staff of the club to another person in the community 219,370 (e) Advice, support and services provided by the RSL (Victorian Branch) to ex-service personnel, their carers and families - CLASS A - TOTAL 914,123 CLASS B (a) Capital expenditure 317,941 (b) Financing Costs (including principal and interest) - (c) Retained earnings accumulated during the year - (d) Provision of buildings, plant and equipment over $10,000 per item excluding gaming equipment or the gaming machine area of the venue - (e) Operating costs 4,235,906 CLASS B - TOTAL 4,553,847 CLASS C (a) Provision of responsible gambling measures and activities but excluding those required by law - (b) Reimbursement of expenses reasonably incurred by volunteers 895 (c) CBS preparation and auditing expenses 1,650 CLASS C - TOTAL 2,545 CBS TOTAL (CLASS A + B + C) 5,470,515</t>
  </si>
  <si>
    <t>2023-2024 Net Gaming Revenue ("NGR") $ 19,667,307 CLASS A $ (a) Donations, gifts and sponsorships (including cash, goods and services) 161,584 (b) Cost of providing and maintaining sporting activities for use by club members 196,911 (c) Cost of any subsidy for the provision of goods and services but excluding alcohol 764,086 (d) Voluntary Services provided by members and/or staff of the club to another person in the community 626,144 (e) Advice, support and services provided by the RSL (Victorian Branch) to ex-service personnel, their carers and families 34,422 CLASS A - TOTAL 1,783,147 CLASS B (a) Capital expenditure 49,985 (b) Financing Costs (including principal and interest) - (c) Retained earnings accumulated during the year - (d) Provision of buildings, plant and equipment over $10,000 per item excluding gaming equipment or the gaming machine area of the venue 4,963 (e) Operating costs 5,065,476 CLASS B - TOTAL 5,120,424 CLASS C (a) Provision of responsible gambling measures and activities but excluding those required by law - (b) Reimbursement of expenses reasonably incurred by volunteers - (c) CBS preparation and auditing expenses 4,115 CLASS C - TOTAL 4,115 CBS TOTAL (CLASS A + B + C) 6,907,686</t>
  </si>
  <si>
    <t>2023-2024 Net Gaming Revenue ("NGR") $ 50,462,202 CLASS A $ (a) Donations, gifts and sponsorships (including cash, goods and services) 560,587 (b) Cost of providing and maintaining sporting activities for use by club members 786,215 (c) Cost of any subsidy for the provision of goods and services but excluding alcohol 590,217 (d) Voluntary Services provided by members and/or staff of the club to another person in the community 100,560 (e) Advice, support and services provided by the RSL (Victorian Branch) to ex-service personnel, their carers and families 183,007 CLASS A - TOTAL 2,220,586 CLASS B (a) Capital expenditure 145,287 (b) Financing Costs (including principal and interest) 60,163 (c) Retained earnings accumulated during the year 100,230 (d) Provision of buildings, plant and equipment over $10,000 per item excluding gaming equipment or the gaming machine area of the venue 9,516 (e) Operating costs 5,876,385 CLASS B - TOTAL 6,191,581 CLASS C (a) Provision of responsible gambling measures and activities but excluding those required by law - (b) Reimbursement of expenses reasonably incurred by volunteers - (c) CBS preparation and auditing expenses 13,880 CLASS C - TOTAL 13,880 CBS TOTAL (CLASS A + B + C) 8,426,047</t>
  </si>
  <si>
    <t>2023-2024 Net Gaming Revenue ("NGR") $ 4,828,928 CLASS A $ (a) Donations, gifts and sponsorships (including cash, goods and services) 251,154 (b) Cost of providing and maintaining sporting activities for use by club members 591,910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843,064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608,828 CLASS B - TOTAL 608,828 CLASS C (a) Provision of responsible gambling measures and activities but excluding those required by law - (b) Reimbursement of expenses reasonably incurred by volunteers - (c) CBS preparation and auditing expenses - CLASS C - TOTAL - CBS TOTAL (CLASS A + B + C) 1,451,892</t>
  </si>
  <si>
    <t>2023-2024 Net Gaming Revenue ("NGR") $ 25,894,374 CLASS A $ (a) Donations, gifts and sponsorships (including cash, goods and services) 272,451 (b) Cost of providing and maintaining sporting activities for use by club members 1,566,481 (c) Cost of any subsidy for the provision of goods and services but excluding alcohol 319,281 (d) Voluntary Services provided by members and/or staff of the club to another person in the community 114,043 (e) Advice, support and services provided by the RSL (Victorian Branch) to ex-service personnel, their carers and families 60,688 CLASS A - TOTAL 2,332,944 CLASS B (a) Capital expenditure 65,365 (b) Financing Costs (including principal and interest) - (c) Retained earnings accumulated during the year - (d) Provision of buildings, plant and equipment over $10,000 per item excluding gaming equipment or the gaming machine area of the venue 63,117 (e) Operating costs 9,706,986 CLASS B - TOTAL 9,835,469 CLASS C (a) Provision of responsible gambling measures and activities but excluding those required by law - (b) Reimbursement of expenses reasonably incurred by volunteers 3,786 (c) CBS preparation and auditing expenses 10,140 CLASS C - TOTAL 13,926 CBS TOTAL (CLASS A + B + C) 12,182,339</t>
  </si>
  <si>
    <t>2023-2024 Net Gaming Revenue ("NGR") $ 11,641,003 CLASS A $ (a) Donations, gifts and sponsorships (including cash, goods and services) 311,429 (b) Cost of providing and maintaining sporting activities for use by club members - (c) Cost of any subsidy for the provision of goods and services but excluding alcohol 81,109 (d) Voluntary Services provided by members and/or staff of the club to another person in the community 20,195 (e) Advice, support and services provided by the RSL (Victorian Branch) to ex-service personnel, their carers and families 623 CLASS A - TOTAL 413,356 CLASS B (a) Capital expenditure - (b) Financing Costs (including principal and interest) - (c) Retained earnings accumulated during the year - (d) Provision of buildings, plant and equipment over $10,000 per item excluding gaming equipment or the gaming machine area of the venue 93,703 (e) Operating costs 2,154,158 CLASS B - TOTAL 2,247,861 CLASS C (a) Provision of responsible gambling measures and activities but excluding those required by law - (b) Reimbursement of expenses reasonably incurred by volunteers - (c) CBS preparation and auditing expenses 4,650 CLASS C - TOTAL 4,650 CBS TOTAL (CLASS A + B + C) 2,665,867</t>
  </si>
  <si>
    <t>2023-2024 Net Gaming Revenue ("NGR") $ 19,975,851 CLASS A $ (a) Donations, gifts and sponsorships (including cash, goods and services) 256,198 (b) Cost of providing and maintaining sporting activities for use by club members 45,435 (c) Cost of any subsidy for the provision of goods and services but excluding alcohol 500,902 (d) Voluntary Services provided by members and/or staff of the club to another person in the community 26,200 (e) Advice, support and services provided by the RSL (Victorian Branch) to ex-service personnel, their carers and families 89,556 CLASS A - TOTAL 918,291 CLASS B (a) Capital expenditure 102,476 (b) Financing Costs (including principal and interest) - (c) Retained earnings accumulated during the year - (d) Provision of buildings, plant and equipment over $10,000 per item excluding gaming equipment or the gaming machine area of the venue 16,051 (e) Operating costs 6,267,081 CLASS B - TOTAL 6,385,608 CLASS C (a) Provision of responsible gambling measures and activities but excluding those required by law 265 (b) Reimbursement of expenses reasonably incurred by volunteers - (c) CBS preparation and auditing expenses 2,000 CLASS C - TOTAL 2,265 CBS TOTAL (CLASS A + B + C) 7,306,163</t>
  </si>
  <si>
    <t>2023-2024 Net Gaming Revenue ("NGR") $ 7,155,040 CLASS A $ (a) Donations, gifts and sponsorships (including cash, goods and services) 52,875 (b) Cost of providing and maintaining sporting activities for use by club members 199,002 (c) Cost of any subsidy for the provision of goods and services but excluding alcohol 134,646 (d) Voluntary Services provided by members and/or staff of the club to another person in the community 47,840 (e) Advice, support and services provided by the RSL (Victorian Branch) to ex-service personnel, their carers and families 71,126 CLASS A - TOTAL 505,489 CLASS B (a) Capital expenditure 60,605 (b) Financing Costs (including principal and interest) 26,907 (c) Retained earnings accumulated during the year - (d) Provision of buildings, plant and equipment over $10,000 per item excluding gaming equipment or the gaming machine area of the venue - (e) Operating costs 2,695,146 CLASS B - TOTAL 2,782,658 CLASS C (a) Provision of responsible gambling measures and activities but excluding those required by law - (b) Reimbursement of expenses reasonably incurred by volunteers 298 (c) CBS preparation and auditing expenses 2,970 CLASS C - TOTAL 3,268 CBS TOTAL (CLASS A + B + C) 3,291,415</t>
  </si>
  <si>
    <t>2023-2024 Net Gaming Revenue ("NGR") $ 4,101,313 CLASS A $ (a) Donations, gifts and sponsorships (including cash, goods and services) 68,283 (b) Cost of providing and maintaining sporting activities for use by club members - (c) Cost of any subsidy for the provision of goods and services but excluding alcohol 157,056 (d) Voluntary Services provided by members and/or staff of the club to another person in the community 31,739 (e) Advice, support and services provided by the RSL (Victorian Branch) to ex-service personnel, their carers and families 12,892 CLASS A - TOTAL 269,970 CLASS B (a) Capital expenditure 11,617 (b) Financing Costs (including principal and interest) 12,518 (c) Retained earnings accumulated during the year - (d) Provision of buildings, plant and equipment over $10,000 per item excluding gaming equipment or the gaming machine area of the venue - (e) Operating costs 2,641,139 CLASS B - TOTAL 2,665,273 CLASS C (a) Provision of responsible gambling measures and activities but excluding those required by law - (b) Reimbursement of expenses reasonably incurred by volunteers - (c) CBS preparation and auditing expenses 4,500 CLASS C - TOTAL 4,500 CBS TOTAL (CLASS A + B + C) 2,939,743</t>
  </si>
  <si>
    <t>2023-2024 Net Gaming Revenue ("NGR") $ 8,603,416 CLASS A $ (a) Donations, gifts and sponsorships (including cash, goods and services) 227,582 (b) Cost of providing and maintaining sporting activities for use by club members - (c) Cost of any subsidy for the provision of goods and services but excluding alcohol 168,749 (d) Voluntary Services provided by members and/or staff of the club to another person in the community - (e) Advice, support and services provided by the RSL (Victorian Branch) to ex-service personnel, their carers and families - CLASS A - TOTAL 396,331 CLASS B (a) Capital expenditure 593,342 (b) Financing Costs (including principal and interest) - (c) Retained earnings accumulated during the year - (d) Provision of buildings, plant and equipment over $10,000 per item excluding gaming equipment or the gaming machine area of the venue - (e) Operating costs 2,422,701 CLASS B - TOTAL 3,016,043 CLASS C (a) Provision of responsible gambling measures and activities but excluding those required by law - (b) Reimbursement of expenses reasonably incurred by volunteers - (c) CBS preparation and auditing expenses 1,320 CLASS C - TOTAL 1,320 CBS TOTAL (CLASS A + B + C) 3,413,694</t>
  </si>
  <si>
    <t>2023-2024 Net Gaming Revenue ("NGR") $ 17,079,797 CLASS A $ (a) Donations, gifts and sponsorships (including cash, goods and services) 80,433 (b) Cost of providing and maintaining sporting activities for use by club members 3,172,531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3,252,964 CLASS B (a) Capital expenditure 28,512 (b) Financing Costs (including principal and interest) 452,492 (c) Retained earnings accumulated during the year - (d) Provision of buildings, plant and equipment over $10,000 per item excluding gaming equipment or the gaming machine area of the venue - (e) Operating costs 2,041,302 CLASS B - TOTAL 2,522,306 CLASS C (a) Provision of responsible gambling measures and activities but excluding those required by law - (b) Reimbursement of expenses reasonably incurred by volunteers - (c) CBS preparation and auditing expenses - CLASS C - TOTAL - CBS TOTAL (CLASS A + B + C) 5,775,270</t>
  </si>
  <si>
    <t>2023-2024 Net Gaming Revenue ("NGR") $ 8,278,359 CLASS A $ (a) Donations, gifts and sponsorships (including cash, goods and services) 75,758 (b) Cost of providing and maintaining sporting activities for use by club members 92,848 (c) Cost of any subsidy for the provision of goods and services but excluding alcohol 324,319 (d) Voluntary Services provided by members and/or staff of the club to another person in the community 17,080 (e) Advice, support and services provided by the RSL (Victorian Branch) to ex-service personnel, their carers and families - CLASS A - TOTAL 510,005 CLASS B (a) Capital expenditure - (b) Financing Costs (including principal and interest) 48,719 (c) Retained earnings accumulated during the year - (d) Provision of buildings, plant and equipment over $10,000 per item excluding gaming equipment or the gaming machine area of the venue - (e) Operating costs 2,704,204 CLASS B - TOTAL 2,752,923 CLASS C (a) Provision of responsible gambling measures and activities but excluding those required by law - (b) Reimbursement of expenses reasonably incurred by volunteers - (c) CBS preparation and auditing expenses 890 CLASS C - TOTAL 890 CBS TOTAL (CLASS A + B + C) 3,263,818</t>
  </si>
  <si>
    <t>2023-2024 Net Gaming Revenue ("NGR") $ 2,742,716 CLASS A $ (a) Donations, gifts and sponsorships (including cash, goods and services) 26,404 (b) Cost of providing and maintaining sporting activities for use by club members 71,790 (c) Cost of any subsidy for the provision of goods and services but excluding alcohol 62,270 (d) Voluntary Services provided by members and/or staff of the club to another person in the community 4,410 (e) Advice, support and services provided by the RSL (Victorian Branch) to ex-service personnel, their carers and families 57,572 CLASS A - TOTAL 222,446 CLASS B (a) Capital expenditure 13,767 (b) Financing Costs (including principal and interest) - (c) Retained earnings accumulated during the year - (d) Provision of buildings, plant and equipment over $10,000 per item excluding gaming equipment or the gaming machine area of the venue - (e) Operating costs 1,356,508 CLASS B - TOTAL 1,370,274 CLASS C (a) Provision of responsible gambling measures and activities but excluding those required by law - (b) Reimbursement of expenses reasonably incurred by volunteers - (c) CBS preparation and auditing expenses 6,215 CLASS C - TOTAL 6,215 CBS TOTAL (CLASS A + B + C) 1,598,936</t>
  </si>
  <si>
    <t>2023-2024 Net Gaming Revenue ("NGR") $ 1,030,542 CLASS A $ (a) Donations, gifts and sponsorships (including cash, goods and services) 2,509 (b) Cost of providing and maintaining sporting activities for use by club members 38,846 (c) Cost of any subsidy for the provision of goods and services but excluding alcohol 17,023 (d) Voluntary Services provided by members and/or staff of the club to another person in the community - (e) Advice, support and services provided by the RSL (Victorian Branch) to ex-service personnel, their carers and families - CLASS A - TOTAL 58,378 CLASS B (a) Capital expenditure - (b) Financing Costs (including principal and interest) - (c) Retained earnings accumulated during the year 64 (d) Provision of buildings, plant and equipment over $10,000 per item excluding gaming equipment or the gaming machine area of the venue - (e) Operating costs 261,827 CLASS B - TOTAL 261,891 CLASS C (a) Provision of responsible gambling measures and activities but excluding those required by law - (b) Reimbursement of expenses reasonably incurred by volunteers - (c) CBS preparation and auditing expenses 1,500 CLASS C - TOTAL 1,500 CBS TOTAL (CLASS A + B + C) 321,769</t>
  </si>
  <si>
    <t>2023-2024 Net Gaming Revenue ("NGR") $ 26,032,928 CLASS A $ (a) Donations, gifts and sponsorships (including cash, goods and services) 291,949 (b) Cost of providing and maintaining sporting activities for use by club members 335,993 (c) Cost of any subsidy for the provision of goods and services but excluding alcohol 244,947 (d) Voluntary Services provided by members and/or staff of the club to another person in the community 57,830 (e) Advice, support and services provided by the RSL (Victorian Branch) to ex-service personnel, their carers and families 10,396 CLASS A - TOTAL 941,115 CLASS B (a) Capital expenditure 412,235 (b) Financing Costs (including principal and interest) 42,186 (c) Retained earnings accumulated during the year - (d) Provision of buildings, plant and equipment over $10,000 per item excluding gaming equipment or the gaming machine area of the venue 427,465 (e) Operating costs 4,797,821 CLASS B - TOTAL 5,679,706 CLASS C (a) Provision of responsible gambling measures and activities but excluding those required by law - (b) Reimbursement of expenses reasonably incurred by volunteers - (c) CBS preparation and auditing expenses 9,528 CLASS C - TOTAL 9,528 CBS TOTAL (CLASS A + B + C) 6,630,349</t>
  </si>
  <si>
    <t>2023-2024 Net Gaming Revenue ("NGR") $ 2,309,731 CLASS A $ (a) Donations, gifts and sponsorships (including cash, goods and services) 4,553 (b) Cost of providing and maintaining sporting activities for use by club members 11,277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15,830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509,615 CLASS B - TOTAL 509,615 CLASS C (a) Provision of responsible gambling measures and activities but excluding those required by law - (b) Reimbursement of expenses reasonably incurred by volunteers - (c) CBS preparation and auditing expenses 500 CLASS C - TOTAL 500 CBS TOTAL (CLASS A + B + C) 525,945</t>
  </si>
  <si>
    <t>2023-2024 Net Gaming Revenue ("NGR") $ 3,210,106 CLASS A $ (a) Donations, gifts and sponsorships (including cash, goods and services) 15,579 (b) Cost of providing and maintaining sporting activities for use by club members 889,248 (c) Cost of any subsidy for the provision of goods and services but excluding alcohol 6,225 (d) Voluntary Services provided by members and/or staff of the club to another person in the community - (e) Advice, support and services provided by the RSL (Victorian Branch) to ex-service personnel, their carers and families - CLASS A - TOTAL 911,052 CLASS B (a) Capital expenditure - (b) Financing Costs (including principal and interest) 15,743 (c) Retained earnings accumulated during the year - (d) Provision of buildings, plant and equipment over $10,000 per item excluding gaming equipment or the gaming machine area of the venue - (e) Operating costs 1,117,447 CLASS B - TOTAL 1,133,190 CLASS C (a) Provision of responsible gambling measures and activities but excluding those required by law - (b) Reimbursement of expenses reasonably incurred by volunteers - (c) CBS preparation and auditing expenses 3,700 CLASS C - TOTAL 3,700 CBS TOTAL (CLASS A + B + C) 2,047,942</t>
  </si>
  <si>
    <t>2023-2024 Net Gaming Revenue ("NGR") $ 1,469,588 CLASS A $ (a) Donations, gifts and sponsorships (including cash, goods and services) 2,290 (b) Cost of providing and maintaining sporting activities for use by club members 76,282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78,572 CLASS B (a) Capital expenditure - (b) Financing Costs (including principal and interest) 959 (c) Retained earnings accumulated during the year - (d) Provision of buildings, plant and equipment over $10,000 per item excluding gaming equipment or the gaming machine area of the venue - (e) Operating costs 246,294 CLASS B - TOTAL 247,252 CLASS C (a) Provision of responsible gambling measures and activities but excluding those required by law - (b) Reimbursement of expenses reasonably incurred by volunteers - (c) CBS preparation and auditing expenses 800 CLASS C - TOTAL 800 CBS TOTAL (CLASS A + B + C) 326,624</t>
  </si>
  <si>
    <t>2023-2024 Net Gaming Revenue ("NGR") $ 4,063,100 CLASS A $ (a) Donations, gifts and sponsorships (including cash, goods and services) 83,562 (b) Cost of providing and maintaining sporting activities for use by club members 59,545 (c) Cost of any subsidy for the provision of goods and services but excluding alcohol 110,991 (d) Voluntary Services provided by members and/or staff of the club to another person in the community 3,672 (e) Advice, support and services provided by the RSL (Victorian Branch) to ex-service personnel, their carers and families 53,349 CLASS A - TOTAL 311,119 CLASS B (a) Capital expenditure - (b) Financing Costs (including principal and interest) - (c) Retained earnings accumulated during the year - (d) Provision of buildings, plant and equipment over $10,000 per item excluding gaming equipment or the gaming machine area of the venue 28,175 (e) Operating costs 1,579,919 CLASS B - TOTAL 1,608,094 CLASS C (a) Provision of responsible gambling measures and activities but excluding those required by law 259 (b) Reimbursement of expenses reasonably incurred by volunteers 2,311 (c) CBS preparation and auditing expenses 3,370 CLASS C - TOTAL 5,940 CBS TOTAL (CLASS A + B + C) 1,925,153</t>
  </si>
  <si>
    <t>2023-2024 Net Gaming Revenue ("NGR") $ 1,652,829 CLASS A $ (a) Donations, gifts and sponsorships (including cash, goods and services) 42,603 (b) Cost of providing and maintaining sporting activities for use by club members 323,433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366,036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 CLASS B - TOTAL - CLASS C (a) Provision of responsible gambling measures and activities but excluding those required by law - (b) Reimbursement of expenses reasonably incurred by volunteers - (c) CBS preparation and auditing expenses 1,000 CLASS C - TOTAL 1,000 CBS TOTAL (CLASS A + B + C) 367,036</t>
  </si>
  <si>
    <t>2023-2024 Net Gaming Revenue ("NGR") $ 10,707,207 CLASS A $ (a) Donations, gifts and sponsorships (including cash, goods and services) 97,677 (b) Cost of providing and maintaining sporting activities for use by club members 865,589 (c) Cost of any subsidy for the provision of goods and services but excluding alcohol 3,416 (d) Voluntary Services provided by members and/or staff of the club to another person in the community 3,080 (e) Advice, support and services provided by the RSL (Victorian Branch) to ex-service personnel, their carers and families - CLASS A - TOTAL 969,762 CLASS B (a) Capital expenditure 21,731 (b) Financing Costs (including principal and interest) 959 (c) Retained earnings accumulated during the year - (d) Provision of buildings, plant and equipment over $10,000 per item excluding gaming equipment or the gaming machine area of the venue 3,177 (e) Operating costs 892,678 CLASS B - TOTAL 918,545 CLASS C (a) Provision of responsible gambling measures and activities but excluding those required by law - (b) Reimbursement of expenses reasonably incurred by volunteers - (c) CBS preparation and auditing expenses 1,490 CLASS C - TOTAL 1,490 CBS TOTAL (CLASS A + B + C) 1,889,797</t>
  </si>
  <si>
    <t>2023-2024 Net Gaming Revenue ("NGR") $ 2,416,645 CLASS A $ (a) Donations, gifts and sponsorships (including cash, goods and services) 7,954 (b) Cost of providing and maintaining sporting activities for use by club members 196,099 (c) Cost of any subsidy for the provision of goods and services but excluding alcohol 31,575 (d) Voluntary Services provided by members and/or staff of the club to another person in the community - (e) Advice, support and services provided by the RSL (Victorian Branch) to ex-service personnel, their carers and families - CLASS A - TOTAL 235,628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572,193 CLASS B - TOTAL 572,193 CLASS C (a) Provision of responsible gambling measures and activities but excluding those required by law - (b) Reimbursement of expenses reasonably incurred by volunteers - (c) CBS preparation and auditing expenses 805 CLASS C - TOTAL 805 CBS TOTAL (CLASS A + B + C) 808,625</t>
  </si>
  <si>
    <t>2023-2024 Net Gaming Revenue ("NGR") $ 5,098,715 CLASS A $ (a) Donations, gifts and sponsorships (including cash, goods and services) 48,500 (b) Cost of providing and maintaining sporting activities for use by club members 252,438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300,938 CLASS B (a) Capital expenditure - (b) Financing Costs (including principal and interest) - (c) Retained earnings accumulated during the year 20,353 (d) Provision of buildings, plant and equipment over $10,000 per item excluding gaming equipment or the gaming machine area of the venue 23,168 (e) Operating costs 2,162,294 CLASS B - TOTAL 2,205,816 CLASS C (a) Provision of responsible gambling measures and activities but excluding those required by law - (b) Reimbursement of expenses reasonably incurred by volunteers - (c) CBS preparation and auditing expenses 4,200 CLASS C - TOTAL 4,200 CBS TOTAL (CLASS A + B + C) 2,510,954</t>
  </si>
  <si>
    <t>2023-2024 Net Gaming Revenue ("NGR") $ 4,590,890 CLASS A $ (a) Donations, gifts and sponsorships (including cash, goods and services) 22,677 (b) Cost of providing and maintaining sporting activities for use by club members 29,060 (c) Cost of any subsidy for the provision of goods and services but excluding alcohol 13,518 (d) Voluntary Services provided by members and/or staff of the club to another person in the community - (e) Advice, support and services provided by the RSL (Victorian Branch) to ex-service personnel, their carers and families - CLASS A - TOTAL 65,255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784,752 CLASS B - TOTAL 784,752 CLASS C (a) Provision of responsible gambling measures and activities but excluding those required by law - (b) Reimbursement of expenses reasonably incurred by volunteers - (c) CBS preparation and auditing expenses 1,500 CLASS C - TOTAL 1,500 CBS TOTAL (CLASS A + B + C) 851,508</t>
  </si>
  <si>
    <t>2023-2024 Net Gaming Revenue ("NGR") $ 3,741,472 CLASS A $ (a) Donations, gifts and sponsorships (including cash, goods and services) 29,034 (b) Cost of providing and maintaining sporting activities for use by club members 80,435 (c) Cost of any subsidy for the provision of goods and services but excluding alcohol 92,406 (d) Voluntary Services provided by members and/or staff of the club to another person in the community 25,000 (e) Advice, support and services provided by the RSL (Victorian Branch) to ex-service personnel, their carers and families - CLASS A - TOTAL 226,875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1,216,099 CLASS B - TOTAL 1,216,099 CLASS C (a) Provision of responsible gambling measures and activities but excluding those required by law - (b) Reimbursement of expenses reasonably incurred by volunteers 3,468 (c) CBS preparation and auditing expenses 6,000 CLASS C - TOTAL 9,468 CBS TOTAL (CLASS A + B + C) 1,452,442</t>
  </si>
  <si>
    <t>2023-2024 Net Gaming Revenue ("NGR") $ 2,558,042 CLASS A $ (a) Donations, gifts and sponsorships (including cash, goods and services) 13,728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13,728 CLASS B (a) Capital expenditure 26,352 (b) Financing Costs (including principal and interest) - (c) Retained earnings accumulated during the year - (d) Provision of buildings, plant and equipment over $10,000 per item excluding gaming equipment or the gaming machine area of the venue - (e) Operating costs 600,585 CLASS B - TOTAL 626,937 CLASS C (a) Provision of responsible gambling measures and activities but excluding those required by law - (b) Reimbursement of expenses reasonably incurred by volunteers - (c) CBS preparation and auditing expenses 1,550 CLASS C - TOTAL 1,550 CBS TOTAL (CLASS A + B + C) 642,215</t>
  </si>
  <si>
    <t>2023-2024 Net Gaming Revenue ("NGR") $ 2,332,740 CLASS A $ (a) Donations, gifts and sponsorships (including cash, goods and services) 29,653 (b) Cost of providing and maintaining sporting activities for use by club members - (c) Cost of any subsidy for the provision of goods and services but excluding alcohol 78,604 (d) Voluntary Services provided by members and/or staff of the club to another person in the community - (e) Advice, support and services provided by the RSL (Victorian Branch) to ex-service personnel, their carers and families - CLASS A - TOTAL 108,257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1,967,839 CLASS B - TOTAL 1,967,839 CLASS C (a) Provision of responsible gambling measures and activities but excluding those required by law - (b) Reimbursement of expenses reasonably incurred by volunteers - (c) CBS preparation and auditing expenses 500 CLASS C - TOTAL 500 CBS TOTAL (CLASS A + B + C) 2,076,596</t>
  </si>
  <si>
    <t>2023-2024 Net Gaming Revenue ("NGR") $ 436,036 CLASS A $ (a) Donations, gifts and sponsorships (including cash, goods and services) 4,630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4,630 CLASS B (a) Capital expenditure - (b) Financing Costs (including principal and interest) - (c) Retained earnings accumulated during the year - (d) Provision of buildings, plant and equipment over $10,000 per item excluding gaming equipment or the gaming machine area of the venue - (e) Operating costs 125,644 CLASS B - TOTAL 125,644 CLASS C (a) Provision of responsible gambling measures and activities but excluding those required by law - (b) Reimbursement of expenses reasonably incurred by volunteers 12,640 (c) CBS preparation and auditing expenses 1,500 CLASS C - TOTAL 14,140 CBS TOTAL (CLASS A + B + C) 144,414</t>
  </si>
  <si>
    <t>2023-2024 Net Gaming Revenue ("NGR") $ 24,068,446 CLASS A $ (a) Donations, gifts and sponsorships (including cash, goods and services) 410,105 (b) Cost of providing and maintaining sporting activities for use by club members 1,003,075 (c) Cost of any subsidy for the provision of goods and services but excluding alcohol 194,361 (d) Voluntary Services provided by members and/or staff of the club to another person in the community 46,720 (e) Advice, support and services provided by the RSL (Victorian Branch) to ex-service personnel, their carers and families - CLASS A - TOTAL 1,654,261 CLASS B (a) Capital expenditure 346,148 (b) Financing Costs (including principal and interest) 51,190 (c) Retained earnings accumulated during the year - (d) Provision of buildings, plant and equipment over $10,000 per item excluding gaming equipment or the gaming machine area of the venue 50,233 (e) Operating costs 5,659,614 CLASS B - TOTAL 6,107,184 CLASS C (a) Provision of responsible gambling measures and activities but excluding those required by law - (b) Reimbursement of expenses reasonably incurred by volunteers - (c) CBS preparation and auditing expenses 3,756 CLASS C - TOTAL 3,756 CBS TOTAL (CLASS A + B + C) 7,765,201</t>
  </si>
  <si>
    <t>2023-2024 Net Gaming Revenue ("NGR") $ 14,946,542 CLASS A $ (a) Donations, gifts and sponsorships (including cash, goods and services) 127,561 (b) Cost of providing and maintaining sporting activities for use by club members 938,420 (c) Cost of any subsidy for the provision of goods and services but excluding alcohol 474,180 (d) Voluntary Services provided by members and/or staff of the club to another person in the community 41,260 (e) Advice, support and services provided by the RSL (Victorian Branch) to ex-service personnel, their carers and families 50,827 CLASS A - TOTAL 1,632,248 CLASS B (a) Capital expenditure 730,985 (b) Financing Costs (including principal and interest) 18,602 (c) Retained earnings accumulated during the year - (d) Provision of buildings, plant and equipment over $10,000 per item excluding gaming equipment or the gaming machine area of the venue 11,441 (e) Operating costs 3,256,589 CLASS B - TOTAL 4,017,617 CLASS C (a) Provision of responsible gambling measures and activities but excluding those required by law - (b) Reimbursement of expenses reasonably incurred by volunteers - (c) CBS preparation and auditing expenses 5,245 CLASS C - TOTAL 5,245 CBS TOTAL (CLASS A + B + C) 5,655,110</t>
  </si>
  <si>
    <t>2023-2024 Net Gaming Revenue ("NGR") $ 567,282 CLASS A $ (a) Donations, gifts and sponsorships (including cash, goods and services) 9,101 (b) Cost of providing and maintaining sporting activities for use by club members 729,519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 CLASS A - TOTAL 738,620 CLASS B (a) Capital expenditure 11,022 (b) Financing Costs (including principal and interest) - (c) Retained earnings accumulated during the year - (d) Provision of buildings, plant and equipment over $10,000 per item excluding gaming equipment or the gaming machine area of the venue 114,243 (e) Operating costs 1,505,097 CLASS B - TOTAL 1,630,363 CLASS C (a) Provision of responsible gambling measures and activities but excluding those required by law - (b) Reimbursement of expenses reasonably incurred by volunteers - (c) CBS preparation and auditing expenses 3,000 CLASS C - TOTAL 3,000 CBS TOTAL (CLASS A + B + C) 2,371,982</t>
  </si>
  <si>
    <t>Total community Contributions</t>
  </si>
  <si>
    <t>Total gaming revenue</t>
  </si>
  <si>
    <t>Per cent of revenue contributed to community</t>
  </si>
  <si>
    <r>
      <t xml:space="preserve">CLUB CONTRIBUTIONS to the WIDER COMMUNITY: 
</t>
    </r>
    <r>
      <rPr>
        <b/>
        <sz val="11"/>
        <color theme="3" tint="-0.249977111117893"/>
        <rFont val="Garamond"/>
        <family val="1"/>
      </rPr>
      <t>2023/24</t>
    </r>
    <r>
      <rPr>
        <sz val="11"/>
        <color theme="3" tint="-0.249977111117893"/>
        <rFont val="Garamond"/>
        <family val="1"/>
      </rPr>
      <t>, by MUNICIPALITY</t>
    </r>
  </si>
  <si>
    <t>Copy and paste figures for each page (or municipality) below. Then copy and paste figures for donations, veterans and total recenue into columns at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</si>
</sst>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b/>
      <sz val="11"/>
      <color theme="0"/>
      <name val="Aptos Narrow"/>
      <family val="2"/>
      <scheme val="minor"/>
    </font>
    <font>
      <sz val="7"/>
      <color rgb="FFFFFF00"/>
      <name val="Garamond"/>
      <family val="1"/>
    </font>
    <font>
      <sz val="8"/>
      <color theme="0"/>
      <name val="Aptos Narrow"/>
      <family val="2"/>
      <scheme val="minor"/>
    </font>
  </fonts>
  <fills count="8">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
      <patternFill patternType="solid">
        <fgColor theme="1"/>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6">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3" fontId="3" fillId="5" borderId="1" xfId="0" applyNumberFormat="1" applyFont="1" applyFill="1" applyBorder="1" applyAlignment="1" applyProtection="1">
      <alignment horizontal="center" vertical="center"/>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3" fontId="0" fillId="0" borderId="0" xfId="0" applyNumberFormat="1"/>
    <xf numFmtId="0" fontId="17"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8" fillId="0" borderId="1" xfId="0" applyNumberFormat="1" applyFont="1" applyBorder="1" applyProtection="1">
      <protection hidden="1"/>
    </xf>
    <xf numFmtId="165" fontId="18" fillId="0" borderId="0" xfId="0" applyNumberFormat="1" applyFont="1" applyProtection="1">
      <protection hidden="1"/>
    </xf>
    <xf numFmtId="0" fontId="15" fillId="0" borderId="0" xfId="0" applyFont="1" applyAlignment="1" applyProtection="1">
      <alignment wrapText="1"/>
      <protection hidden="1"/>
    </xf>
    <xf numFmtId="0" fontId="16" fillId="7" borderId="0" xfId="0" applyFont="1" applyFill="1"/>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15"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7efe55ee1287485e"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Queenscliffe</c:v>
                </c:pt>
                <c:pt idx="1">
                  <c:v>Hepburn</c:v>
                </c:pt>
                <c:pt idx="2">
                  <c:v>Gannawarra</c:v>
                </c:pt>
                <c:pt idx="3">
                  <c:v>Corangamite</c:v>
                </c:pt>
                <c:pt idx="4">
                  <c:v>Warrnambool</c:v>
                </c:pt>
                <c:pt idx="5">
                  <c:v>Benalla</c:v>
                </c:pt>
                <c:pt idx="6">
                  <c:v>Moira</c:v>
                </c:pt>
                <c:pt idx="7">
                  <c:v>Cardinia</c:v>
                </c:pt>
                <c:pt idx="8">
                  <c:v>Glenelg</c:v>
                </c:pt>
                <c:pt idx="9">
                  <c:v>Northern Grampians</c:v>
                </c:pt>
                <c:pt idx="10">
                  <c:v>Southern Grampians</c:v>
                </c:pt>
                <c:pt idx="11">
                  <c:v>Moreland</c:v>
                </c:pt>
                <c:pt idx="12">
                  <c:v>Melton</c:v>
                </c:pt>
                <c:pt idx="13">
                  <c:v>Knox</c:v>
                </c:pt>
                <c:pt idx="14">
                  <c:v>Monash</c:v>
                </c:pt>
                <c:pt idx="15">
                  <c:v>Casey</c:v>
                </c:pt>
                <c:pt idx="16">
                  <c:v>South Gippsland</c:v>
                </c:pt>
                <c:pt idx="17">
                  <c:v>Ararat</c:v>
                </c:pt>
                <c:pt idx="18">
                  <c:v>Mitchell</c:v>
                </c:pt>
                <c:pt idx="19">
                  <c:v>Central Goldfields</c:v>
                </c:pt>
                <c:pt idx="20">
                  <c:v>Moorabool</c:v>
                </c:pt>
                <c:pt idx="21">
                  <c:v>Maribyrnong</c:v>
                </c:pt>
                <c:pt idx="22">
                  <c:v>Whittlesea</c:v>
                </c:pt>
                <c:pt idx="23">
                  <c:v>Whitehorse</c:v>
                </c:pt>
                <c:pt idx="24">
                  <c:v>Baw Baw</c:v>
                </c:pt>
                <c:pt idx="25">
                  <c:v>Towong</c:v>
                </c:pt>
                <c:pt idx="26">
                  <c:v>East Gippsland</c:v>
                </c:pt>
                <c:pt idx="27">
                  <c:v>Alpine</c:v>
                </c:pt>
                <c:pt idx="28">
                  <c:v>Yarra Ranges</c:v>
                </c:pt>
                <c:pt idx="29">
                  <c:v>Greater Shepparton</c:v>
                </c:pt>
                <c:pt idx="30">
                  <c:v>Maroondah</c:v>
                </c:pt>
                <c:pt idx="31">
                  <c:v>Strathbogie</c:v>
                </c:pt>
                <c:pt idx="32">
                  <c:v>Mornington Peninsula</c:v>
                </c:pt>
                <c:pt idx="33">
                  <c:v>Hume</c:v>
                </c:pt>
                <c:pt idx="34">
                  <c:v>Wyndham</c:v>
                </c:pt>
                <c:pt idx="35">
                  <c:v>La Trobe</c:v>
                </c:pt>
                <c:pt idx="36">
                  <c:v>Frankston</c:v>
                </c:pt>
                <c:pt idx="37">
                  <c:v>Greater Dandenong</c:v>
                </c:pt>
                <c:pt idx="38">
                  <c:v>Banyule</c:v>
                </c:pt>
                <c:pt idx="39">
                  <c:v>Surf Coast</c:v>
                </c:pt>
                <c:pt idx="40">
                  <c:v>Wellington</c:v>
                </c:pt>
                <c:pt idx="41">
                  <c:v>Mildura</c:v>
                </c:pt>
                <c:pt idx="42">
                  <c:v>Swan Hill</c:v>
                </c:pt>
                <c:pt idx="43">
                  <c:v>Moonee Valley</c:v>
                </c:pt>
                <c:pt idx="44">
                  <c:v>Darebin</c:v>
                </c:pt>
                <c:pt idx="45">
                  <c:v>Wangaratta</c:v>
                </c:pt>
                <c:pt idx="46">
                  <c:v>Greater Geelong</c:v>
                </c:pt>
                <c:pt idx="47">
                  <c:v>Stonnington</c:v>
                </c:pt>
                <c:pt idx="48">
                  <c:v>Manningham</c:v>
                </c:pt>
                <c:pt idx="49">
                  <c:v>Hobsons Bay</c:v>
                </c:pt>
                <c:pt idx="50">
                  <c:v>Bass Coast</c:v>
                </c:pt>
                <c:pt idx="51">
                  <c:v>Glen Eira</c:v>
                </c:pt>
                <c:pt idx="52">
                  <c:v>Mansfield</c:v>
                </c:pt>
                <c:pt idx="53">
                  <c:v>Greater Bendigo</c:v>
                </c:pt>
                <c:pt idx="54">
                  <c:v>Campaspe</c:v>
                </c:pt>
                <c:pt idx="55">
                  <c:v>Horsham</c:v>
                </c:pt>
                <c:pt idx="56">
                  <c:v>Colac-Otway</c:v>
                </c:pt>
                <c:pt idx="57">
                  <c:v>Brimbank</c:v>
                </c:pt>
                <c:pt idx="58">
                  <c:v>Macedon Ranges</c:v>
                </c:pt>
                <c:pt idx="59">
                  <c:v>Yarra</c:v>
                </c:pt>
                <c:pt idx="60">
                  <c:v>Kingston</c:v>
                </c:pt>
                <c:pt idx="61">
                  <c:v>Port Phillip</c:v>
                </c:pt>
                <c:pt idx="62">
                  <c:v>Ballarat</c:v>
                </c:pt>
                <c:pt idx="63">
                  <c:v>Melbourne</c:v>
                </c:pt>
              </c:strCache>
            </c:strRef>
          </c:cat>
          <c:val>
            <c:numRef>
              <c:f>Results!$K$4:$K$67</c:f>
              <c:numCache>
                <c:formatCode>0.0</c:formatCode>
                <c:ptCount val="64"/>
                <c:pt idx="0">
                  <c:v>0</c:v>
                </c:pt>
                <c:pt idx="1">
                  <c:v>0.15582598660304792</c:v>
                </c:pt>
                <c:pt idx="2">
                  <c:v>0.1971225220599282</c:v>
                </c:pt>
                <c:pt idx="3">
                  <c:v>0.24346411888113245</c:v>
                </c:pt>
                <c:pt idx="4">
                  <c:v>0.27231957228610482</c:v>
                </c:pt>
                <c:pt idx="5">
                  <c:v>0.29618106925409515</c:v>
                </c:pt>
                <c:pt idx="6">
                  <c:v>0.32913398533917892</c:v>
                </c:pt>
                <c:pt idx="7">
                  <c:v>0.47092480080413135</c:v>
                </c:pt>
                <c:pt idx="8">
                  <c:v>0.48531107695509118</c:v>
                </c:pt>
                <c:pt idx="9">
                  <c:v>0.49395650952211878</c:v>
                </c:pt>
                <c:pt idx="10">
                  <c:v>0.53666046139977375</c:v>
                </c:pt>
                <c:pt idx="11">
                  <c:v>0.5464990141524364</c:v>
                </c:pt>
                <c:pt idx="12">
                  <c:v>0.56787604043718609</c:v>
                </c:pt>
                <c:pt idx="13">
                  <c:v>0.62339777806070784</c:v>
                </c:pt>
                <c:pt idx="14">
                  <c:v>0.65096163110115191</c:v>
                </c:pt>
                <c:pt idx="15">
                  <c:v>0.74452765824344525</c:v>
                </c:pt>
                <c:pt idx="16">
                  <c:v>0.77600473824206095</c:v>
                </c:pt>
                <c:pt idx="17">
                  <c:v>0.80432262474848437</c:v>
                </c:pt>
                <c:pt idx="18">
                  <c:v>0.91225470844077272</c:v>
                </c:pt>
                <c:pt idx="19">
                  <c:v>0.91513305958342717</c:v>
                </c:pt>
                <c:pt idx="20">
                  <c:v>0.95122006230981726</c:v>
                </c:pt>
                <c:pt idx="21">
                  <c:v>0.95598288526424424</c:v>
                </c:pt>
                <c:pt idx="22">
                  <c:v>0.99660822907782953</c:v>
                </c:pt>
                <c:pt idx="23">
                  <c:v>1.0363158086147308</c:v>
                </c:pt>
                <c:pt idx="24">
                  <c:v>1.0418849056924286</c:v>
                </c:pt>
                <c:pt idx="25">
                  <c:v>1.0618389307304901</c:v>
                </c:pt>
                <c:pt idx="26">
                  <c:v>1.1613945231208722</c:v>
                </c:pt>
                <c:pt idx="27">
                  <c:v>1.1876623620605138</c:v>
                </c:pt>
                <c:pt idx="28">
                  <c:v>1.1935068325502982</c:v>
                </c:pt>
                <c:pt idx="29">
                  <c:v>1.2139235373903028</c:v>
                </c:pt>
                <c:pt idx="30">
                  <c:v>1.2612927715358768</c:v>
                </c:pt>
                <c:pt idx="31">
                  <c:v>1.2711660965216869</c:v>
                </c:pt>
                <c:pt idx="32">
                  <c:v>1.2865304254893362</c:v>
                </c:pt>
                <c:pt idx="33">
                  <c:v>1.3859052622414021</c:v>
                </c:pt>
                <c:pt idx="34">
                  <c:v>1.4735662942334542</c:v>
                </c:pt>
                <c:pt idx="35">
                  <c:v>1.4835994555613849</c:v>
                </c:pt>
                <c:pt idx="36">
                  <c:v>1.5117357774053124</c:v>
                </c:pt>
                <c:pt idx="37">
                  <c:v>1.5272624703137214</c:v>
                </c:pt>
                <c:pt idx="38">
                  <c:v>1.579539604239778</c:v>
                </c:pt>
                <c:pt idx="39">
                  <c:v>1.6043167243099552</c:v>
                </c:pt>
                <c:pt idx="40">
                  <c:v>1.7039114199562364</c:v>
                </c:pt>
                <c:pt idx="41">
                  <c:v>1.7308599268186373</c:v>
                </c:pt>
                <c:pt idx="42">
                  <c:v>1.7330580961112725</c:v>
                </c:pt>
                <c:pt idx="43">
                  <c:v>1.7415450105933754</c:v>
                </c:pt>
                <c:pt idx="44">
                  <c:v>1.8960656379098055</c:v>
                </c:pt>
                <c:pt idx="45">
                  <c:v>1.9792442078914729</c:v>
                </c:pt>
                <c:pt idx="46">
                  <c:v>1.9894083674202139</c:v>
                </c:pt>
                <c:pt idx="47">
                  <c:v>2.076331477386383</c:v>
                </c:pt>
                <c:pt idx="48">
                  <c:v>2.2903727052286755</c:v>
                </c:pt>
                <c:pt idx="49">
                  <c:v>2.3167764123887711</c:v>
                </c:pt>
                <c:pt idx="50">
                  <c:v>2.4851900946935621</c:v>
                </c:pt>
                <c:pt idx="51">
                  <c:v>2.5418201062604719</c:v>
                </c:pt>
                <c:pt idx="52">
                  <c:v>2.5775806208627752</c:v>
                </c:pt>
                <c:pt idx="53">
                  <c:v>2.5917066992600528</c:v>
                </c:pt>
                <c:pt idx="54">
                  <c:v>2.645251607036089</c:v>
                </c:pt>
                <c:pt idx="55">
                  <c:v>2.6806281211335485</c:v>
                </c:pt>
                <c:pt idx="56">
                  <c:v>3.0617825542272699</c:v>
                </c:pt>
                <c:pt idx="57">
                  <c:v>3.183111339530023</c:v>
                </c:pt>
                <c:pt idx="58">
                  <c:v>3.3696192562329261</c:v>
                </c:pt>
                <c:pt idx="59">
                  <c:v>5.2010301251126547</c:v>
                </c:pt>
                <c:pt idx="60">
                  <c:v>5.3492509505596715</c:v>
                </c:pt>
                <c:pt idx="61">
                  <c:v>6.1306336925066898</c:v>
                </c:pt>
                <c:pt idx="62">
                  <c:v>6.5718090883293137</c:v>
                </c:pt>
                <c:pt idx="63">
                  <c:v>9.7452880497462928</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80433</xdr:colOff>
      <xdr:row>3</xdr:row>
      <xdr:rowOff>8467</xdr:rowOff>
    </xdr:from>
    <xdr:to>
      <xdr:col>17</xdr:col>
      <xdr:colOff>25400</xdr:colOff>
      <xdr:row>69</xdr:row>
      <xdr:rowOff>25400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50C4F-D64E-41F4-B792-AF831EF12B97}">
  <dimension ref="B2:S68"/>
  <sheetViews>
    <sheetView zoomScale="75" zoomScaleNormal="75" workbookViewId="0">
      <selection activeCell="L8" sqref="L8"/>
    </sheetView>
  </sheetViews>
  <sheetFormatPr defaultRowHeight="14.5" x14ac:dyDescent="0.35"/>
  <cols>
    <col min="1" max="1" width="5.1796875" customWidth="1"/>
    <col min="2" max="2" width="34.6328125" customWidth="1"/>
    <col min="3" max="4" width="12.7265625" customWidth="1"/>
    <col min="5" max="5" width="15.90625" customWidth="1"/>
    <col min="6" max="6" width="13.54296875" customWidth="1"/>
  </cols>
  <sheetData>
    <row r="2" spans="2:19" x14ac:dyDescent="0.35">
      <c r="C2" t="s">
        <v>73</v>
      </c>
      <c r="D2" t="s">
        <v>74</v>
      </c>
      <c r="E2" t="s">
        <v>76</v>
      </c>
      <c r="F2" s="32" t="s">
        <v>144</v>
      </c>
      <c r="G2" s="32"/>
      <c r="H2" s="32"/>
      <c r="I2" s="32"/>
      <c r="J2" s="32"/>
      <c r="K2" s="32"/>
      <c r="L2" s="32"/>
      <c r="M2" s="32"/>
      <c r="N2" s="32"/>
      <c r="O2" s="32"/>
      <c r="P2" s="32"/>
      <c r="Q2" s="32"/>
      <c r="R2" s="32"/>
      <c r="S2" s="32"/>
    </row>
    <row r="3" spans="2:19" x14ac:dyDescent="0.35">
      <c r="B3" t="s">
        <v>75</v>
      </c>
      <c r="C3" s="22">
        <v>17780591</v>
      </c>
      <c r="D3" s="22">
        <v>2914704</v>
      </c>
      <c r="E3" s="22">
        <v>1051160672</v>
      </c>
      <c r="F3" t="s">
        <v>72</v>
      </c>
    </row>
    <row r="4" spans="2:19" x14ac:dyDescent="0.35">
      <c r="B4" s="4" t="s">
        <v>62</v>
      </c>
      <c r="C4" s="22">
        <v>13592</v>
      </c>
      <c r="D4" s="22">
        <v>0</v>
      </c>
      <c r="E4" s="22">
        <v>1144433</v>
      </c>
      <c r="F4" t="s">
        <v>71</v>
      </c>
    </row>
    <row r="5" spans="2:19" x14ac:dyDescent="0.35">
      <c r="B5" s="13" t="s">
        <v>56</v>
      </c>
      <c r="C5" s="22">
        <v>50323</v>
      </c>
      <c r="D5">
        <v>0</v>
      </c>
      <c r="E5" s="22">
        <v>6256569</v>
      </c>
      <c r="F5" t="s">
        <v>82</v>
      </c>
    </row>
    <row r="6" spans="2:19" x14ac:dyDescent="0.35">
      <c r="B6" s="4" t="s">
        <v>53</v>
      </c>
      <c r="C6" s="22">
        <v>1717896</v>
      </c>
      <c r="D6">
        <v>0</v>
      </c>
      <c r="E6" s="22">
        <v>26140382</v>
      </c>
      <c r="F6" t="s">
        <v>79</v>
      </c>
    </row>
    <row r="7" spans="2:19" x14ac:dyDescent="0.35">
      <c r="B7" s="13" t="s">
        <v>30</v>
      </c>
      <c r="C7" s="22">
        <v>272172</v>
      </c>
      <c r="D7" s="22">
        <v>2116</v>
      </c>
      <c r="E7" s="22">
        <v>17365060</v>
      </c>
      <c r="F7" t="s">
        <v>80</v>
      </c>
    </row>
    <row r="8" spans="2:19" x14ac:dyDescent="0.35">
      <c r="B8" s="4" t="s">
        <v>63</v>
      </c>
      <c r="C8" s="22">
        <v>420186</v>
      </c>
      <c r="D8" s="22">
        <v>57310</v>
      </c>
      <c r="E8" s="22">
        <v>19213661</v>
      </c>
      <c r="F8" t="s">
        <v>77</v>
      </c>
    </row>
    <row r="9" spans="2:19" x14ac:dyDescent="0.35">
      <c r="B9" s="13" t="s">
        <v>18</v>
      </c>
      <c r="C9" s="22">
        <v>174800</v>
      </c>
      <c r="D9" s="22">
        <v>0</v>
      </c>
      <c r="E9" s="22">
        <v>16777285</v>
      </c>
      <c r="F9" t="s">
        <v>83</v>
      </c>
    </row>
    <row r="10" spans="2:19" x14ac:dyDescent="0.35">
      <c r="B10" s="4" t="s">
        <v>54</v>
      </c>
      <c r="C10" s="22">
        <v>11207</v>
      </c>
      <c r="D10" s="22">
        <v>0</v>
      </c>
      <c r="E10" s="22">
        <v>3783834</v>
      </c>
      <c r="F10" t="s">
        <v>84</v>
      </c>
    </row>
    <row r="11" spans="2:19" x14ac:dyDescent="0.35">
      <c r="B11" s="13" t="s">
        <v>51</v>
      </c>
      <c r="C11" s="22">
        <v>1281586</v>
      </c>
      <c r="D11" s="22">
        <v>1215</v>
      </c>
      <c r="E11" s="22">
        <v>40300224</v>
      </c>
      <c r="F11" t="s">
        <v>81</v>
      </c>
    </row>
    <row r="12" spans="2:19" x14ac:dyDescent="0.35">
      <c r="B12" s="4" t="s">
        <v>20</v>
      </c>
      <c r="C12" s="22">
        <v>227582</v>
      </c>
      <c r="D12" s="22">
        <v>0</v>
      </c>
      <c r="E12" s="22">
        <v>8603416</v>
      </c>
      <c r="F12" t="s">
        <v>118</v>
      </c>
    </row>
    <row r="13" spans="2:19" x14ac:dyDescent="0.35">
      <c r="B13" s="13" t="s">
        <v>15</v>
      </c>
      <c r="C13" s="22">
        <v>80433</v>
      </c>
      <c r="D13" s="22">
        <v>0</v>
      </c>
      <c r="E13" s="22">
        <v>17079797</v>
      </c>
      <c r="F13" t="s">
        <v>119</v>
      </c>
    </row>
    <row r="14" spans="2:19" x14ac:dyDescent="0.35">
      <c r="B14" s="4" t="s">
        <v>33</v>
      </c>
      <c r="C14" s="22">
        <v>201181</v>
      </c>
      <c r="D14" s="22">
        <v>0</v>
      </c>
      <c r="E14" s="22">
        <v>27021293</v>
      </c>
      <c r="F14" t="s">
        <v>85</v>
      </c>
    </row>
    <row r="15" spans="2:19" x14ac:dyDescent="0.35">
      <c r="B15" s="13" t="s">
        <v>14</v>
      </c>
      <c r="C15" s="22">
        <v>75758</v>
      </c>
      <c r="D15" s="22">
        <v>0</v>
      </c>
      <c r="E15" s="22">
        <v>8278359</v>
      </c>
      <c r="F15" t="s">
        <v>120</v>
      </c>
    </row>
    <row r="16" spans="2:19" x14ac:dyDescent="0.35">
      <c r="B16" s="4" t="s">
        <v>7</v>
      </c>
      <c r="C16" s="22">
        <v>26404</v>
      </c>
      <c r="D16" s="22">
        <v>57572</v>
      </c>
      <c r="E16" s="22">
        <v>2742716</v>
      </c>
      <c r="F16" t="s">
        <v>121</v>
      </c>
    </row>
    <row r="17" spans="2:6" x14ac:dyDescent="0.35">
      <c r="B17" s="13" t="s">
        <v>3</v>
      </c>
      <c r="C17" s="22">
        <v>2509</v>
      </c>
      <c r="D17" s="22">
        <v>0</v>
      </c>
      <c r="E17" s="22">
        <v>1030542</v>
      </c>
      <c r="F17" t="s">
        <v>122</v>
      </c>
    </row>
    <row r="18" spans="2:6" x14ac:dyDescent="0.35">
      <c r="B18" s="4" t="s">
        <v>28</v>
      </c>
      <c r="C18" s="22">
        <v>40366</v>
      </c>
      <c r="D18" s="22">
        <v>140881</v>
      </c>
      <c r="E18" s="22">
        <v>9559110</v>
      </c>
      <c r="F18" t="s">
        <v>86</v>
      </c>
    </row>
    <row r="19" spans="2:6" x14ac:dyDescent="0.35">
      <c r="B19" s="13" t="s">
        <v>21</v>
      </c>
      <c r="C19" s="22">
        <v>291949</v>
      </c>
      <c r="D19" s="22">
        <v>10396</v>
      </c>
      <c r="E19" s="22">
        <v>26032928</v>
      </c>
      <c r="F19" t="s">
        <v>123</v>
      </c>
    </row>
    <row r="20" spans="2:6" x14ac:dyDescent="0.35">
      <c r="B20" s="4" t="s">
        <v>37</v>
      </c>
      <c r="C20" s="22">
        <v>224305</v>
      </c>
      <c r="D20" s="22">
        <v>13320</v>
      </c>
      <c r="E20" s="22">
        <v>15718686</v>
      </c>
      <c r="F20" t="s">
        <v>87</v>
      </c>
    </row>
    <row r="21" spans="2:6" x14ac:dyDescent="0.35">
      <c r="B21" s="13" t="s">
        <v>11</v>
      </c>
      <c r="C21" s="22">
        <v>4553</v>
      </c>
      <c r="D21" s="22">
        <v>0</v>
      </c>
      <c r="E21" s="22">
        <v>2309731</v>
      </c>
      <c r="F21" t="s">
        <v>124</v>
      </c>
    </row>
    <row r="22" spans="2:6" x14ac:dyDescent="0.35">
      <c r="B22" s="4" t="s">
        <v>43</v>
      </c>
      <c r="C22" s="22">
        <v>146757</v>
      </c>
      <c r="D22" s="22">
        <v>449384</v>
      </c>
      <c r="E22" s="22">
        <v>23453312</v>
      </c>
      <c r="F22" t="s">
        <v>88</v>
      </c>
    </row>
    <row r="23" spans="2:6" x14ac:dyDescent="0.35">
      <c r="B23" s="13" t="s">
        <v>5</v>
      </c>
      <c r="C23" s="22">
        <v>15579</v>
      </c>
      <c r="D23" s="22">
        <v>0</v>
      </c>
      <c r="E23" s="22">
        <v>3210106</v>
      </c>
      <c r="F23" t="s">
        <v>125</v>
      </c>
    </row>
    <row r="24" spans="2:6" x14ac:dyDescent="0.35">
      <c r="B24" s="4" t="s">
        <v>46</v>
      </c>
      <c r="C24" s="22">
        <v>467458</v>
      </c>
      <c r="D24" s="22">
        <v>242167</v>
      </c>
      <c r="E24" s="22">
        <v>27380606</v>
      </c>
      <c r="F24" t="s">
        <v>89</v>
      </c>
    </row>
    <row r="25" spans="2:6" x14ac:dyDescent="0.35">
      <c r="B25" s="13" t="s">
        <v>52</v>
      </c>
      <c r="C25" s="22">
        <v>1034524</v>
      </c>
      <c r="D25" s="22">
        <v>142166</v>
      </c>
      <c r="E25" s="22">
        <v>77045696</v>
      </c>
      <c r="F25" t="s">
        <v>90</v>
      </c>
    </row>
    <row r="26" spans="2:6" x14ac:dyDescent="0.35">
      <c r="B26" s="4" t="s">
        <v>50</v>
      </c>
      <c r="C26" s="22">
        <v>877576</v>
      </c>
      <c r="D26" s="22">
        <v>245209</v>
      </c>
      <c r="E26" s="22">
        <v>56438136</v>
      </c>
      <c r="F26" t="s">
        <v>91</v>
      </c>
    </row>
    <row r="27" spans="2:6" x14ac:dyDescent="0.35">
      <c r="B27" s="13" t="s">
        <v>36</v>
      </c>
      <c r="C27" s="22">
        <v>242149</v>
      </c>
      <c r="D27" s="22">
        <v>0</v>
      </c>
      <c r="E27" s="22">
        <v>19947632</v>
      </c>
      <c r="F27" t="s">
        <v>92</v>
      </c>
    </row>
    <row r="28" spans="2:6" x14ac:dyDescent="0.35">
      <c r="B28" s="4" t="s">
        <v>2</v>
      </c>
      <c r="C28" s="22">
        <v>2290</v>
      </c>
      <c r="D28" s="22">
        <v>0</v>
      </c>
      <c r="E28" s="22">
        <v>1469588</v>
      </c>
      <c r="F28" t="s">
        <v>126</v>
      </c>
    </row>
    <row r="29" spans="2:6" x14ac:dyDescent="0.35">
      <c r="B29" s="13" t="s">
        <v>47</v>
      </c>
      <c r="C29" s="22">
        <v>628520</v>
      </c>
      <c r="D29" s="22">
        <v>123327</v>
      </c>
      <c r="E29" s="22">
        <v>32452290</v>
      </c>
      <c r="F29" t="s">
        <v>93</v>
      </c>
    </row>
    <row r="30" spans="2:6" x14ac:dyDescent="0.35">
      <c r="B30" s="4" t="s">
        <v>59</v>
      </c>
      <c r="C30" s="22">
        <v>311429</v>
      </c>
      <c r="D30">
        <v>623</v>
      </c>
      <c r="E30" s="22">
        <v>11641003</v>
      </c>
      <c r="F30" t="s">
        <v>114</v>
      </c>
    </row>
    <row r="31" spans="2:6" x14ac:dyDescent="0.35">
      <c r="B31" s="13" t="s">
        <v>40</v>
      </c>
      <c r="C31" s="22">
        <v>311669</v>
      </c>
      <c r="D31" s="22">
        <v>0</v>
      </c>
      <c r="E31" s="22">
        <v>22488478</v>
      </c>
      <c r="F31" t="s">
        <v>94</v>
      </c>
    </row>
    <row r="32" spans="2:6" x14ac:dyDescent="0.35">
      <c r="B32" s="4" t="s">
        <v>49</v>
      </c>
      <c r="C32" s="22">
        <v>651402</v>
      </c>
      <c r="D32" s="22">
        <v>358772</v>
      </c>
      <c r="E32" s="22">
        <v>18884401</v>
      </c>
      <c r="F32" t="s">
        <v>95</v>
      </c>
    </row>
    <row r="33" spans="2:6" x14ac:dyDescent="0.35">
      <c r="B33" s="13" t="s">
        <v>24</v>
      </c>
      <c r="C33" s="22">
        <v>117170</v>
      </c>
      <c r="D33" s="22">
        <v>0</v>
      </c>
      <c r="E33" s="22">
        <v>18795383</v>
      </c>
      <c r="F33" t="s">
        <v>96</v>
      </c>
    </row>
    <row r="34" spans="2:6" x14ac:dyDescent="0.35">
      <c r="B34" s="4" t="s">
        <v>44</v>
      </c>
      <c r="C34" s="22">
        <v>553048</v>
      </c>
      <c r="D34" s="22">
        <v>8151</v>
      </c>
      <c r="E34" s="22">
        <v>37826854</v>
      </c>
      <c r="F34" t="s">
        <v>97</v>
      </c>
    </row>
    <row r="35" spans="2:6" x14ac:dyDescent="0.35">
      <c r="B35" s="13" t="s">
        <v>17</v>
      </c>
      <c r="C35" s="22">
        <v>83562</v>
      </c>
      <c r="D35" s="22">
        <v>53349</v>
      </c>
      <c r="E35" s="22">
        <v>4063100</v>
      </c>
      <c r="F35" t="s">
        <v>127</v>
      </c>
    </row>
    <row r="36" spans="2:6" x14ac:dyDescent="0.35">
      <c r="B36" s="4" t="s">
        <v>32</v>
      </c>
      <c r="C36" s="22">
        <v>180814</v>
      </c>
      <c r="D36" s="22">
        <v>0</v>
      </c>
      <c r="E36" s="22">
        <v>7894523</v>
      </c>
      <c r="F36" t="s">
        <v>98</v>
      </c>
    </row>
    <row r="37" spans="2:6" x14ac:dyDescent="0.35">
      <c r="B37" s="13" t="s">
        <v>1</v>
      </c>
      <c r="C37" s="22">
        <v>42603</v>
      </c>
      <c r="D37" s="22">
        <v>0</v>
      </c>
      <c r="E37" s="22">
        <v>1652829</v>
      </c>
      <c r="F37" t="s">
        <v>128</v>
      </c>
    </row>
    <row r="38" spans="2:6" x14ac:dyDescent="0.35">
      <c r="B38" s="4" t="s">
        <v>38</v>
      </c>
      <c r="C38" s="22">
        <v>270537</v>
      </c>
      <c r="D38" s="22">
        <v>0</v>
      </c>
      <c r="E38" s="22">
        <v>28299356</v>
      </c>
      <c r="F38" t="s">
        <v>99</v>
      </c>
    </row>
    <row r="39" spans="2:6" x14ac:dyDescent="0.35">
      <c r="B39" s="13" t="s">
        <v>31</v>
      </c>
      <c r="C39" s="22">
        <v>220896</v>
      </c>
      <c r="D39" s="22">
        <v>74085</v>
      </c>
      <c r="E39" s="22">
        <v>23387195</v>
      </c>
      <c r="F39" t="s">
        <v>100</v>
      </c>
    </row>
    <row r="40" spans="2:6" x14ac:dyDescent="0.35">
      <c r="B40" s="4" t="s">
        <v>48</v>
      </c>
      <c r="C40" s="22">
        <v>2813356</v>
      </c>
      <c r="D40" s="22">
        <v>0</v>
      </c>
      <c r="E40" s="22">
        <v>28868885</v>
      </c>
      <c r="F40" t="s">
        <v>101</v>
      </c>
    </row>
    <row r="41" spans="2:6" x14ac:dyDescent="0.35">
      <c r="B41" s="13" t="s">
        <v>34</v>
      </c>
      <c r="C41" s="22">
        <v>172061</v>
      </c>
      <c r="D41" s="22">
        <v>0</v>
      </c>
      <c r="E41" s="22">
        <v>30299042</v>
      </c>
      <c r="F41" t="s">
        <v>102</v>
      </c>
    </row>
    <row r="42" spans="2:6" x14ac:dyDescent="0.35">
      <c r="B42" s="4" t="s">
        <v>58</v>
      </c>
      <c r="C42" s="22">
        <v>256198</v>
      </c>
      <c r="D42" s="22">
        <v>89556</v>
      </c>
      <c r="E42" s="22">
        <v>19975851</v>
      </c>
      <c r="F42" t="s">
        <v>115</v>
      </c>
    </row>
    <row r="43" spans="2:6" x14ac:dyDescent="0.35">
      <c r="B43" s="13" t="s">
        <v>13</v>
      </c>
      <c r="C43" s="22">
        <v>97677</v>
      </c>
      <c r="D43" s="22">
        <v>0</v>
      </c>
      <c r="E43" s="22">
        <v>10707207</v>
      </c>
      <c r="F43" t="s">
        <v>129</v>
      </c>
    </row>
    <row r="44" spans="2:6" x14ac:dyDescent="0.35">
      <c r="B44" s="4" t="s">
        <v>4</v>
      </c>
      <c r="C44" s="22">
        <v>7954</v>
      </c>
      <c r="D44" s="22">
        <v>0</v>
      </c>
      <c r="E44" s="22">
        <v>2416645</v>
      </c>
      <c r="F44" t="s">
        <v>130</v>
      </c>
    </row>
    <row r="45" spans="2:6" x14ac:dyDescent="0.35">
      <c r="B45" s="13" t="s">
        <v>41</v>
      </c>
      <c r="C45" s="22">
        <v>262004</v>
      </c>
      <c r="D45" s="22">
        <v>20420</v>
      </c>
      <c r="E45" s="22">
        <v>43385660</v>
      </c>
      <c r="F45" t="s">
        <v>103</v>
      </c>
    </row>
    <row r="46" spans="2:6" x14ac:dyDescent="0.35">
      <c r="B46" s="4" t="s">
        <v>45</v>
      </c>
      <c r="C46" s="22">
        <v>372636</v>
      </c>
      <c r="D46">
        <v>0</v>
      </c>
      <c r="E46" s="22">
        <v>21396863</v>
      </c>
      <c r="F46" t="s">
        <v>104</v>
      </c>
    </row>
    <row r="47" spans="2:6" x14ac:dyDescent="0.35">
      <c r="B47" s="13" t="s">
        <v>9</v>
      </c>
      <c r="C47" s="22">
        <v>48500</v>
      </c>
      <c r="D47" s="22">
        <v>0</v>
      </c>
      <c r="E47" s="22">
        <v>5098715</v>
      </c>
      <c r="F47" t="s">
        <v>131</v>
      </c>
    </row>
    <row r="48" spans="2:6" x14ac:dyDescent="0.35">
      <c r="B48" s="4" t="s">
        <v>25</v>
      </c>
      <c r="C48" s="22">
        <v>14049</v>
      </c>
      <c r="D48" s="22">
        <v>74028</v>
      </c>
      <c r="E48" s="22">
        <v>16116589</v>
      </c>
      <c r="F48" t="s">
        <v>105</v>
      </c>
    </row>
    <row r="49" spans="2:6" x14ac:dyDescent="0.35">
      <c r="B49" s="13" t="s">
        <v>60</v>
      </c>
      <c r="C49" s="22">
        <v>272451</v>
      </c>
      <c r="D49" s="22">
        <v>60688</v>
      </c>
      <c r="E49" s="22">
        <v>25894374</v>
      </c>
      <c r="F49" t="s">
        <v>113</v>
      </c>
    </row>
    <row r="50" spans="2:6" x14ac:dyDescent="0.35">
      <c r="B50" s="4" t="s">
        <v>12</v>
      </c>
      <c r="C50" s="22">
        <v>22677</v>
      </c>
      <c r="D50" s="22">
        <v>0</v>
      </c>
      <c r="E50" s="22">
        <v>4590890</v>
      </c>
      <c r="F50" t="s">
        <v>132</v>
      </c>
    </row>
    <row r="51" spans="2:6" x14ac:dyDescent="0.35">
      <c r="B51" s="13" t="s">
        <v>39</v>
      </c>
      <c r="C51" s="22">
        <v>153148</v>
      </c>
      <c r="D51" s="22">
        <v>325317</v>
      </c>
      <c r="E51" s="22">
        <v>7804495</v>
      </c>
      <c r="F51" t="s">
        <v>106</v>
      </c>
    </row>
    <row r="52" spans="2:6" x14ac:dyDescent="0.35">
      <c r="B52" s="4" t="s">
        <v>0</v>
      </c>
      <c r="C52">
        <v>0</v>
      </c>
      <c r="D52">
        <v>0</v>
      </c>
      <c r="E52" s="22">
        <v>1176843</v>
      </c>
      <c r="F52" t="s">
        <v>78</v>
      </c>
    </row>
    <row r="53" spans="2:6" x14ac:dyDescent="0.35">
      <c r="B53" s="13" t="s">
        <v>16</v>
      </c>
      <c r="C53" s="22">
        <v>29034</v>
      </c>
      <c r="D53" s="22">
        <v>0</v>
      </c>
      <c r="E53" s="22">
        <v>3741472</v>
      </c>
      <c r="F53" t="s">
        <v>133</v>
      </c>
    </row>
    <row r="54" spans="2:6" x14ac:dyDescent="0.35">
      <c r="B54" s="4" t="s">
        <v>8</v>
      </c>
      <c r="C54" s="22">
        <v>13728</v>
      </c>
      <c r="D54" s="22">
        <v>0</v>
      </c>
      <c r="E54" s="22">
        <v>2558042</v>
      </c>
      <c r="F54" t="s">
        <v>134</v>
      </c>
    </row>
    <row r="55" spans="2:6" x14ac:dyDescent="0.35">
      <c r="B55" s="13" t="s">
        <v>27</v>
      </c>
      <c r="C55" s="22">
        <v>122607</v>
      </c>
      <c r="D55">
        <v>0</v>
      </c>
      <c r="E55" s="22">
        <v>5904982</v>
      </c>
      <c r="F55" t="s">
        <v>107</v>
      </c>
    </row>
    <row r="56" spans="2:6" x14ac:dyDescent="0.35">
      <c r="B56" s="4" t="s">
        <v>10</v>
      </c>
      <c r="C56" s="22">
        <v>29653</v>
      </c>
      <c r="D56" s="22">
        <v>0</v>
      </c>
      <c r="E56" s="22">
        <v>2332740</v>
      </c>
      <c r="F56" t="s">
        <v>135</v>
      </c>
    </row>
    <row r="57" spans="2:6" x14ac:dyDescent="0.35">
      <c r="B57" s="13" t="s">
        <v>64</v>
      </c>
      <c r="C57" s="22">
        <v>9101</v>
      </c>
      <c r="D57" s="22">
        <v>0</v>
      </c>
      <c r="E57" s="22">
        <v>567282</v>
      </c>
      <c r="F57" t="s">
        <v>139</v>
      </c>
    </row>
    <row r="58" spans="2:6" x14ac:dyDescent="0.35">
      <c r="B58" s="4" t="s">
        <v>57</v>
      </c>
      <c r="C58" s="22">
        <v>52875</v>
      </c>
      <c r="D58" s="22">
        <v>71126</v>
      </c>
      <c r="E58" s="22">
        <v>7155040</v>
      </c>
      <c r="F58" t="s">
        <v>116</v>
      </c>
    </row>
    <row r="59" spans="2:6" x14ac:dyDescent="0.35">
      <c r="B59" s="13" t="s">
        <v>6</v>
      </c>
      <c r="C59" s="22">
        <v>4630</v>
      </c>
      <c r="D59">
        <v>0</v>
      </c>
      <c r="E59" s="22">
        <v>436036</v>
      </c>
      <c r="F59" t="s">
        <v>136</v>
      </c>
    </row>
    <row r="60" spans="2:6" x14ac:dyDescent="0.35">
      <c r="B60" s="4" t="s">
        <v>55</v>
      </c>
      <c r="C60" s="22">
        <v>68283</v>
      </c>
      <c r="D60" s="22">
        <v>12892</v>
      </c>
      <c r="E60" s="22">
        <v>4101313</v>
      </c>
      <c r="F60" t="s">
        <v>117</v>
      </c>
    </row>
    <row r="61" spans="2:6" x14ac:dyDescent="0.35">
      <c r="B61" s="13" t="s">
        <v>23</v>
      </c>
      <c r="C61" s="22">
        <v>21453</v>
      </c>
      <c r="D61" s="22">
        <v>12380</v>
      </c>
      <c r="E61" s="22">
        <v>12424006</v>
      </c>
      <c r="F61" t="s">
        <v>108</v>
      </c>
    </row>
    <row r="62" spans="2:6" x14ac:dyDescent="0.35">
      <c r="B62" s="4" t="s">
        <v>22</v>
      </c>
      <c r="C62" s="22">
        <v>410105</v>
      </c>
      <c r="D62" s="22">
        <v>0</v>
      </c>
      <c r="E62" s="22">
        <v>24068446</v>
      </c>
      <c r="F62" t="s">
        <v>137</v>
      </c>
    </row>
    <row r="63" spans="2:6" x14ac:dyDescent="0.35">
      <c r="B63" s="13" t="s">
        <v>26</v>
      </c>
      <c r="C63" s="22">
        <v>150740</v>
      </c>
      <c r="D63">
        <v>0</v>
      </c>
      <c r="E63" s="22">
        <v>14545759</v>
      </c>
      <c r="F63" t="s">
        <v>109</v>
      </c>
    </row>
    <row r="64" spans="2:6" x14ac:dyDescent="0.35">
      <c r="B64" s="4" t="s">
        <v>29</v>
      </c>
      <c r="C64" s="22">
        <v>161584</v>
      </c>
      <c r="D64" s="22">
        <v>34422</v>
      </c>
      <c r="E64" s="22">
        <v>19667307</v>
      </c>
      <c r="F64" t="s">
        <v>110</v>
      </c>
    </row>
    <row r="65" spans="2:6" x14ac:dyDescent="0.35">
      <c r="B65" s="13" t="s">
        <v>42</v>
      </c>
      <c r="C65" s="22">
        <v>560587</v>
      </c>
      <c r="D65" s="22">
        <v>183007</v>
      </c>
      <c r="E65" s="22">
        <v>50462202</v>
      </c>
      <c r="F65" t="s">
        <v>111</v>
      </c>
    </row>
    <row r="66" spans="2:6" x14ac:dyDescent="0.35">
      <c r="B66" s="4" t="s">
        <v>35</v>
      </c>
      <c r="C66" s="22">
        <v>251154</v>
      </c>
      <c r="D66" s="22">
        <v>0</v>
      </c>
      <c r="E66" s="22">
        <v>4828928</v>
      </c>
      <c r="F66" t="s">
        <v>112</v>
      </c>
    </row>
    <row r="67" spans="2:6" x14ac:dyDescent="0.35">
      <c r="B67" s="13" t="s">
        <v>19</v>
      </c>
      <c r="C67" s="22">
        <v>127561</v>
      </c>
      <c r="D67" s="22">
        <v>50827</v>
      </c>
      <c r="E67" s="22">
        <v>14946542</v>
      </c>
      <c r="F67" t="s">
        <v>138</v>
      </c>
    </row>
    <row r="68" spans="2:6" x14ac:dyDescent="0.35">
      <c r="B68" s="7" t="s">
        <v>65</v>
      </c>
      <c r="C68" s="22">
        <f>SUM(C4:C67)</f>
        <v>17780591</v>
      </c>
      <c r="D68" s="22">
        <f>SUM(D4:D67)</f>
        <v>2914706</v>
      </c>
      <c r="E68" s="22">
        <f>SUM(E4:E67)</f>
        <v>1051160670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V4344"/>
  <sheetViews>
    <sheetView showGridLines="0" showRowColHeaders="0" tabSelected="1" zoomScale="75" zoomScaleNormal="75" workbookViewId="0">
      <selection activeCell="G15" sqref="G15"/>
    </sheetView>
  </sheetViews>
  <sheetFormatPr defaultRowHeight="14.5" x14ac:dyDescent="0.35"/>
  <cols>
    <col min="1" max="1" width="2.1796875" style="1" customWidth="1"/>
    <col min="2" max="2" width="15.36328125" style="8" customWidth="1"/>
    <col min="3" max="5" width="12.08984375" style="11" customWidth="1"/>
    <col min="6" max="6" width="12.08984375" style="24" customWidth="1"/>
    <col min="7" max="8" width="12.08984375" style="1" customWidth="1"/>
    <col min="9" max="9" width="4.81640625" style="17" customWidth="1"/>
    <col min="10" max="10" width="15.36328125" style="17" bestFit="1" customWidth="1"/>
    <col min="11" max="11" width="12.54296875" style="17" customWidth="1"/>
    <col min="12" max="13" width="8.7265625" style="1"/>
    <col min="14" max="15" width="8.7265625" style="17"/>
    <col min="16" max="16384" width="8.7265625" style="1"/>
  </cols>
  <sheetData>
    <row r="1" spans="2:22" ht="32.5" customHeight="1" x14ac:dyDescent="0.35">
      <c r="B1" s="33" t="s">
        <v>143</v>
      </c>
      <c r="C1" s="33"/>
      <c r="D1" s="33"/>
      <c r="E1" s="33"/>
      <c r="F1" s="33"/>
      <c r="G1" s="33"/>
      <c r="H1" s="33"/>
      <c r="J1" s="35" t="s">
        <v>70</v>
      </c>
      <c r="K1" s="35"/>
      <c r="L1" s="35"/>
      <c r="M1" s="35"/>
      <c r="N1" s="35"/>
      <c r="O1" s="35"/>
      <c r="P1" s="35"/>
      <c r="Q1" s="35"/>
      <c r="R1" s="31"/>
      <c r="S1" s="31"/>
      <c r="T1" s="31"/>
      <c r="U1" s="31"/>
      <c r="V1" s="31"/>
    </row>
    <row r="2" spans="2:22" ht="14.5" customHeight="1" x14ac:dyDescent="0.35">
      <c r="B2" s="34" t="s">
        <v>66</v>
      </c>
      <c r="C2" s="34"/>
      <c r="D2" s="34"/>
      <c r="E2" s="34"/>
      <c r="F2" s="34"/>
      <c r="G2" s="34"/>
      <c r="H2" s="34"/>
      <c r="M2" s="31"/>
      <c r="N2" s="31"/>
      <c r="O2" s="31"/>
      <c r="P2" s="31"/>
      <c r="Q2" s="31"/>
      <c r="R2" s="31"/>
      <c r="S2" s="31"/>
      <c r="T2" s="31"/>
      <c r="U2" s="31"/>
      <c r="V2" s="31"/>
    </row>
    <row r="3" spans="2:22" x14ac:dyDescent="0.35">
      <c r="B3" s="2"/>
      <c r="C3" s="2"/>
      <c r="D3" s="2"/>
      <c r="E3" s="2"/>
    </row>
    <row r="4" spans="2:22" ht="48.5" customHeight="1" x14ac:dyDescent="0.35">
      <c r="B4" s="12"/>
      <c r="C4" s="3" t="s">
        <v>73</v>
      </c>
      <c r="D4" s="3" t="s">
        <v>74</v>
      </c>
      <c r="E4" s="3" t="s">
        <v>140</v>
      </c>
      <c r="F4" s="25" t="s">
        <v>141</v>
      </c>
      <c r="G4" s="3" t="s">
        <v>142</v>
      </c>
      <c r="H4" s="23" t="s">
        <v>68</v>
      </c>
      <c r="J4" s="29" t="s">
        <v>0</v>
      </c>
      <c r="K4" s="30">
        <v>0</v>
      </c>
      <c r="N4" s="18"/>
      <c r="O4" s="19" t="s">
        <v>67</v>
      </c>
    </row>
    <row r="5" spans="2:22" x14ac:dyDescent="0.35">
      <c r="B5" s="26" t="s">
        <v>62</v>
      </c>
      <c r="C5" s="27">
        <v>13592</v>
      </c>
      <c r="D5" s="27">
        <v>0</v>
      </c>
      <c r="E5" s="27">
        <f t="shared" ref="E5:E68" si="0">SUM(C5:D5)</f>
        <v>13592</v>
      </c>
      <c r="F5" s="27">
        <v>1144433</v>
      </c>
      <c r="G5" s="28">
        <f t="shared" ref="G5:G68" si="1">E5/F5*100</f>
        <v>1.1876623620605138</v>
      </c>
      <c r="H5" s="27">
        <f>RANK(G5,G$5:G$68)</f>
        <v>37</v>
      </c>
      <c r="J5" s="29" t="s">
        <v>2</v>
      </c>
      <c r="K5" s="30">
        <v>0.15582598660304792</v>
      </c>
      <c r="N5" s="15" t="s">
        <v>0</v>
      </c>
      <c r="O5" s="16">
        <v>0</v>
      </c>
    </row>
    <row r="6" spans="2:22" x14ac:dyDescent="0.35">
      <c r="B6" s="4" t="s">
        <v>56</v>
      </c>
      <c r="C6" s="5">
        <v>50323</v>
      </c>
      <c r="D6" s="5">
        <v>0</v>
      </c>
      <c r="E6" s="5">
        <f t="shared" si="0"/>
        <v>50323</v>
      </c>
      <c r="F6" s="5">
        <v>6256569</v>
      </c>
      <c r="G6" s="6">
        <f t="shared" si="1"/>
        <v>0.80432262474848437</v>
      </c>
      <c r="H6" s="5">
        <f t="shared" ref="H6:H67" si="2">RANK(G6,G$5:G$68)</f>
        <v>47</v>
      </c>
      <c r="J6" s="29" t="s">
        <v>11</v>
      </c>
      <c r="K6" s="30">
        <v>0.1971225220599282</v>
      </c>
      <c r="N6" s="15" t="s">
        <v>4</v>
      </c>
      <c r="O6" s="16">
        <v>0.15891464070068073</v>
      </c>
    </row>
    <row r="7" spans="2:22" x14ac:dyDescent="0.35">
      <c r="B7" s="26" t="s">
        <v>53</v>
      </c>
      <c r="C7" s="27">
        <v>1717896</v>
      </c>
      <c r="D7" s="27">
        <v>0</v>
      </c>
      <c r="E7" s="27">
        <f t="shared" si="0"/>
        <v>1717896</v>
      </c>
      <c r="F7" s="27">
        <v>26140382</v>
      </c>
      <c r="G7" s="28">
        <f t="shared" si="1"/>
        <v>6.5718090883293137</v>
      </c>
      <c r="H7" s="27">
        <f t="shared" si="2"/>
        <v>2</v>
      </c>
      <c r="J7" s="29" t="s">
        <v>3</v>
      </c>
      <c r="K7" s="30">
        <v>0.24346411888113245</v>
      </c>
      <c r="N7" s="15" t="s">
        <v>2</v>
      </c>
      <c r="O7" s="16">
        <v>0.18384731673030283</v>
      </c>
    </row>
    <row r="8" spans="2:22" x14ac:dyDescent="0.35">
      <c r="B8" s="4" t="s">
        <v>30</v>
      </c>
      <c r="C8" s="5">
        <v>272172</v>
      </c>
      <c r="D8" s="5">
        <v>2116</v>
      </c>
      <c r="E8" s="5">
        <f t="shared" si="0"/>
        <v>274288</v>
      </c>
      <c r="F8" s="5">
        <v>17365060</v>
      </c>
      <c r="G8" s="6">
        <f t="shared" si="1"/>
        <v>1.579539604239778</v>
      </c>
      <c r="H8" s="5">
        <f t="shared" si="2"/>
        <v>26</v>
      </c>
      <c r="J8" s="29" t="s">
        <v>23</v>
      </c>
      <c r="K8" s="30">
        <v>0.27231957228610482</v>
      </c>
      <c r="N8" s="15" t="s">
        <v>5</v>
      </c>
      <c r="O8" s="16">
        <v>0.21748404831572452</v>
      </c>
    </row>
    <row r="9" spans="2:22" x14ac:dyDescent="0.35">
      <c r="B9" s="26" t="s">
        <v>63</v>
      </c>
      <c r="C9" s="27">
        <v>420186</v>
      </c>
      <c r="D9" s="27">
        <v>57310</v>
      </c>
      <c r="E9" s="27">
        <f t="shared" si="0"/>
        <v>477496</v>
      </c>
      <c r="F9" s="27">
        <v>19213661</v>
      </c>
      <c r="G9" s="28">
        <f t="shared" si="1"/>
        <v>2.4851900946935621</v>
      </c>
      <c r="H9" s="27">
        <f t="shared" si="2"/>
        <v>14</v>
      </c>
      <c r="J9" s="29" t="s">
        <v>54</v>
      </c>
      <c r="K9" s="30">
        <v>0.29618106925409515</v>
      </c>
      <c r="N9" s="15" t="s">
        <v>9</v>
      </c>
      <c r="O9" s="16">
        <v>0.24462838979650001</v>
      </c>
    </row>
    <row r="10" spans="2:22" x14ac:dyDescent="0.35">
      <c r="B10" s="4" t="s">
        <v>18</v>
      </c>
      <c r="C10" s="5">
        <v>174800</v>
      </c>
      <c r="D10" s="5">
        <v>0</v>
      </c>
      <c r="E10" s="5">
        <f t="shared" si="0"/>
        <v>174800</v>
      </c>
      <c r="F10" s="5">
        <v>16777285</v>
      </c>
      <c r="G10" s="6">
        <f t="shared" si="1"/>
        <v>1.0418849056924286</v>
      </c>
      <c r="H10" s="5">
        <f t="shared" si="2"/>
        <v>40</v>
      </c>
      <c r="J10" s="29" t="s">
        <v>4</v>
      </c>
      <c r="K10" s="30">
        <v>0.32913398533917892</v>
      </c>
      <c r="N10" s="15" t="s">
        <v>7</v>
      </c>
      <c r="O10" s="16">
        <v>0.30273693205555052</v>
      </c>
    </row>
    <row r="11" spans="2:22" x14ac:dyDescent="0.35">
      <c r="B11" s="26" t="s">
        <v>54</v>
      </c>
      <c r="C11" s="27">
        <v>11207</v>
      </c>
      <c r="D11" s="27">
        <v>0</v>
      </c>
      <c r="E11" s="27">
        <f t="shared" si="0"/>
        <v>11207</v>
      </c>
      <c r="F11" s="27">
        <v>3783834</v>
      </c>
      <c r="G11" s="28">
        <f t="shared" si="1"/>
        <v>0.29618106925409515</v>
      </c>
      <c r="H11" s="27">
        <f t="shared" si="2"/>
        <v>59</v>
      </c>
      <c r="J11" s="29" t="s">
        <v>15</v>
      </c>
      <c r="K11" s="30">
        <v>0.47092480080413135</v>
      </c>
      <c r="N11" s="15" t="s">
        <v>3</v>
      </c>
      <c r="O11" s="16">
        <v>0.34310471250059538</v>
      </c>
    </row>
    <row r="12" spans="2:22" x14ac:dyDescent="0.35">
      <c r="B12" s="4" t="s">
        <v>51</v>
      </c>
      <c r="C12" s="5">
        <v>1281586</v>
      </c>
      <c r="D12" s="5">
        <v>1215</v>
      </c>
      <c r="E12" s="5">
        <f t="shared" si="0"/>
        <v>1282801</v>
      </c>
      <c r="F12" s="5">
        <v>40300224</v>
      </c>
      <c r="G12" s="6">
        <f t="shared" si="1"/>
        <v>3.183111339530023</v>
      </c>
      <c r="H12" s="5">
        <f t="shared" si="2"/>
        <v>7</v>
      </c>
      <c r="J12" s="29" t="s">
        <v>5</v>
      </c>
      <c r="K12" s="30">
        <v>0.48531107695509118</v>
      </c>
      <c r="N12" s="15" t="s">
        <v>24</v>
      </c>
      <c r="O12" s="16">
        <v>0.39151068901919306</v>
      </c>
    </row>
    <row r="13" spans="2:22" x14ac:dyDescent="0.35">
      <c r="B13" s="26" t="s">
        <v>20</v>
      </c>
      <c r="C13" s="27">
        <v>227582</v>
      </c>
      <c r="D13" s="27">
        <v>0</v>
      </c>
      <c r="E13" s="27">
        <f t="shared" si="0"/>
        <v>227582</v>
      </c>
      <c r="F13" s="27">
        <v>8603416</v>
      </c>
      <c r="G13" s="28">
        <f t="shared" si="1"/>
        <v>2.645251607036089</v>
      </c>
      <c r="H13" s="27">
        <f t="shared" si="2"/>
        <v>10</v>
      </c>
      <c r="J13" s="29" t="s">
        <v>12</v>
      </c>
      <c r="K13" s="30">
        <v>0.49395650952211878</v>
      </c>
      <c r="N13" s="15" t="s">
        <v>8</v>
      </c>
      <c r="O13" s="16">
        <v>0.42280246234103896</v>
      </c>
    </row>
    <row r="14" spans="2:22" x14ac:dyDescent="0.35">
      <c r="B14" s="4" t="s">
        <v>15</v>
      </c>
      <c r="C14" s="5">
        <v>80433</v>
      </c>
      <c r="D14" s="5">
        <v>0</v>
      </c>
      <c r="E14" s="5">
        <f t="shared" si="0"/>
        <v>80433</v>
      </c>
      <c r="F14" s="5">
        <v>17079797</v>
      </c>
      <c r="G14" s="6">
        <f>E14/F14*100</f>
        <v>0.47092480080413135</v>
      </c>
      <c r="H14" s="5">
        <f t="shared" si="2"/>
        <v>57</v>
      </c>
      <c r="J14" s="29" t="s">
        <v>8</v>
      </c>
      <c r="K14" s="30">
        <v>0.53666046139977375</v>
      </c>
      <c r="N14" s="15" t="s">
        <v>54</v>
      </c>
      <c r="O14" s="16">
        <v>0.45407227140084172</v>
      </c>
    </row>
    <row r="15" spans="2:22" x14ac:dyDescent="0.35">
      <c r="B15" s="26" t="s">
        <v>33</v>
      </c>
      <c r="C15" s="27">
        <v>201181</v>
      </c>
      <c r="D15" s="27">
        <v>0</v>
      </c>
      <c r="E15" s="27">
        <f t="shared" si="0"/>
        <v>201181</v>
      </c>
      <c r="F15" s="27">
        <v>27021293</v>
      </c>
      <c r="G15" s="28">
        <f t="shared" si="1"/>
        <v>0.74452765824344525</v>
      </c>
      <c r="H15" s="27">
        <f t="shared" si="2"/>
        <v>49</v>
      </c>
      <c r="J15" s="29" t="s">
        <v>25</v>
      </c>
      <c r="K15" s="30">
        <v>0.5464990141524364</v>
      </c>
      <c r="N15" s="15" t="s">
        <v>13</v>
      </c>
      <c r="O15" s="16">
        <v>0.46646665831349193</v>
      </c>
    </row>
    <row r="16" spans="2:22" x14ac:dyDescent="0.35">
      <c r="B16" s="4" t="s">
        <v>14</v>
      </c>
      <c r="C16" s="5">
        <v>75758</v>
      </c>
      <c r="D16" s="5">
        <v>0</v>
      </c>
      <c r="E16" s="5">
        <f t="shared" si="0"/>
        <v>75758</v>
      </c>
      <c r="F16" s="5">
        <v>8278359</v>
      </c>
      <c r="G16" s="6">
        <f>E16/F16*100</f>
        <v>0.91513305958342717</v>
      </c>
      <c r="H16" s="5">
        <f t="shared" si="2"/>
        <v>45</v>
      </c>
      <c r="J16" s="29" t="s">
        <v>34</v>
      </c>
      <c r="K16" s="30">
        <v>0.56787604043718609</v>
      </c>
      <c r="N16" s="15" t="s">
        <v>15</v>
      </c>
      <c r="O16" s="16">
        <v>0.47171032113663569</v>
      </c>
    </row>
    <row r="17" spans="2:15" x14ac:dyDescent="0.35">
      <c r="B17" s="26" t="s">
        <v>7</v>
      </c>
      <c r="C17" s="27">
        <v>26404</v>
      </c>
      <c r="D17" s="27">
        <v>57572</v>
      </c>
      <c r="E17" s="27">
        <f t="shared" si="0"/>
        <v>83976</v>
      </c>
      <c r="F17" s="27">
        <v>2742716</v>
      </c>
      <c r="G17" s="28">
        <f t="shared" si="1"/>
        <v>3.0617825542272699</v>
      </c>
      <c r="H17" s="27">
        <f t="shared" si="2"/>
        <v>8</v>
      </c>
      <c r="J17" s="29" t="s">
        <v>24</v>
      </c>
      <c r="K17" s="30">
        <v>0.62339777806070784</v>
      </c>
      <c r="N17" s="15" t="s">
        <v>23</v>
      </c>
      <c r="O17" s="16">
        <v>0.48523676596297394</v>
      </c>
    </row>
    <row r="18" spans="2:15" x14ac:dyDescent="0.35">
      <c r="B18" s="4" t="s">
        <v>3</v>
      </c>
      <c r="C18" s="5">
        <v>2509</v>
      </c>
      <c r="D18" s="5">
        <v>0</v>
      </c>
      <c r="E18" s="5">
        <f t="shared" si="0"/>
        <v>2509</v>
      </c>
      <c r="F18" s="5">
        <v>1030542</v>
      </c>
      <c r="G18" s="6">
        <f t="shared" si="1"/>
        <v>0.24346411888113245</v>
      </c>
      <c r="H18" s="5">
        <f t="shared" si="2"/>
        <v>61</v>
      </c>
      <c r="J18" s="29" t="s">
        <v>41</v>
      </c>
      <c r="K18" s="30">
        <v>0.65096163110115191</v>
      </c>
      <c r="N18" s="15" t="s">
        <v>25</v>
      </c>
      <c r="O18" s="16">
        <v>0.65776165693916422</v>
      </c>
    </row>
    <row r="19" spans="2:15" x14ac:dyDescent="0.35">
      <c r="B19" s="26" t="s">
        <v>28</v>
      </c>
      <c r="C19" s="27">
        <v>40366</v>
      </c>
      <c r="D19" s="27">
        <v>140881</v>
      </c>
      <c r="E19" s="27">
        <f t="shared" si="0"/>
        <v>181247</v>
      </c>
      <c r="F19" s="27">
        <v>9559110</v>
      </c>
      <c r="G19" s="28">
        <f t="shared" si="1"/>
        <v>1.8960656379098055</v>
      </c>
      <c r="H19" s="27">
        <f t="shared" si="2"/>
        <v>20</v>
      </c>
      <c r="J19" s="29" t="s">
        <v>33</v>
      </c>
      <c r="K19" s="30">
        <v>0.74452765824344525</v>
      </c>
      <c r="N19" s="15" t="s">
        <v>18</v>
      </c>
      <c r="O19" s="16">
        <v>0.70837432989341054</v>
      </c>
    </row>
    <row r="20" spans="2:15" x14ac:dyDescent="0.35">
      <c r="B20" s="4" t="s">
        <v>21</v>
      </c>
      <c r="C20" s="5">
        <v>291949</v>
      </c>
      <c r="D20" s="5">
        <v>10396</v>
      </c>
      <c r="E20" s="5">
        <f t="shared" si="0"/>
        <v>302345</v>
      </c>
      <c r="F20" s="5">
        <v>26032928</v>
      </c>
      <c r="G20" s="6">
        <f t="shared" si="1"/>
        <v>1.1613945231208722</v>
      </c>
      <c r="H20" s="5">
        <f t="shared" si="2"/>
        <v>38</v>
      </c>
      <c r="J20" s="29" t="s">
        <v>16</v>
      </c>
      <c r="K20" s="30">
        <v>0.77600473824206095</v>
      </c>
      <c r="N20" s="15" t="s">
        <v>14</v>
      </c>
      <c r="O20" s="16">
        <v>0.77527784794444743</v>
      </c>
    </row>
    <row r="21" spans="2:15" x14ac:dyDescent="0.35">
      <c r="B21" s="26" t="s">
        <v>37</v>
      </c>
      <c r="C21" s="27">
        <v>224305</v>
      </c>
      <c r="D21" s="27">
        <v>13320</v>
      </c>
      <c r="E21" s="27">
        <f t="shared" si="0"/>
        <v>237625</v>
      </c>
      <c r="F21" s="27">
        <v>15718686</v>
      </c>
      <c r="G21" s="28">
        <f t="shared" si="1"/>
        <v>1.5117357774053124</v>
      </c>
      <c r="H21" s="27">
        <f t="shared" si="2"/>
        <v>28</v>
      </c>
      <c r="J21" s="29" t="s">
        <v>56</v>
      </c>
      <c r="K21" s="30">
        <v>0.80432262474848437</v>
      </c>
      <c r="N21" s="15" t="s">
        <v>11</v>
      </c>
      <c r="O21" s="16">
        <v>0.7774548230950753</v>
      </c>
    </row>
    <row r="22" spans="2:15" x14ac:dyDescent="0.35">
      <c r="B22" s="4" t="s">
        <v>11</v>
      </c>
      <c r="C22" s="5">
        <v>4553</v>
      </c>
      <c r="D22" s="5">
        <v>0</v>
      </c>
      <c r="E22" s="5">
        <f t="shared" si="0"/>
        <v>4553</v>
      </c>
      <c r="F22" s="5">
        <v>2309731</v>
      </c>
      <c r="G22" s="6">
        <f t="shared" si="1"/>
        <v>0.1971225220599282</v>
      </c>
      <c r="H22" s="5">
        <f t="shared" si="2"/>
        <v>62</v>
      </c>
      <c r="J22" s="29" t="s">
        <v>13</v>
      </c>
      <c r="K22" s="30">
        <v>0.91225470844077272</v>
      </c>
      <c r="N22" s="15" t="s">
        <v>34</v>
      </c>
      <c r="O22" s="16">
        <v>0.79531727040483469</v>
      </c>
    </row>
    <row r="23" spans="2:15" x14ac:dyDescent="0.35">
      <c r="B23" s="26" t="s">
        <v>43</v>
      </c>
      <c r="C23" s="27">
        <v>146757</v>
      </c>
      <c r="D23" s="27">
        <v>449384</v>
      </c>
      <c r="E23" s="27">
        <f t="shared" si="0"/>
        <v>596141</v>
      </c>
      <c r="F23" s="27">
        <v>23453312</v>
      </c>
      <c r="G23" s="28">
        <f t="shared" si="1"/>
        <v>2.5418201062604719</v>
      </c>
      <c r="H23" s="27">
        <f t="shared" si="2"/>
        <v>13</v>
      </c>
      <c r="J23" s="29" t="s">
        <v>14</v>
      </c>
      <c r="K23" s="30">
        <v>0.91513305958342717</v>
      </c>
      <c r="N23" s="15" t="s">
        <v>29</v>
      </c>
      <c r="O23" s="16">
        <v>0.80459966740758204</v>
      </c>
    </row>
    <row r="24" spans="2:15" x14ac:dyDescent="0.35">
      <c r="B24" s="4" t="s">
        <v>5</v>
      </c>
      <c r="C24" s="5">
        <v>15579</v>
      </c>
      <c r="D24" s="5">
        <v>0</v>
      </c>
      <c r="E24" s="5">
        <f t="shared" si="0"/>
        <v>15579</v>
      </c>
      <c r="F24" s="5">
        <v>3210106</v>
      </c>
      <c r="G24" s="6">
        <f t="shared" si="1"/>
        <v>0.48531107695509118</v>
      </c>
      <c r="H24" s="5">
        <f t="shared" si="2"/>
        <v>56</v>
      </c>
      <c r="J24" s="29" t="s">
        <v>9</v>
      </c>
      <c r="K24" s="30">
        <v>0.95122006230981726</v>
      </c>
      <c r="N24" s="15" t="s">
        <v>60</v>
      </c>
      <c r="O24" s="16">
        <v>0.82283964425123501</v>
      </c>
    </row>
    <row r="25" spans="2:15" x14ac:dyDescent="0.35">
      <c r="B25" s="26" t="s">
        <v>46</v>
      </c>
      <c r="C25" s="27">
        <v>467458</v>
      </c>
      <c r="D25" s="27">
        <v>242167</v>
      </c>
      <c r="E25" s="27">
        <f t="shared" si="0"/>
        <v>709625</v>
      </c>
      <c r="F25" s="27">
        <v>27380606</v>
      </c>
      <c r="G25" s="28">
        <f t="shared" si="1"/>
        <v>2.5917066992600528</v>
      </c>
      <c r="H25" s="27">
        <f t="shared" si="2"/>
        <v>11</v>
      </c>
      <c r="J25" s="29" t="s">
        <v>38</v>
      </c>
      <c r="K25" s="30">
        <v>0.95598288526424424</v>
      </c>
      <c r="N25" s="15" t="s">
        <v>33</v>
      </c>
      <c r="O25" s="16">
        <v>0.83330584470601188</v>
      </c>
    </row>
    <row r="26" spans="2:15" x14ac:dyDescent="0.35">
      <c r="B26" s="4" t="s">
        <v>52</v>
      </c>
      <c r="C26" s="5">
        <v>1034524</v>
      </c>
      <c r="D26" s="5">
        <v>142166</v>
      </c>
      <c r="E26" s="5">
        <f t="shared" si="0"/>
        <v>1176690</v>
      </c>
      <c r="F26" s="5">
        <v>77045696</v>
      </c>
      <c r="G26" s="6">
        <f t="shared" si="1"/>
        <v>1.5272624703137214</v>
      </c>
      <c r="H26" s="5">
        <f t="shared" si="2"/>
        <v>27</v>
      </c>
      <c r="J26" s="29" t="s">
        <v>29</v>
      </c>
      <c r="K26" s="30">
        <v>0.99660822907782953</v>
      </c>
      <c r="N26" s="15" t="s">
        <v>10</v>
      </c>
      <c r="O26" s="16">
        <v>0.84039585125413263</v>
      </c>
    </row>
    <row r="27" spans="2:15" x14ac:dyDescent="0.35">
      <c r="B27" s="26" t="s">
        <v>50</v>
      </c>
      <c r="C27" s="27">
        <v>877576</v>
      </c>
      <c r="D27" s="27">
        <v>245209</v>
      </c>
      <c r="E27" s="27">
        <f t="shared" si="0"/>
        <v>1122785</v>
      </c>
      <c r="F27" s="27">
        <v>56438136</v>
      </c>
      <c r="G27" s="28">
        <f t="shared" si="1"/>
        <v>1.9894083674202139</v>
      </c>
      <c r="H27" s="27">
        <f t="shared" si="2"/>
        <v>18</v>
      </c>
      <c r="J27" s="29" t="s">
        <v>26</v>
      </c>
      <c r="K27" s="30">
        <v>1.0363158086147308</v>
      </c>
      <c r="N27" s="15" t="s">
        <v>21</v>
      </c>
      <c r="O27" s="16">
        <v>0.89328604883746077</v>
      </c>
    </row>
    <row r="28" spans="2:15" x14ac:dyDescent="0.35">
      <c r="B28" s="4" t="s">
        <v>36</v>
      </c>
      <c r="C28" s="5">
        <v>242149</v>
      </c>
      <c r="D28" s="5">
        <v>0</v>
      </c>
      <c r="E28" s="5">
        <f t="shared" si="0"/>
        <v>242149</v>
      </c>
      <c r="F28" s="5">
        <v>19947632</v>
      </c>
      <c r="G28" s="6">
        <f t="shared" si="1"/>
        <v>1.2139235373903028</v>
      </c>
      <c r="H28" s="5">
        <f t="shared" si="2"/>
        <v>35</v>
      </c>
      <c r="J28" s="29" t="s">
        <v>18</v>
      </c>
      <c r="K28" s="30">
        <v>1.0418849056924286</v>
      </c>
      <c r="N28" s="15" t="s">
        <v>31</v>
      </c>
      <c r="O28" s="16">
        <v>0.89383336195815077</v>
      </c>
    </row>
    <row r="29" spans="2:15" x14ac:dyDescent="0.35">
      <c r="B29" s="26" t="s">
        <v>2</v>
      </c>
      <c r="C29" s="27">
        <v>2290</v>
      </c>
      <c r="D29" s="27">
        <v>0</v>
      </c>
      <c r="E29" s="27">
        <f t="shared" si="0"/>
        <v>2290</v>
      </c>
      <c r="F29" s="27">
        <v>1469588</v>
      </c>
      <c r="G29" s="28">
        <f t="shared" si="1"/>
        <v>0.15582598660304792</v>
      </c>
      <c r="H29" s="27">
        <f t="shared" si="2"/>
        <v>63</v>
      </c>
      <c r="J29" s="29" t="s">
        <v>6</v>
      </c>
      <c r="K29" s="30">
        <v>1.0618389307304901</v>
      </c>
      <c r="N29" s="15" t="s">
        <v>38</v>
      </c>
      <c r="O29" s="16">
        <v>0.93186458790488902</v>
      </c>
    </row>
    <row r="30" spans="2:15" x14ac:dyDescent="0.35">
      <c r="B30" s="4" t="s">
        <v>47</v>
      </c>
      <c r="C30" s="5">
        <v>628520</v>
      </c>
      <c r="D30" s="5">
        <v>123327</v>
      </c>
      <c r="E30" s="5">
        <f t="shared" si="0"/>
        <v>751847</v>
      </c>
      <c r="F30" s="5">
        <v>32452290</v>
      </c>
      <c r="G30" s="6">
        <f t="shared" si="1"/>
        <v>2.3167764123887711</v>
      </c>
      <c r="H30" s="5">
        <f t="shared" si="2"/>
        <v>15</v>
      </c>
      <c r="J30" s="29" t="s">
        <v>21</v>
      </c>
      <c r="K30" s="30">
        <v>1.1613945231208722</v>
      </c>
      <c r="N30" s="15" t="s">
        <v>26</v>
      </c>
      <c r="O30" s="16">
        <v>0.96279745512761505</v>
      </c>
    </row>
    <row r="31" spans="2:15" x14ac:dyDescent="0.35">
      <c r="B31" s="26" t="s">
        <v>59</v>
      </c>
      <c r="C31" s="27">
        <v>311429</v>
      </c>
      <c r="D31" s="27">
        <v>623</v>
      </c>
      <c r="E31" s="27">
        <f t="shared" si="0"/>
        <v>312052</v>
      </c>
      <c r="F31" s="27">
        <v>11641003</v>
      </c>
      <c r="G31" s="28">
        <f t="shared" si="1"/>
        <v>2.6806281211335485</v>
      </c>
      <c r="H31" s="27">
        <f t="shared" si="2"/>
        <v>9</v>
      </c>
      <c r="J31" s="29" t="s">
        <v>62</v>
      </c>
      <c r="K31" s="30">
        <v>1.1876623620605138</v>
      </c>
      <c r="N31" s="15" t="s">
        <v>42</v>
      </c>
      <c r="O31" s="16">
        <v>0.98329440322018102</v>
      </c>
    </row>
    <row r="32" spans="2:15" x14ac:dyDescent="0.35">
      <c r="B32" s="4" t="s">
        <v>40</v>
      </c>
      <c r="C32" s="5">
        <v>311669</v>
      </c>
      <c r="D32" s="5">
        <v>0</v>
      </c>
      <c r="E32" s="5">
        <f t="shared" si="0"/>
        <v>311669</v>
      </c>
      <c r="F32" s="5">
        <v>22488478</v>
      </c>
      <c r="G32" s="6">
        <f t="shared" si="1"/>
        <v>1.3859052622414021</v>
      </c>
      <c r="H32" s="5">
        <f t="shared" si="2"/>
        <v>31</v>
      </c>
      <c r="J32" s="29" t="s">
        <v>19</v>
      </c>
      <c r="K32" s="30">
        <v>1.1935068325502982</v>
      </c>
      <c r="N32" s="15" t="s">
        <v>12</v>
      </c>
      <c r="O32" s="16">
        <v>0.98616602399042386</v>
      </c>
    </row>
    <row r="33" spans="2:15" x14ac:dyDescent="0.35">
      <c r="B33" s="26" t="s">
        <v>49</v>
      </c>
      <c r="C33" s="27">
        <v>651402</v>
      </c>
      <c r="D33" s="27">
        <v>358772</v>
      </c>
      <c r="E33" s="27">
        <f t="shared" si="0"/>
        <v>1010174</v>
      </c>
      <c r="F33" s="27">
        <v>18884401</v>
      </c>
      <c r="G33" s="28">
        <f t="shared" si="1"/>
        <v>5.3492509505596715</v>
      </c>
      <c r="H33" s="27">
        <f t="shared" si="2"/>
        <v>4</v>
      </c>
      <c r="J33" s="29" t="s">
        <v>36</v>
      </c>
      <c r="K33" s="30">
        <v>1.2139235373903028</v>
      </c>
      <c r="N33" s="15" t="s">
        <v>19</v>
      </c>
      <c r="O33" s="16">
        <v>1.0299354973266288</v>
      </c>
    </row>
    <row r="34" spans="2:15" x14ac:dyDescent="0.35">
      <c r="B34" s="4" t="s">
        <v>24</v>
      </c>
      <c r="C34" s="5">
        <v>117170</v>
      </c>
      <c r="D34" s="5">
        <v>0</v>
      </c>
      <c r="E34" s="5">
        <f t="shared" si="0"/>
        <v>117170</v>
      </c>
      <c r="F34" s="5">
        <v>18795383</v>
      </c>
      <c r="G34" s="6">
        <f t="shared" si="1"/>
        <v>0.62339777806070784</v>
      </c>
      <c r="H34" s="5">
        <f t="shared" si="2"/>
        <v>51</v>
      </c>
      <c r="J34" s="29" t="s">
        <v>31</v>
      </c>
      <c r="K34" s="30">
        <v>1.2612927715358768</v>
      </c>
      <c r="N34" s="15" t="s">
        <v>41</v>
      </c>
      <c r="O34" s="16">
        <v>1.0521853218581658</v>
      </c>
    </row>
    <row r="35" spans="2:15" x14ac:dyDescent="0.35">
      <c r="B35" s="26" t="s">
        <v>44</v>
      </c>
      <c r="C35" s="27">
        <v>553048</v>
      </c>
      <c r="D35" s="27">
        <v>8151</v>
      </c>
      <c r="E35" s="27">
        <f t="shared" si="0"/>
        <v>561199</v>
      </c>
      <c r="F35" s="27">
        <v>37826854</v>
      </c>
      <c r="G35" s="28">
        <f t="shared" si="1"/>
        <v>1.4835994555613849</v>
      </c>
      <c r="H35" s="27">
        <f t="shared" si="2"/>
        <v>29</v>
      </c>
      <c r="J35" s="29" t="s">
        <v>10</v>
      </c>
      <c r="K35" s="30">
        <v>1.2711660965216869</v>
      </c>
      <c r="N35" s="15" t="s">
        <v>64</v>
      </c>
      <c r="O35" s="16">
        <v>1.0553290633711385</v>
      </c>
    </row>
    <row r="36" spans="2:15" x14ac:dyDescent="0.35">
      <c r="B36" s="4" t="s">
        <v>17</v>
      </c>
      <c r="C36" s="5">
        <v>83562</v>
      </c>
      <c r="D36" s="5">
        <v>53349</v>
      </c>
      <c r="E36" s="5">
        <f t="shared" si="0"/>
        <v>136911</v>
      </c>
      <c r="F36" s="5">
        <v>4063100</v>
      </c>
      <c r="G36" s="6">
        <f t="shared" si="1"/>
        <v>3.3696192562329261</v>
      </c>
      <c r="H36" s="5">
        <f t="shared" si="2"/>
        <v>6</v>
      </c>
      <c r="J36" s="29" t="s">
        <v>60</v>
      </c>
      <c r="K36" s="30">
        <v>1.2865304254893362</v>
      </c>
      <c r="N36" s="15" t="s">
        <v>30</v>
      </c>
      <c r="O36" s="16">
        <v>1.0673181597862296</v>
      </c>
    </row>
    <row r="37" spans="2:15" x14ac:dyDescent="0.35">
      <c r="B37" s="26" t="s">
        <v>32</v>
      </c>
      <c r="C37" s="27">
        <v>180814</v>
      </c>
      <c r="D37" s="27">
        <v>0</v>
      </c>
      <c r="E37" s="27">
        <f t="shared" si="0"/>
        <v>180814</v>
      </c>
      <c r="F37" s="27">
        <v>7894523</v>
      </c>
      <c r="G37" s="28">
        <f t="shared" si="1"/>
        <v>2.2903727052286755</v>
      </c>
      <c r="H37" s="27">
        <f t="shared" si="2"/>
        <v>16</v>
      </c>
      <c r="J37" s="29" t="s">
        <v>40</v>
      </c>
      <c r="K37" s="30">
        <v>1.3859052622414021</v>
      </c>
      <c r="N37" s="15" t="s">
        <v>58</v>
      </c>
      <c r="O37" s="16">
        <v>1.0784165640333374</v>
      </c>
    </row>
    <row r="38" spans="2:15" x14ac:dyDescent="0.35">
      <c r="B38" s="4" t="s">
        <v>1</v>
      </c>
      <c r="C38" s="5">
        <v>42603</v>
      </c>
      <c r="D38" s="5">
        <v>0</v>
      </c>
      <c r="E38" s="5">
        <f t="shared" si="0"/>
        <v>42603</v>
      </c>
      <c r="F38" s="5">
        <v>1652829</v>
      </c>
      <c r="G38" s="6">
        <f t="shared" si="1"/>
        <v>2.5775806208627752</v>
      </c>
      <c r="H38" s="5">
        <f t="shared" si="2"/>
        <v>12</v>
      </c>
      <c r="J38" s="29" t="s">
        <v>42</v>
      </c>
      <c r="K38" s="30">
        <v>1.4735662942334542</v>
      </c>
      <c r="N38" s="15" t="s">
        <v>57</v>
      </c>
      <c r="O38" s="16">
        <v>1.1790568896400069</v>
      </c>
    </row>
    <row r="39" spans="2:15" x14ac:dyDescent="0.35">
      <c r="B39" s="26" t="s">
        <v>38</v>
      </c>
      <c r="C39" s="27">
        <v>270537</v>
      </c>
      <c r="D39" s="27">
        <v>0</v>
      </c>
      <c r="E39" s="27">
        <f t="shared" si="0"/>
        <v>270537</v>
      </c>
      <c r="F39" s="27">
        <v>28299356</v>
      </c>
      <c r="G39" s="28">
        <f t="shared" si="1"/>
        <v>0.95598288526424424</v>
      </c>
      <c r="H39" s="27">
        <f t="shared" si="2"/>
        <v>43</v>
      </c>
      <c r="J39" s="29" t="s">
        <v>44</v>
      </c>
      <c r="K39" s="30">
        <v>1.4835994555613849</v>
      </c>
      <c r="N39" s="15" t="s">
        <v>44</v>
      </c>
      <c r="O39" s="16">
        <v>1.2208216160744023</v>
      </c>
    </row>
    <row r="40" spans="2:15" x14ac:dyDescent="0.35">
      <c r="B40" s="4" t="s">
        <v>31</v>
      </c>
      <c r="C40" s="5">
        <v>220896</v>
      </c>
      <c r="D40" s="5">
        <v>74085</v>
      </c>
      <c r="E40" s="5">
        <f t="shared" si="0"/>
        <v>294981</v>
      </c>
      <c r="F40" s="5">
        <v>23387195</v>
      </c>
      <c r="G40" s="6">
        <f t="shared" si="1"/>
        <v>1.2612927715358768</v>
      </c>
      <c r="H40" s="5">
        <f t="shared" si="2"/>
        <v>34</v>
      </c>
      <c r="J40" s="29" t="s">
        <v>37</v>
      </c>
      <c r="K40" s="30">
        <v>1.5117357774053124</v>
      </c>
      <c r="N40" s="15" t="s">
        <v>36</v>
      </c>
      <c r="O40" s="16">
        <v>1.2570527906224624</v>
      </c>
    </row>
    <row r="41" spans="2:15" x14ac:dyDescent="0.35">
      <c r="B41" s="26" t="s">
        <v>48</v>
      </c>
      <c r="C41" s="27">
        <v>2813356</v>
      </c>
      <c r="D41" s="27">
        <v>0</v>
      </c>
      <c r="E41" s="27">
        <f t="shared" si="0"/>
        <v>2813356</v>
      </c>
      <c r="F41" s="27">
        <v>28868885</v>
      </c>
      <c r="G41" s="28">
        <f t="shared" si="1"/>
        <v>9.7452880497462928</v>
      </c>
      <c r="H41" s="27">
        <f t="shared" si="2"/>
        <v>1</v>
      </c>
      <c r="J41" s="29" t="s">
        <v>52</v>
      </c>
      <c r="K41" s="30">
        <v>1.5272624703137214</v>
      </c>
      <c r="N41" s="15" t="s">
        <v>22</v>
      </c>
      <c r="O41" s="16">
        <v>1.3472166102669385</v>
      </c>
    </row>
    <row r="42" spans="2:15" x14ac:dyDescent="0.35">
      <c r="B42" s="4" t="s">
        <v>34</v>
      </c>
      <c r="C42" s="5">
        <v>172061</v>
      </c>
      <c r="D42" s="5">
        <v>0</v>
      </c>
      <c r="E42" s="5">
        <f t="shared" si="0"/>
        <v>172061</v>
      </c>
      <c r="F42" s="5">
        <v>30299042</v>
      </c>
      <c r="G42" s="6">
        <f t="shared" si="1"/>
        <v>0.56787604043718609</v>
      </c>
      <c r="H42" s="5">
        <f t="shared" si="2"/>
        <v>52</v>
      </c>
      <c r="J42" s="29" t="s">
        <v>30</v>
      </c>
      <c r="K42" s="30">
        <v>1.579539604239778</v>
      </c>
      <c r="N42" s="15" t="s">
        <v>56</v>
      </c>
      <c r="O42" s="16">
        <v>1.3747497274205611</v>
      </c>
    </row>
    <row r="43" spans="2:15" x14ac:dyDescent="0.35">
      <c r="B43" s="26" t="s">
        <v>58</v>
      </c>
      <c r="C43" s="27">
        <v>256198</v>
      </c>
      <c r="D43" s="27">
        <v>89556</v>
      </c>
      <c r="E43" s="27">
        <f t="shared" si="0"/>
        <v>345754</v>
      </c>
      <c r="F43" s="27">
        <v>19975851</v>
      </c>
      <c r="G43" s="28">
        <f t="shared" si="1"/>
        <v>1.7308599268186373</v>
      </c>
      <c r="H43" s="27">
        <f t="shared" si="2"/>
        <v>23</v>
      </c>
      <c r="J43" s="29" t="s">
        <v>64</v>
      </c>
      <c r="K43" s="30">
        <v>1.6043167243099552</v>
      </c>
      <c r="N43" s="15" t="s">
        <v>63</v>
      </c>
      <c r="O43" s="16">
        <v>1.4487130767936662</v>
      </c>
    </row>
    <row r="44" spans="2:15" x14ac:dyDescent="0.35">
      <c r="B44" s="4" t="s">
        <v>13</v>
      </c>
      <c r="C44" s="5">
        <v>97677</v>
      </c>
      <c r="D44" s="5">
        <v>0</v>
      </c>
      <c r="E44" s="5">
        <f t="shared" si="0"/>
        <v>97677</v>
      </c>
      <c r="F44" s="5">
        <v>10707207</v>
      </c>
      <c r="G44" s="6">
        <f t="shared" si="1"/>
        <v>0.91225470844077272</v>
      </c>
      <c r="H44" s="5">
        <f t="shared" si="2"/>
        <v>46</v>
      </c>
      <c r="J44" s="29" t="s">
        <v>22</v>
      </c>
      <c r="K44" s="30">
        <v>1.7039114199562364</v>
      </c>
      <c r="N44" s="15" t="s">
        <v>62</v>
      </c>
      <c r="O44" s="16">
        <v>1.4958182298485474</v>
      </c>
    </row>
    <row r="45" spans="2:15" x14ac:dyDescent="0.35">
      <c r="B45" s="26" t="s">
        <v>4</v>
      </c>
      <c r="C45" s="27">
        <v>7954</v>
      </c>
      <c r="D45" s="27">
        <v>0</v>
      </c>
      <c r="E45" s="27">
        <f t="shared" si="0"/>
        <v>7954</v>
      </c>
      <c r="F45" s="27">
        <v>2416645</v>
      </c>
      <c r="G45" s="28">
        <f t="shared" si="1"/>
        <v>0.32913398533917892</v>
      </c>
      <c r="H45" s="27">
        <f t="shared" si="2"/>
        <v>58</v>
      </c>
      <c r="J45" s="29" t="s">
        <v>58</v>
      </c>
      <c r="K45" s="30">
        <v>1.7308599268186373</v>
      </c>
      <c r="N45" s="15" t="s">
        <v>52</v>
      </c>
      <c r="O45" s="16">
        <v>1.5229685129291859</v>
      </c>
    </row>
    <row r="46" spans="2:15" x14ac:dyDescent="0.35">
      <c r="B46" s="4" t="s">
        <v>41</v>
      </c>
      <c r="C46" s="5">
        <v>262004</v>
      </c>
      <c r="D46" s="5">
        <v>20420</v>
      </c>
      <c r="E46" s="5">
        <f t="shared" si="0"/>
        <v>282424</v>
      </c>
      <c r="F46" s="5">
        <v>43385660</v>
      </c>
      <c r="G46" s="6">
        <f t="shared" si="1"/>
        <v>0.65096163110115191</v>
      </c>
      <c r="H46" s="5">
        <f t="shared" si="2"/>
        <v>50</v>
      </c>
      <c r="J46" s="29" t="s">
        <v>57</v>
      </c>
      <c r="K46" s="30">
        <v>1.7330580961112725</v>
      </c>
      <c r="N46" s="15" t="s">
        <v>28</v>
      </c>
      <c r="O46" s="16">
        <v>1.5304846280002931</v>
      </c>
    </row>
    <row r="47" spans="2:15" x14ac:dyDescent="0.35">
      <c r="B47" s="26" t="s">
        <v>45</v>
      </c>
      <c r="C47" s="27">
        <v>372636</v>
      </c>
      <c r="D47" s="27">
        <v>0</v>
      </c>
      <c r="E47" s="27">
        <f t="shared" si="0"/>
        <v>372636</v>
      </c>
      <c r="F47" s="27">
        <v>21396863</v>
      </c>
      <c r="G47" s="28">
        <f t="shared" si="1"/>
        <v>1.7415450105933754</v>
      </c>
      <c r="H47" s="27">
        <f t="shared" si="2"/>
        <v>21</v>
      </c>
      <c r="J47" s="29" t="s">
        <v>45</v>
      </c>
      <c r="K47" s="30">
        <v>1.7415450105933754</v>
      </c>
      <c r="N47" s="15" t="s">
        <v>40</v>
      </c>
      <c r="O47" s="16">
        <v>1.5449428055974579</v>
      </c>
    </row>
    <row r="48" spans="2:15" x14ac:dyDescent="0.35">
      <c r="B48" s="4" t="s">
        <v>9</v>
      </c>
      <c r="C48" s="5">
        <v>48500</v>
      </c>
      <c r="D48" s="5">
        <v>0</v>
      </c>
      <c r="E48" s="5">
        <f t="shared" si="0"/>
        <v>48500</v>
      </c>
      <c r="F48" s="5">
        <v>5098715</v>
      </c>
      <c r="G48" s="6">
        <f t="shared" si="1"/>
        <v>0.95122006230981726</v>
      </c>
      <c r="H48" s="5">
        <f t="shared" si="2"/>
        <v>44</v>
      </c>
      <c r="J48" s="29" t="s">
        <v>28</v>
      </c>
      <c r="K48" s="30">
        <v>1.8960656379098055</v>
      </c>
      <c r="N48" s="20" t="s">
        <v>69</v>
      </c>
      <c r="O48" s="21">
        <v>1.5966358294878569</v>
      </c>
    </row>
    <row r="49" spans="2:15" x14ac:dyDescent="0.35">
      <c r="B49" s="26" t="s">
        <v>25</v>
      </c>
      <c r="C49" s="27">
        <v>14049</v>
      </c>
      <c r="D49" s="27">
        <v>74028</v>
      </c>
      <c r="E49" s="27">
        <f t="shared" si="0"/>
        <v>88077</v>
      </c>
      <c r="F49" s="27">
        <v>16116589</v>
      </c>
      <c r="G49" s="28">
        <f t="shared" si="1"/>
        <v>0.5464990141524364</v>
      </c>
      <c r="H49" s="27">
        <f t="shared" si="2"/>
        <v>53</v>
      </c>
      <c r="J49" s="29" t="s">
        <v>55</v>
      </c>
      <c r="K49" s="30">
        <v>1.9792442078914729</v>
      </c>
      <c r="N49" s="15" t="s">
        <v>37</v>
      </c>
      <c r="O49" s="16">
        <v>1.6542500364836015</v>
      </c>
    </row>
    <row r="50" spans="2:15" x14ac:dyDescent="0.35">
      <c r="B50" s="4" t="s">
        <v>60</v>
      </c>
      <c r="C50" s="5">
        <v>272451</v>
      </c>
      <c r="D50" s="5">
        <v>60688</v>
      </c>
      <c r="E50" s="5">
        <f t="shared" si="0"/>
        <v>333139</v>
      </c>
      <c r="F50" s="5">
        <v>25894374</v>
      </c>
      <c r="G50" s="6">
        <f t="shared" si="1"/>
        <v>1.2865304254893362</v>
      </c>
      <c r="H50" s="5">
        <f t="shared" si="2"/>
        <v>32</v>
      </c>
      <c r="J50" s="29" t="s">
        <v>50</v>
      </c>
      <c r="K50" s="30">
        <v>1.9894083674202139</v>
      </c>
      <c r="N50" s="15" t="s">
        <v>46</v>
      </c>
      <c r="O50" s="16">
        <v>1.8919771588695293</v>
      </c>
    </row>
    <row r="51" spans="2:15" x14ac:dyDescent="0.35">
      <c r="B51" s="26" t="s">
        <v>12</v>
      </c>
      <c r="C51" s="27">
        <v>22677</v>
      </c>
      <c r="D51" s="27">
        <v>0</v>
      </c>
      <c r="E51" s="27">
        <f t="shared" si="0"/>
        <v>22677</v>
      </c>
      <c r="F51" s="27">
        <v>4590890</v>
      </c>
      <c r="G51" s="28">
        <f t="shared" si="1"/>
        <v>0.49395650952211878</v>
      </c>
      <c r="H51" s="27">
        <f t="shared" si="2"/>
        <v>55</v>
      </c>
      <c r="J51" s="29" t="s">
        <v>27</v>
      </c>
      <c r="K51" s="30">
        <v>2.076331477386383</v>
      </c>
      <c r="N51" s="15" t="s">
        <v>47</v>
      </c>
      <c r="O51" s="16">
        <v>1.91817282349882</v>
      </c>
    </row>
    <row r="52" spans="2:15" x14ac:dyDescent="0.35">
      <c r="B52" s="4" t="s">
        <v>39</v>
      </c>
      <c r="C52" s="5">
        <v>153148</v>
      </c>
      <c r="D52" s="5">
        <v>325317</v>
      </c>
      <c r="E52" s="5">
        <f t="shared" si="0"/>
        <v>478465</v>
      </c>
      <c r="F52" s="5">
        <v>7804495</v>
      </c>
      <c r="G52" s="6">
        <f t="shared" si="1"/>
        <v>6.1306336925066898</v>
      </c>
      <c r="H52" s="5">
        <f t="shared" si="2"/>
        <v>3</v>
      </c>
      <c r="J52" s="29" t="s">
        <v>32</v>
      </c>
      <c r="K52" s="30">
        <v>2.2903727052286755</v>
      </c>
      <c r="N52" s="15" t="s">
        <v>50</v>
      </c>
      <c r="O52" s="16">
        <v>1.9583574938297716</v>
      </c>
    </row>
    <row r="53" spans="2:15" x14ac:dyDescent="0.35">
      <c r="B53" s="26" t="s">
        <v>0</v>
      </c>
      <c r="C53" s="27">
        <v>0</v>
      </c>
      <c r="D53" s="27">
        <v>0</v>
      </c>
      <c r="E53" s="27">
        <f t="shared" si="0"/>
        <v>0</v>
      </c>
      <c r="F53" s="27">
        <v>1176843</v>
      </c>
      <c r="G53" s="28">
        <f t="shared" si="1"/>
        <v>0</v>
      </c>
      <c r="H53" s="27">
        <f t="shared" si="2"/>
        <v>64</v>
      </c>
      <c r="J53" s="29" t="s">
        <v>47</v>
      </c>
      <c r="K53" s="30">
        <v>2.3167764123887711</v>
      </c>
      <c r="N53" s="15" t="s">
        <v>43</v>
      </c>
      <c r="O53" s="16">
        <v>2.087987016393209</v>
      </c>
    </row>
    <row r="54" spans="2:15" x14ac:dyDescent="0.35">
      <c r="B54" s="4" t="s">
        <v>16</v>
      </c>
      <c r="C54" s="5">
        <v>29034</v>
      </c>
      <c r="D54" s="5">
        <v>0</v>
      </c>
      <c r="E54" s="5">
        <f t="shared" si="0"/>
        <v>29034</v>
      </c>
      <c r="F54" s="5">
        <v>3741472</v>
      </c>
      <c r="G54" s="6">
        <f t="shared" si="1"/>
        <v>0.77600473824206095</v>
      </c>
      <c r="H54" s="5">
        <f t="shared" si="2"/>
        <v>48</v>
      </c>
      <c r="J54" s="29" t="s">
        <v>63</v>
      </c>
      <c r="K54" s="30">
        <v>2.4851900946935621</v>
      </c>
      <c r="N54" s="15" t="s">
        <v>55</v>
      </c>
      <c r="O54" s="16">
        <v>2.1481095544583333</v>
      </c>
    </row>
    <row r="55" spans="2:15" x14ac:dyDescent="0.35">
      <c r="B55" s="26" t="s">
        <v>8</v>
      </c>
      <c r="C55" s="27">
        <v>13728</v>
      </c>
      <c r="D55" s="27">
        <v>0</v>
      </c>
      <c r="E55" s="27">
        <f t="shared" si="0"/>
        <v>13728</v>
      </c>
      <c r="F55" s="27">
        <v>2558042</v>
      </c>
      <c r="G55" s="28">
        <f t="shared" si="1"/>
        <v>0.53666046139977375</v>
      </c>
      <c r="H55" s="27">
        <f t="shared" si="2"/>
        <v>54</v>
      </c>
      <c r="J55" s="29" t="s">
        <v>43</v>
      </c>
      <c r="K55" s="30">
        <v>2.5418201062604719</v>
      </c>
      <c r="N55" s="15" t="s">
        <v>27</v>
      </c>
      <c r="O55" s="16">
        <v>2.2035620015732973</v>
      </c>
    </row>
    <row r="56" spans="2:15" x14ac:dyDescent="0.35">
      <c r="B56" s="4" t="s">
        <v>27</v>
      </c>
      <c r="C56" s="5">
        <v>122607</v>
      </c>
      <c r="D56" s="5">
        <v>0</v>
      </c>
      <c r="E56" s="5">
        <f t="shared" si="0"/>
        <v>122607</v>
      </c>
      <c r="F56" s="5">
        <v>5904982</v>
      </c>
      <c r="G56" s="6">
        <f t="shared" si="1"/>
        <v>2.076331477386383</v>
      </c>
      <c r="H56" s="5">
        <f t="shared" si="2"/>
        <v>17</v>
      </c>
      <c r="J56" s="29" t="s">
        <v>1</v>
      </c>
      <c r="K56" s="30">
        <v>2.5775806208627752</v>
      </c>
      <c r="N56" s="15" t="s">
        <v>32</v>
      </c>
      <c r="O56" s="16">
        <v>2.2207151801012994</v>
      </c>
    </row>
    <row r="57" spans="2:15" x14ac:dyDescent="0.35">
      <c r="B57" s="26" t="s">
        <v>10</v>
      </c>
      <c r="C57" s="27">
        <v>29653</v>
      </c>
      <c r="D57" s="27">
        <v>0</v>
      </c>
      <c r="E57" s="27">
        <f t="shared" si="0"/>
        <v>29653</v>
      </c>
      <c r="F57" s="27">
        <v>2332740</v>
      </c>
      <c r="G57" s="28">
        <f t="shared" si="1"/>
        <v>1.2711660965216869</v>
      </c>
      <c r="H57" s="27">
        <f t="shared" si="2"/>
        <v>33</v>
      </c>
      <c r="J57" s="29" t="s">
        <v>46</v>
      </c>
      <c r="K57" s="30">
        <v>2.5917066992600528</v>
      </c>
      <c r="N57" s="15" t="s">
        <v>16</v>
      </c>
      <c r="O57" s="16">
        <v>2.3447852437702208</v>
      </c>
    </row>
    <row r="58" spans="2:15" x14ac:dyDescent="0.35">
      <c r="B58" s="4" t="s">
        <v>64</v>
      </c>
      <c r="C58" s="5">
        <v>9101</v>
      </c>
      <c r="D58" s="5">
        <v>0</v>
      </c>
      <c r="E58" s="5">
        <f t="shared" si="0"/>
        <v>9101</v>
      </c>
      <c r="F58" s="5">
        <v>567282</v>
      </c>
      <c r="G58" s="6">
        <f t="shared" si="1"/>
        <v>1.6043167243099552</v>
      </c>
      <c r="H58" s="5">
        <f t="shared" si="2"/>
        <v>25</v>
      </c>
      <c r="J58" s="29" t="s">
        <v>20</v>
      </c>
      <c r="K58" s="30">
        <v>2.645251607036089</v>
      </c>
      <c r="N58" s="15" t="s">
        <v>45</v>
      </c>
      <c r="O58" s="16">
        <v>2.4939776206728745</v>
      </c>
    </row>
    <row r="59" spans="2:15" x14ac:dyDescent="0.35">
      <c r="B59" s="26" t="s">
        <v>57</v>
      </c>
      <c r="C59" s="27">
        <v>52875</v>
      </c>
      <c r="D59" s="27">
        <v>71126</v>
      </c>
      <c r="E59" s="27">
        <f t="shared" si="0"/>
        <v>124001</v>
      </c>
      <c r="F59" s="27">
        <v>7155040</v>
      </c>
      <c r="G59" s="28">
        <f t="shared" si="1"/>
        <v>1.7330580961112725</v>
      </c>
      <c r="H59" s="27">
        <f t="shared" si="2"/>
        <v>22</v>
      </c>
      <c r="J59" s="29" t="s">
        <v>59</v>
      </c>
      <c r="K59" s="30">
        <v>2.6806281211335485</v>
      </c>
      <c r="N59" s="15" t="s">
        <v>20</v>
      </c>
      <c r="O59" s="16">
        <v>2.6101459485594249</v>
      </c>
    </row>
    <row r="60" spans="2:15" x14ac:dyDescent="0.35">
      <c r="B60" s="4" t="s">
        <v>6</v>
      </c>
      <c r="C60" s="5">
        <v>4630</v>
      </c>
      <c r="D60" s="5">
        <v>0</v>
      </c>
      <c r="E60" s="5">
        <f t="shared" si="0"/>
        <v>4630</v>
      </c>
      <c r="F60" s="5">
        <v>436036</v>
      </c>
      <c r="G60" s="6">
        <f t="shared" si="1"/>
        <v>1.0618389307304901</v>
      </c>
      <c r="H60" s="5">
        <f t="shared" si="2"/>
        <v>39</v>
      </c>
      <c r="J60" s="29" t="s">
        <v>7</v>
      </c>
      <c r="K60" s="30">
        <v>3.0617825542272699</v>
      </c>
      <c r="N60" s="15" t="s">
        <v>6</v>
      </c>
      <c r="O60" s="16">
        <v>2.6147884490192475</v>
      </c>
    </row>
    <row r="61" spans="2:15" x14ac:dyDescent="0.35">
      <c r="B61" s="26" t="s">
        <v>55</v>
      </c>
      <c r="C61" s="27">
        <v>68283</v>
      </c>
      <c r="D61" s="27">
        <v>12892</v>
      </c>
      <c r="E61" s="27">
        <f t="shared" si="0"/>
        <v>81175</v>
      </c>
      <c r="F61" s="27">
        <v>4101313</v>
      </c>
      <c r="G61" s="28">
        <f t="shared" si="1"/>
        <v>1.9792442078914729</v>
      </c>
      <c r="H61" s="27">
        <f t="shared" si="2"/>
        <v>19</v>
      </c>
      <c r="J61" s="29" t="s">
        <v>51</v>
      </c>
      <c r="K61" s="30">
        <v>3.183111339530023</v>
      </c>
      <c r="N61" s="15" t="s">
        <v>17</v>
      </c>
      <c r="O61" s="16">
        <v>2.7468961294945857</v>
      </c>
    </row>
    <row r="62" spans="2:15" x14ac:dyDescent="0.35">
      <c r="B62" s="4" t="s">
        <v>23</v>
      </c>
      <c r="C62" s="5">
        <v>21453</v>
      </c>
      <c r="D62" s="5">
        <v>12380</v>
      </c>
      <c r="E62" s="5">
        <f t="shared" si="0"/>
        <v>33833</v>
      </c>
      <c r="F62" s="5">
        <v>12424006</v>
      </c>
      <c r="G62" s="6">
        <f t="shared" si="1"/>
        <v>0.27231957228610482</v>
      </c>
      <c r="H62" s="5">
        <f t="shared" si="2"/>
        <v>60</v>
      </c>
      <c r="J62" s="29" t="s">
        <v>17</v>
      </c>
      <c r="K62" s="30">
        <v>3.3696192562329261</v>
      </c>
      <c r="N62" s="15" t="s">
        <v>59</v>
      </c>
      <c r="O62" s="16">
        <v>2.8964192168949512</v>
      </c>
    </row>
    <row r="63" spans="2:15" x14ac:dyDescent="0.35">
      <c r="B63" s="26" t="s">
        <v>22</v>
      </c>
      <c r="C63" s="27">
        <v>410105</v>
      </c>
      <c r="D63" s="27">
        <v>0</v>
      </c>
      <c r="E63" s="27">
        <f t="shared" si="0"/>
        <v>410105</v>
      </c>
      <c r="F63" s="27">
        <v>24068446</v>
      </c>
      <c r="G63" s="28">
        <f t="shared" si="1"/>
        <v>1.7039114199562364</v>
      </c>
      <c r="H63" s="27">
        <f t="shared" si="2"/>
        <v>24</v>
      </c>
      <c r="J63" s="29" t="s">
        <v>35</v>
      </c>
      <c r="K63" s="30">
        <v>5.2010301251126547</v>
      </c>
      <c r="N63" s="15" t="s">
        <v>51</v>
      </c>
      <c r="O63" s="16">
        <v>3.0233653912612466</v>
      </c>
    </row>
    <row r="64" spans="2:15" x14ac:dyDescent="0.35">
      <c r="B64" s="4" t="s">
        <v>26</v>
      </c>
      <c r="C64" s="5">
        <v>150740</v>
      </c>
      <c r="D64" s="5">
        <v>0</v>
      </c>
      <c r="E64" s="5">
        <f t="shared" si="0"/>
        <v>150740</v>
      </c>
      <c r="F64" s="5">
        <v>14545759</v>
      </c>
      <c r="G64" s="6">
        <f t="shared" si="1"/>
        <v>1.0363158086147308</v>
      </c>
      <c r="H64" s="5">
        <f t="shared" si="2"/>
        <v>41</v>
      </c>
      <c r="J64" s="29" t="s">
        <v>49</v>
      </c>
      <c r="K64" s="30">
        <v>5.3492509505596715</v>
      </c>
      <c r="N64" s="15" t="s">
        <v>48</v>
      </c>
      <c r="O64" s="16">
        <v>3.5232672228160546</v>
      </c>
    </row>
    <row r="65" spans="2:15" x14ac:dyDescent="0.35">
      <c r="B65" s="26" t="s">
        <v>29</v>
      </c>
      <c r="C65" s="27">
        <v>161584</v>
      </c>
      <c r="D65" s="27">
        <v>34422</v>
      </c>
      <c r="E65" s="27">
        <f t="shared" si="0"/>
        <v>196006</v>
      </c>
      <c r="F65" s="27">
        <v>19667307</v>
      </c>
      <c r="G65" s="28">
        <f t="shared" si="1"/>
        <v>0.99660822907782953</v>
      </c>
      <c r="H65" s="27">
        <f t="shared" si="2"/>
        <v>42</v>
      </c>
      <c r="J65" s="29" t="s">
        <v>39</v>
      </c>
      <c r="K65" s="30">
        <v>6.1306336925066898</v>
      </c>
      <c r="N65" s="15" t="s">
        <v>39</v>
      </c>
      <c r="O65" s="16">
        <v>3.698913618319819</v>
      </c>
    </row>
    <row r="66" spans="2:15" x14ac:dyDescent="0.35">
      <c r="B66" s="4" t="s">
        <v>42</v>
      </c>
      <c r="C66" s="5">
        <v>560587</v>
      </c>
      <c r="D66" s="5">
        <v>183007</v>
      </c>
      <c r="E66" s="5">
        <f t="shared" si="0"/>
        <v>743594</v>
      </c>
      <c r="F66" s="5">
        <v>50462202</v>
      </c>
      <c r="G66" s="6">
        <f t="shared" si="1"/>
        <v>1.4735662942334542</v>
      </c>
      <c r="H66" s="5">
        <f t="shared" si="2"/>
        <v>30</v>
      </c>
      <c r="J66" s="29" t="s">
        <v>53</v>
      </c>
      <c r="K66" s="30">
        <v>6.5718090883293137</v>
      </c>
      <c r="N66" s="15" t="s">
        <v>49</v>
      </c>
      <c r="O66" s="16">
        <v>4.707528060051577</v>
      </c>
    </row>
    <row r="67" spans="2:15" x14ac:dyDescent="0.35">
      <c r="B67" s="26" t="s">
        <v>35</v>
      </c>
      <c r="C67" s="27">
        <v>251154</v>
      </c>
      <c r="D67" s="27">
        <v>0</v>
      </c>
      <c r="E67" s="27">
        <f t="shared" si="0"/>
        <v>251154</v>
      </c>
      <c r="F67" s="27">
        <v>4828928</v>
      </c>
      <c r="G67" s="28">
        <f t="shared" si="1"/>
        <v>5.2010301251126547</v>
      </c>
      <c r="H67" s="27">
        <f t="shared" si="2"/>
        <v>5</v>
      </c>
      <c r="J67" s="29" t="s">
        <v>48</v>
      </c>
      <c r="K67" s="30">
        <v>9.7452880497462928</v>
      </c>
      <c r="N67" s="15" t="s">
        <v>35</v>
      </c>
      <c r="O67" s="16">
        <v>5.1357195125459727</v>
      </c>
    </row>
    <row r="68" spans="2:15" x14ac:dyDescent="0.35">
      <c r="B68" s="4" t="s">
        <v>19</v>
      </c>
      <c r="C68" s="5">
        <v>127561</v>
      </c>
      <c r="D68" s="5">
        <v>50827</v>
      </c>
      <c r="E68" s="5">
        <f t="shared" si="0"/>
        <v>178388</v>
      </c>
      <c r="F68" s="5">
        <v>14946542</v>
      </c>
      <c r="G68" s="6">
        <f t="shared" si="1"/>
        <v>1.1935068325502982</v>
      </c>
      <c r="H68" s="5" t="s">
        <v>61</v>
      </c>
      <c r="N68" s="15" t="s">
        <v>53</v>
      </c>
      <c r="O68" s="16">
        <v>5.7095481955798624</v>
      </c>
    </row>
    <row r="69" spans="2:15" x14ac:dyDescent="0.35">
      <c r="B69" s="13" t="s">
        <v>65</v>
      </c>
      <c r="C69" s="14">
        <v>17780591</v>
      </c>
      <c r="D69" s="14">
        <v>2914706</v>
      </c>
      <c r="E69" s="5">
        <f t="shared" ref="E69" si="3">SUM(C69:D69)</f>
        <v>20695297</v>
      </c>
      <c r="F69" s="14">
        <v>1042882311</v>
      </c>
      <c r="G69" s="6">
        <f t="shared" ref="G69" si="4">E69/F69*100</f>
        <v>1.9844326422753948</v>
      </c>
      <c r="H69" s="27"/>
    </row>
    <row r="70" spans="2:15" x14ac:dyDescent="0.35">
      <c r="B70" s="1"/>
      <c r="C70" s="1"/>
      <c r="D70" s="1"/>
      <c r="E70" s="1"/>
    </row>
    <row r="71" spans="2:15" x14ac:dyDescent="0.35">
      <c r="B71" s="1"/>
      <c r="C71" s="1"/>
      <c r="D71" s="1"/>
      <c r="E71" s="1"/>
    </row>
    <row r="72" spans="2:15" x14ac:dyDescent="0.35">
      <c r="B72" s="1"/>
      <c r="C72" s="1"/>
      <c r="D72" s="1"/>
      <c r="E72" s="1"/>
    </row>
    <row r="73" spans="2:15" x14ac:dyDescent="0.35">
      <c r="B73" s="1"/>
      <c r="C73" s="1"/>
      <c r="D73" s="1"/>
      <c r="E73" s="1"/>
    </row>
    <row r="74" spans="2:15" x14ac:dyDescent="0.35">
      <c r="B74" s="1"/>
      <c r="C74" s="1"/>
      <c r="D74" s="1"/>
      <c r="E74" s="1"/>
    </row>
    <row r="75" spans="2:15" x14ac:dyDescent="0.35">
      <c r="B75" s="1"/>
      <c r="C75" s="1"/>
      <c r="D75" s="1"/>
      <c r="E75" s="1"/>
    </row>
    <row r="76" spans="2:15" x14ac:dyDescent="0.35">
      <c r="B76" s="1"/>
      <c r="C76" s="1"/>
      <c r="D76" s="1"/>
      <c r="E76" s="1"/>
    </row>
    <row r="77" spans="2:15" x14ac:dyDescent="0.35">
      <c r="B77" s="1"/>
      <c r="C77" s="1"/>
      <c r="D77" s="1"/>
      <c r="E77" s="1"/>
    </row>
    <row r="78" spans="2:15" x14ac:dyDescent="0.35">
      <c r="B78" s="1"/>
      <c r="C78" s="1"/>
      <c r="D78" s="1"/>
      <c r="E78" s="1"/>
    </row>
    <row r="79" spans="2:15" x14ac:dyDescent="0.35">
      <c r="B79" s="1"/>
      <c r="C79" s="1"/>
      <c r="D79" s="1"/>
      <c r="E79" s="1"/>
    </row>
    <row r="80" spans="2:15"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2023-06-07T00:57:55Z</value>
    </field>
    <field name="Objective-IsApproved">
      <value order="0">false</value>
    </field>
    <field name="Objective-IsPublished">
      <value order="0">true</value>
    </field>
    <field name="Objective-DatePublished">
      <value order="0">2025-10-20T07:02:15Z</value>
    </field>
    <field name="Objective-ModificationStamp">
      <value order="0">2025-10-20T07:02:15Z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vA15764066</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Raw</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2025-09-11T05:43:16Z</cp:lastPrinted>
  <dcterms:created xsi:type="dcterms:W3CDTF">2024-07-17T00:58:55Z</dcterms:created>
  <dcterms:modified xsi:type="dcterms:W3CDTF">2025-10-20T07:01:53Z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2023-06-07T00:57:55Z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2025-10-20T07:02:15Z</vt:filetime>
  </property>
  <property fmtid="{D5CDD505-2E9C-101B-9397-08002B2CF9AE}" pid="10" name="Objective-ModificationStamp">
    <vt:filetime>2025-10-20T07:02:15Z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vA15764066</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