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93d53a1996aa48b6"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T:\CommunityContactList\~ Dump\"/>
    </mc:Choice>
  </mc:AlternateContent>
  <xr:revisionPtr revIDLastSave="0" documentId="8_{775220AD-2348-4871-8FE6-215E5076D5E9}" xr6:coauthVersionLast="47" xr6:coauthVersionMax="47" xr10:uidLastSave="{00000000-0000-0000-0000-000000000000}"/>
  <bookViews>
    <workbookView xWindow="-110" yWindow="-110" windowWidth="19420" windowHeight="1150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<sst xmlns="http://schemas.openxmlformats.org/spreadsheetml/2006/main" count="5490" uniqueCount="468">
  <si>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</si>
  <si>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</si>
  <si>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</si>
  <si>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</si>
  <si>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</si>
  <si>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</si>
  <si>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</si>
  <si>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</si>
  <si>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</si>
  <si>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</si>
  <si>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</si>
  <si>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</si>
  <si>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</si>
  <si>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</si>
  <si>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</si>
  <si>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</si>
  <si>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</si>
  <si>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</si>
  <si>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</si>
  <si>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</si>
  <si>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</si>
  <si>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</si>
  <si>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</si>
  <si>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</si>
  <si>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</si>
  <si>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</si>
  <si>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</si>
  <si>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</si>
  <si>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</si>
  <si>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</si>
  <si>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</si>
  <si>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</si>
  <si>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</si>
  <si>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</si>
  <si>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</si>
  <si>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</si>
  <si>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</si>
  <si>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</si>
  <si>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</si>
  <si>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</si>
  <si>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</si>
  <si>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</si>
  <si>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</si>
  <si>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</si>
  <si>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</si>
  <si>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</si>
  <si>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</si>
  <si>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</si>
  <si>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</si>
  <si>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</si>
  <si>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</si>
  <si>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</si>
  <si>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</si>
  <si>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</si>
  <si>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</si>
  <si>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</si>
  <si>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</si>
  <si>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</si>
  <si>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</si>
  <si>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</si>
  <si>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</si>
  <si>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</si>
  <si>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</si>
  <si>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</si>
  <si>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</si>
  <si>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</si>
  <si>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</si>
  <si>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</si>
  <si>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</si>
  <si>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</si>
  <si>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</si>
  <si>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</si>
  <si>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</si>
  <si>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</si>
  <si>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</si>
  <si>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</si>
  <si>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</si>
  <si>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</si>
  <si>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</si>
  <si>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</si>
  <si>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</si>
  <si>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</si>
  <si>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</si>
  <si>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</si>
  <si>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</si>
  <si>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</si>
  <si>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</si>
  <si>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</si>
  <si>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</si>
  <si>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</si>
  <si>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</si>
  <si>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</si>
  <si>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</si>
  <si>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</si>
  <si>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</si>
  <si>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</si>
  <si>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</si>
  <si>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</si>
  <si>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</si>
  <si>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</si>
  <si>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</si>
  <si>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</si>
  <si>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</si>
  <si>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</si>
  <si>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</si>
  <si>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</si>
  <si>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</si>
  <si>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</si>
  <si>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</si>
  <si>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</si>
  <si>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</si>
  <si>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</si>
  <si>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</si>
  <si>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</si>
  <si>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</si>
  <si>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</si>
  <si>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</si>
  <si>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</si>
  <si>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</si>
  <si>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</si>
  <si>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</si>
  <si>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</si>
  <si>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</si>
  <si>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</si>
  <si>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</si>
  <si>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</si>
  <si>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</si>
  <si>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</si>
  <si>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</si>
  <si>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</si>
  <si>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</si>
  <si>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</si>
  <si>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</si>
  <si>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</si>
  <si>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</si>
  <si>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</si>
  <si>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</si>
  <si>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</si>
  <si>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</si>
  <si>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</si>
  <si>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</si>
  <si>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</si>
  <si>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</si>
  <si>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</si>
  <si>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</si>
  <si>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</si>
  <si>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</si>
  <si>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</si>
  <si>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</si>
  <si>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</si>
  <si>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</si>
  <si>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</si>
  <si>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</si>
  <si>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</si>
  <si>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</si>
  <si>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</si>
  <si>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</si>
  <si>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</si>
  <si>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</si>
  <si>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</si>
  <si>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</si>
  <si>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</si>
  <si>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</si>
  <si>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</si>
  <si>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</si>
  <si>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</si>
  <si>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</si>
  <si>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</si>
  <si>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</si>
  <si>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</si>
  <si>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</si>
  <si>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</si>
  <si>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</si>
  <si>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</si>
  <si>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</si>
  <si>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</si>
  <si>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</si>
  <si>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</si>
  <si>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</si>
  <si>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</si>
  <si>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</si>
  <si>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</si>
  <si>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</si>
  <si>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</si>
  <si>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</si>
  <si>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</si>
  <si>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</si>
  <si>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</si>
  <si>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</si>
  <si>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</si>
  <si>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</si>
  <si>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</si>
  <si>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</si>
  <si>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</si>
  <si>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</si>
  <si>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</si>
  <si>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</si>
  <si>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</si>
  <si>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</si>
  <si>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</si>
  <si>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</si>
  <si>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</si>
  <si>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</si>
  <si>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</si>
  <si>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</si>
  <si>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</si>
  <si>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</si>
  <si>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</si>
  <si>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</si>
  <si>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</si>
  <si>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</si>
  <si>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</si>
  <si>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</si>
  <si>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</si>
  <si>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</si>
  <si>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</si>
  <si>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</si>
  <si>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</si>
  <si>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</si>
  <si>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</si>
  <si>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</si>
  <si>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</si>
  <si>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</si>
  <si>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</si>
  <si>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</si>
  <si>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</si>
  <si>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</si>
  <si>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</si>
  <si>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</si>
  <si>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</si>
  <si>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</si>
  <si>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</si>
  <si>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</si>
  <si>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</si>
  <si>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</si>
  <si>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</si>
  <si>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</si>
  <si>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</si>
  <si>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</si>
  <si>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</si>
  <si>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</si>
  <si>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</si>
  <si>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</si>
  <si>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</si>
  <si>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</si>
  <si>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</si>
  <si>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</si>
  <si>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</si>
  <si>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</si>
  <si>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</si>
  <si>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</si>
  <si>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</si>
  <si>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</si>
  <si>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</si>
  <si>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</si>
  <si>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</si>
  <si>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</si>
  <si>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</si>
  <si>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</si>
  <si>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</si>
  <si>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</si>
  <si>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</si>
  <si>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</si>
  <si>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</si>
  <si>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</si>
  <si>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</si>
  <si>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</si>
  <si>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</si>
  <si>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</si>
  <si>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</si>
  <si>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</si>
  <si>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</si>
  <si>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</si>
  <si>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</si>
  <si>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</si>
  <si>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</si>
  <si>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</si>
  <si>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</si>
  <si>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</si>
  <si>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</si>
  <si>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</si>
  <si>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</si>
  <si>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</si>
  <si>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</si>
  <si>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</si>
  <si>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</si>
  <si>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</si>
  <si>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</si>
  <si>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</si>
  <si>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</si>
  <si>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</si>
  <si>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</si>
  <si>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</si>
  <si>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</si>
  <si>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</si>
  <si>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</si>
  <si>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</si>
  <si>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</si>
  <si>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</si>
  <si>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</si>
  <si>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</si>
  <si>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</si>
  <si>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</si>
  <si>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</si>
  <si>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</si>
  <si>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</si>
  <si>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</si>
  <si>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</si>
  <si>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</si>
  <si>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</si>
  <si>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</si>
  <si>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</si>
  <si>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</si>
  <si>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</si>
  <si>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</si>
  <si>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</si>
  <si>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</si>
  <si>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</si>
  <si>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</si>
  <si>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</si>
  <si>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</si>
  <si>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</si>
  <si>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</si>
  <si>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</si>
  <si>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</si>
  <si>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</si>
  <si>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</si>
  <si>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</si>
  <si>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</si>
  <si>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</si>
  <si>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</si>
  <si>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</si>
  <si>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</si>
  <si>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</si>
  <si>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</si>
  <si>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</si>
  <si>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</si>
  <si>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</si>
  <si>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</si>
  <si>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</si>
  <si>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</si>
  <si>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</si>
  <si>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</si>
  <si>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</si>
  <si>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</si>
  <si>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</si>
  <si>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</si>
  <si>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</si>
  <si>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</si>
  <si>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</si>
  <si>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</si>
  <si>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</si>
  <si>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</si>
  <si>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</si>
  <si>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</si>
  <si>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</si>
  <si>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</si>
  <si>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</si>
  <si>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</si>
  <si>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</si>
  <si>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</si>
  <si>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</si>
  <si>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</si>
  <si>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</si>
  <si>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</si>
  <si>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</si>
  <si>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</si>
  <si>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</si>
  <si>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</si>
  <si>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</si>
  <si>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</si>
  <si>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</si>
  <si>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</si>
  <si>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</si>
  <si>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</si>
  <si>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</si>
  <si>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</si>
  <si>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</si>
  <si>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</si>
  <si>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</si>
  <si>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</si>
  <si>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</si>
  <si>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</si>
  <si>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</si>
  <si>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</si>
  <si>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</si>
  <si>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</si>
  <si>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</si>
  <si>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</si>
  <si>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</si>
  <si>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</si>
  <si>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</si>
  <si>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</si>
  <si>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</si>
  <si>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</si>
  <si>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</si>
  <si>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</si>
  <si>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</si>
  <si>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</si>
  <si>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</si>
  <si>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</si>
  <si>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</si>
  <si>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</si>
  <si>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</si>
  <si>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</si>
  <si>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</si>
  <si>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</si>
  <si>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</si>
  <si>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</si>
  <si>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</si>
  <si>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</si>
  <si>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</si>
  <si>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</si>
  <si>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</si>
  <si>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</si>
  <si>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</si>
  <si>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</si>
  <si>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</si>
  <si>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</si>
  <si>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</si>
  <si>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</si>
  <si>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</si>
  <si>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</si>
  <si>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</si>
  <si>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</si>
  <si>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</si>
  <si>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</si>
  <si>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</si>
  <si>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</si>
  <si>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</si>
  <si>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</si>
  <si>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</si>
  <si>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</si>
  <si>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</si>
  <si>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</si>
  <si>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</si>
  <si>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</si>
  <si>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</si>
  <si>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</si>
  <si>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</si>
  <si>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</si>
  <si>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</si>
  <si>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</si>
  <si>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</si>
  <si>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</si>
  <si>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</si>
  <si>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</si>
  <si>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</si>
  <si>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</si>
  <si>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</si>
  <si>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</si>
  <si>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</si>
  <si>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</si>
  <si>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</si>
  <si>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</si>
  <si>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</si>
  <si>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</si>
  <si>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</si>
  <si>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</si>
  <si>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</si>
  <si>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</si>
  <si>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</si>
  <si>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</si>
  <si>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</si>
  <si>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</si>
  <si>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</si>
  <si>
    <t>2023/24</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</si>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</sst>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2">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3" fontId="50" fillId="0" borderId="0" xfId="0" applyNumberFormat="1" applyFont="1" applyAlignment="1" applyProtection="1">
      <alignment horizontal="center"/>
      <protection hidden="1"/>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86aaf7ce3f1342cc"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Manningham</c:v>
                </c:pt>
                <c:pt idx="1">
                  <c:v>Monash</c:v>
                </c:pt>
                <c:pt idx="2">
                  <c:v>Boroondara</c:v>
                </c:pt>
                <c:pt idx="3">
                  <c:v>Stonnington</c:v>
                </c:pt>
                <c:pt idx="4">
                  <c:v>Port Phillip</c:v>
                </c:pt>
                <c:pt idx="5">
                  <c:v>Nillumbik</c:v>
                </c:pt>
                <c:pt idx="6">
                  <c:v>Melbourne</c:v>
                </c:pt>
                <c:pt idx="7">
                  <c:v>Whitehorse</c:v>
                </c:pt>
                <c:pt idx="8">
                  <c:v>Bayside</c:v>
                </c:pt>
                <c:pt idx="9">
                  <c:v>Knox</c:v>
                </c:pt>
                <c:pt idx="10">
                  <c:v>Glen Eira</c:v>
                </c:pt>
                <c:pt idx="11">
                  <c:v>Moonee Valley</c:v>
                </c:pt>
                <c:pt idx="12">
                  <c:v>Melton</c:v>
                </c:pt>
                <c:pt idx="13">
                  <c:v>Darebin</c:v>
                </c:pt>
                <c:pt idx="14">
                  <c:v>Kingston</c:v>
                </c:pt>
                <c:pt idx="15">
                  <c:v>Brimbank</c:v>
                </c:pt>
                <c:pt idx="16">
                  <c:v>Maroondah</c:v>
                </c:pt>
                <c:pt idx="17">
                  <c:v>Cardinia</c:v>
                </c:pt>
                <c:pt idx="18">
                  <c:v>Banyule</c:v>
                </c:pt>
                <c:pt idx="19">
                  <c:v>Yarra</c:v>
                </c:pt>
                <c:pt idx="20">
                  <c:v>Whittlesea</c:v>
                </c:pt>
                <c:pt idx="21">
                  <c:v>Yarra Ranges</c:v>
                </c:pt>
                <c:pt idx="22">
                  <c:v>Wyndham</c:v>
                </c:pt>
                <c:pt idx="23">
                  <c:v>Mornington Peninsula</c:v>
                </c:pt>
                <c:pt idx="24">
                  <c:v>Casey</c:v>
                </c:pt>
                <c:pt idx="25">
                  <c:v>Maribyrnong</c:v>
                </c:pt>
                <c:pt idx="26">
                  <c:v>Frankston</c:v>
                </c:pt>
                <c:pt idx="27">
                  <c:v>Greater Dandenong</c:v>
                </c:pt>
                <c:pt idx="28">
                  <c:v>Hobsons Bay</c:v>
                </c:pt>
                <c:pt idx="29">
                  <c:v>Hume</c:v>
                </c:pt>
                <c:pt idx="30">
                  <c:v>Moreland</c:v>
                </c:pt>
              </c:strCache>
            </c:strRef>
          </c:cat>
          <c:val>
            <c:numRef>
              <c:f>'Compare change by municipality'!$G$11:$G$41</c:f>
              <c:numCache>
                <c:formatCode>0.0</c:formatCode>
                <c:ptCount val="31"/>
                <c:pt idx="0">
                  <c:v>-1.2451365630452929</c:v>
                </c:pt>
                <c:pt idx="1">
                  <c:v>-2.0068965692306464</c:v>
                </c:pt>
                <c:pt idx="2">
                  <c:v>-2.1777470718570018</c:v>
                </c:pt>
                <c:pt idx="3">
                  <c:v>-2.5350621735201302</c:v>
                </c:pt>
                <c:pt idx="4">
                  <c:v>-2.5836217424173897</c:v>
                </c:pt>
                <c:pt idx="5">
                  <c:v>-2.6088284676803899</c:v>
                </c:pt>
                <c:pt idx="6">
                  <c:v>-3.646210165249022</c:v>
                </c:pt>
                <c:pt idx="7">
                  <c:v>-4.0393462864242196</c:v>
                </c:pt>
                <c:pt idx="8">
                  <c:v>-4.0703052728954674</c:v>
                </c:pt>
                <c:pt idx="9">
                  <c:v>-4.5104668133974357</c:v>
                </c:pt>
                <c:pt idx="10">
                  <c:v>-4.6707606149393142</c:v>
                </c:pt>
                <c:pt idx="11">
                  <c:v>-5.0354051927616048</c:v>
                </c:pt>
                <c:pt idx="12">
                  <c:v>-6.4395522655009074</c:v>
                </c:pt>
                <c:pt idx="13">
                  <c:v>-7.5535344724955369</c:v>
                </c:pt>
                <c:pt idx="14">
                  <c:v>-7.577274485911512</c:v>
                </c:pt>
                <c:pt idx="15">
                  <c:v>-7.6771774976530214</c:v>
                </c:pt>
                <c:pt idx="16">
                  <c:v>-7.8490260456567205</c:v>
                </c:pt>
                <c:pt idx="17">
                  <c:v>-7.8517829183434902</c:v>
                </c:pt>
                <c:pt idx="18">
                  <c:v>-8.0722688155307551</c:v>
                </c:pt>
                <c:pt idx="19">
                  <c:v>-8.2975507153409929</c:v>
                </c:pt>
                <c:pt idx="20">
                  <c:v>-8.824229019506987</c:v>
                </c:pt>
                <c:pt idx="21">
                  <c:v>-9.8534749432664412</c:v>
                </c:pt>
                <c:pt idx="22">
                  <c:v>-11.65613157886008</c:v>
                </c:pt>
                <c:pt idx="23">
                  <c:v>-12.371018144983697</c:v>
                </c:pt>
                <c:pt idx="24">
                  <c:v>-12.985106701724414</c:v>
                </c:pt>
                <c:pt idx="25">
                  <c:v>-13.066143280877707</c:v>
                </c:pt>
                <c:pt idx="26">
                  <c:v>-13.218127510060288</c:v>
                </c:pt>
                <c:pt idx="27">
                  <c:v>-14.483536916603336</c:v>
                </c:pt>
                <c:pt idx="28">
                  <c:v>-14.8169252953677</c:v>
                </c:pt>
                <c:pt idx="29">
                  <c:v>-15.228756229537119</c:v>
                </c:pt>
                <c:pt idx="30">
                  <c:v>-16.050972284076462</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Casey</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c:f>
              <c:numCache>
                <c:formatCode>0</c:formatCode>
                <c:ptCount val="23"/>
                <c:pt idx="0">
                  <c:v>69.238037969246633</c:v>
                </c:pt>
                <c:pt idx="1">
                  <c:v>62.284857475281122</c:v>
                </c:pt>
                <c:pt idx="2">
                  <c:v>68.510631915055086</c:v>
                </c:pt>
                <c:pt idx="3">
                  <c:v>70.467234525367871</c:v>
                </c:pt>
                <c:pt idx="4">
                  <c:v>61.698066156790141</c:v>
                </c:pt>
                <c:pt idx="5">
                  <c:v>63.809753480516569</c:v>
                </c:pt>
                <c:pt idx="6">
                  <c:v>66.924265126115557</c:v>
                </c:pt>
                <c:pt idx="7">
                  <c:v>70.248996857072626</c:v>
                </c:pt>
                <c:pt idx="8">
                  <c:v>62.324373199092776</c:v>
                </c:pt>
                <c:pt idx="9">
                  <c:v>69.982055883106895</c:v>
                </c:pt>
                <c:pt idx="10">
                  <c:v>53.022098784711226</c:v>
                </c:pt>
                <c:pt idx="11">
                  <c:v>53.155086593145185</c:v>
                </c:pt>
                <c:pt idx="12">
                  <c:v>65.171172889892873</c:v>
                </c:pt>
                <c:pt idx="13">
                  <c:v>51.243953228307177</c:v>
                </c:pt>
                <c:pt idx="14">
                  <c:v>54.180439150890841</c:v>
                </c:pt>
                <c:pt idx="15">
                  <c:v>56.9443904703515</c:v>
                </c:pt>
                <c:pt idx="16">
                  <c:v>58.114264774722706</c:v>
                </c:pt>
                <c:pt idx="17">
                  <c:v>51.105399075714026</c:v>
                </c:pt>
                <c:pt idx="18">
                  <c:v>43.996195752765118</c:v>
                </c:pt>
                <c:pt idx="19">
                  <c:v>40.197532640354396</c:v>
                </c:pt>
                <c:pt idx="20">
                  <c:v>37.454981992797123</c:v>
                </c:pt>
                <c:pt idx="21">
                  <c:v>36.185285921274854</c:v>
                </c:pt>
                <c:pt idx="22">
                  <c:v>24.130492276123526</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Brimbank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[0]!Data2</c:f>
              <c:numCache>
                <c:formatCode>0</c:formatCode>
                <c:ptCount val="23"/>
                <c:pt idx="0">
                  <c:v>54.817401867739726</c:v>
                </c:pt>
                <c:pt idx="1">
                  <c:v>52.731086807968943</c:v>
                </c:pt>
                <c:pt idx="2">
                  <c:v>52.615297477509188</c:v>
                </c:pt>
                <c:pt idx="3">
                  <c:v>53.450302682549967</c:v>
                </c:pt>
                <c:pt idx="4">
                  <c:v>51.564297722319019</c:v>
                </c:pt>
                <c:pt idx="5">
                  <c:v>51.587983944696809</c:v>
                </c:pt>
                <c:pt idx="6">
                  <c:v>65.788625138816172</c:v>
                </c:pt>
                <c:pt idx="7">
                  <c:v>62.518106186344511</c:v>
                </c:pt>
                <c:pt idx="8">
                  <c:v>53.9408905668801</c:v>
                </c:pt>
                <c:pt idx="9">
                  <c:v>54.198198198198199</c:v>
                </c:pt>
                <c:pt idx="10">
                  <c:v>48.502649257306359</c:v>
                </c:pt>
                <c:pt idx="11">
                  <c:v>49.146453666816882</c:v>
                </c:pt>
                <c:pt idx="12">
                  <c:v>49.4720782209383</c:v>
                </c:pt>
                <c:pt idx="13">
                  <c:v>43.989876369920225</c:v>
                </c:pt>
                <c:pt idx="14">
                  <c:v>47.326192467996336</c:v>
                </c:pt>
                <c:pt idx="15">
                  <c:v>50.730568431273426</c:v>
                </c:pt>
                <c:pt idx="16">
                  <c:v>47.441549959210469</c:v>
                </c:pt>
                <c:pt idx="17">
                  <c:v>37.220047341382994</c:v>
                </c:pt>
                <c:pt idx="18">
                  <c:v>34.01756961956638</c:v>
                </c:pt>
                <c:pt idx="19">
                  <c:v>27.420301751508788</c:v>
                </c:pt>
                <c:pt idx="20">
                  <c:v>23.621476704586623</c:v>
                </c:pt>
                <c:pt idx="21">
                  <c:v>21.411381680703613</c:v>
                </c:pt>
                <c:pt idx="22">
                  <c:v>13.566185385123244</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91" val="75"/>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92" val="77"/>
</file>

<file path=xl/ctrlProps/ctrlProp4.xml><?xml version="1.0" encoding="utf-8"?>
<formControlPr xmlns="http://schemas.microsoft.com/office/spreadsheetml/2009/9/main" objectType="Drop" dropLines="33" dropStyle="combo" dx="16" fmlaLink="$B$8" fmlaRange="$V$4:$V$35" sel="6" val="0"/>
</file>

<file path=xl/ctrlProps/ctrlProp5.xml><?xml version="1.0" encoding="utf-8"?>
<formControlPr xmlns="http://schemas.microsoft.com/office/spreadsheetml/2009/9/main" objectType="Drop" dropLines="33" dropStyle="combo" dx="16" fmlaLink="$E$8" fmlaRange="$V$4:$V$35"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25400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63500</xdr:rowOff>
        </xdr:from>
        <xdr:to>
          <xdr:col>7</xdr:col>
          <xdr:colOff>0</xdr:colOff>
          <xdr:row>4</xdr:row>
          <xdr:rowOff>177800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101600</xdr:colOff>
          <xdr:row>8</xdr:row>
          <xdr:rowOff>25400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177800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81640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6" t="s">
        <v>440</v>
      </c>
      <c r="C1" s="286"/>
      <c r="D1" s="286"/>
      <c r="E1" s="286"/>
      <c r="F1" s="286"/>
      <c r="G1" s="286"/>
      <c r="H1" s="286"/>
      <c r="I1" s="286"/>
      <c r="J1" s="286"/>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91</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7" t="str">
        <f ca="1">CONCATENATE(INDEX(Q5:Q124,C5),": ",INDEX(P5:P6,C7),", ",L13," to ",L14)</f>
        <v>Birth rate: 15-19 year-olds: Numeric change, 2001 to 2023</v>
      </c>
      <c r="C9" s="287"/>
      <c r="D9" s="287"/>
      <c r="E9" s="287"/>
      <c r="F9" s="287"/>
      <c r="G9" s="287"/>
      <c r="H9" s="287"/>
      <c r="I9" s="287"/>
      <c r="J9" s="287"/>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-8.0722688155307551</v>
      </c>
      <c r="D11" s="228">
        <f ca="1">C11+A11*0.00001</f>
        <v>-8.0722588155307555</v>
      </c>
      <c r="E11" s="227">
        <f ca="1">RANK(D11,D$11:D$41)</f>
        <v>19</v>
      </c>
      <c r="F11" s="206" t="str">
        <f ca="1">VLOOKUP(MATCH(A11,E$11:E$41,0),$A$11:$D$41,2)</f>
        <v>Manningham</v>
      </c>
      <c r="G11" s="228">
        <f ca="1">VLOOKUP(MATCH(A11,E$11:E$41,0),$A$11:$D$41,3)</f>
        <v>-1.2451365630452929</v>
      </c>
      <c r="H11" s="28"/>
      <c r="K11" s="28"/>
      <c r="L11" s="28"/>
      <c r="M11" s="28"/>
      <c r="N11" s="28"/>
      <c r="O11" s="28"/>
      <c r="Q11" s="206" t="s">
        <v>90</v>
      </c>
      <c r="R11" s="206"/>
      <c r="S11" s="201"/>
    </row>
    <row r="12" spans="1:19" x14ac:dyDescent="0.35">
      <c r="A12" s="227">
        <v>2</v>
      </c>
      <c r="B12" s="206" t="s">
        <v>45</v>
      </c>
      <c r="C12" s="228">
        <f ca="1">VLOOKUP(A12,Change!$A$6:$IG$36,2+$C$5*2-2+$C$7)</f>
        <v>-4.0703052728954674</v>
      </c>
      <c r="D12" s="228">
        <f t="shared" ref="D12:D41" ca="1" si="0">C12+A12*0.00001</f>
        <v>-4.0702852728954673</v>
      </c>
      <c r="E12" s="227">
        <f t="shared" ref="E12:E41" ca="1" si="1">RANK(D12,D$11:D$41)</f>
        <v>9</v>
      </c>
      <c r="F12" s="206" t="str">
        <f t="shared" ref="F12:F41" ca="1" si="2">VLOOKUP(MATCH(A12,E$11:E$41,0),$A$11:$D$41,2)</f>
        <v>Monash</v>
      </c>
      <c r="G12" s="228">
        <f t="shared" ref="G12:G41" ca="1" si="3">VLOOKUP(MATCH(A12,E$11:E$41,0),$A$11:$D$41,3)</f>
        <v>-2.0068965692306464</v>
      </c>
      <c r="H12" s="28"/>
      <c r="K12" s="28"/>
      <c r="L12" s="28"/>
      <c r="M12" s="28"/>
      <c r="N12" s="28"/>
      <c r="O12" s="28"/>
      <c r="Q12" s="206" t="s">
        <v>91</v>
      </c>
      <c r="R12" s="206"/>
      <c r="S12" s="201"/>
    </row>
    <row r="13" spans="1:19" x14ac:dyDescent="0.35">
      <c r="A13" s="227">
        <v>3</v>
      </c>
      <c r="B13" s="206" t="s">
        <v>47</v>
      </c>
      <c r="C13" s="228">
        <f ca="1">VLOOKUP(A13,Change!$A$6:$IG$36,2+$C$5*2-2+$C$7)</f>
        <v>-2.1777470718570018</v>
      </c>
      <c r="D13" s="228">
        <f t="shared" ca="1" si="0"/>
        <v>-2.1777170718570016</v>
      </c>
      <c r="E13" s="227">
        <f t="shared" ca="1" si="1"/>
        <v>3</v>
      </c>
      <c r="F13" s="206" t="str">
        <f t="shared" ca="1" si="2"/>
        <v>Boroondara</v>
      </c>
      <c r="G13" s="228">
        <f t="shared" ca="1" si="3"/>
        <v>-2.1777470718570018</v>
      </c>
      <c r="H13" s="28"/>
      <c r="K13" s="28"/>
      <c r="L13" s="28">
        <f ca="1">OFFSET(Census!D4,1,C5*2-4,1,1)</f>
        <v>2001</v>
      </c>
      <c r="M13" s="28"/>
      <c r="N13" s="28"/>
      <c r="O13" s="28"/>
      <c r="Q13" s="206" t="s">
        <v>37</v>
      </c>
      <c r="R13" s="206"/>
      <c r="S13" s="201"/>
    </row>
    <row r="14" spans="1:19" x14ac:dyDescent="0.35">
      <c r="A14" s="227">
        <v>4</v>
      </c>
      <c r="B14" s="206" t="s">
        <v>85</v>
      </c>
      <c r="C14" s="228">
        <f ca="1">VLOOKUP(A14,Change!$A$6:$IG$36,2+$C$5*2-2+$C$7)</f>
        <v>-7.6771774976530214</v>
      </c>
      <c r="D14" s="228">
        <f t="shared" ca="1" si="0"/>
        <v>-7.6771374976530211</v>
      </c>
      <c r="E14" s="227">
        <f t="shared" ca="1" si="1"/>
        <v>16</v>
      </c>
      <c r="F14" s="206" t="str">
        <f t="shared" ca="1" si="2"/>
        <v>Stonnington</v>
      </c>
      <c r="G14" s="228">
        <f t="shared" ca="1" si="3"/>
        <v>-2.5350621735201302</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-7.8517829183434902</v>
      </c>
      <c r="D15" s="228">
        <f t="shared" ca="1" si="0"/>
        <v>-7.8517329183434903</v>
      </c>
      <c r="E15" s="227">
        <f t="shared" ca="1" si="1"/>
        <v>18</v>
      </c>
      <c r="F15" s="206" t="str">
        <f t="shared" ca="1" si="2"/>
        <v>Port Phillip</v>
      </c>
      <c r="G15" s="228">
        <f t="shared" ca="1" si="3"/>
        <v>-2.5836217424173897</v>
      </c>
      <c r="H15" s="28"/>
      <c r="K15" s="28"/>
      <c r="L15" s="28"/>
      <c r="M15" s="28"/>
      <c r="N15" s="28"/>
      <c r="O15" s="28"/>
      <c r="Q15" s="206" t="s">
        <v>92</v>
      </c>
      <c r="R15" s="206"/>
      <c r="S15" s="201"/>
    </row>
    <row r="16" spans="1:19" x14ac:dyDescent="0.35">
      <c r="A16" s="227">
        <v>6</v>
      </c>
      <c r="B16" s="206" t="s">
        <v>53</v>
      </c>
      <c r="C16" s="228">
        <f ca="1">VLOOKUP(A16,Change!$A$6:$IG$36,2+$C$5*2-2+$C$7)</f>
        <v>-12.985106701724414</v>
      </c>
      <c r="D16" s="228">
        <f t="shared" ca="1" si="0"/>
        <v>-12.985046701724414</v>
      </c>
      <c r="E16" s="227">
        <f t="shared" ca="1" si="1"/>
        <v>25</v>
      </c>
      <c r="F16" s="206" t="str">
        <f t="shared" ca="1" si="2"/>
        <v>Nillumbik</v>
      </c>
      <c r="G16" s="228">
        <f t="shared" ca="1" si="3"/>
        <v>-2.6088284676803899</v>
      </c>
      <c r="H16" s="28"/>
      <c r="K16" s="28"/>
      <c r="L16" s="28"/>
      <c r="M16" s="28"/>
      <c r="N16" s="28"/>
      <c r="O16" s="28"/>
      <c r="Q16" s="206" t="s">
        <v>93</v>
      </c>
      <c r="R16" s="206"/>
      <c r="S16" s="201"/>
    </row>
    <row r="17" spans="1:19" x14ac:dyDescent="0.35">
      <c r="A17" s="227">
        <v>7</v>
      </c>
      <c r="B17" s="206" t="s">
        <v>55</v>
      </c>
      <c r="C17" s="228">
        <f ca="1">VLOOKUP(A17,Change!$A$6:$IG$36,2+$C$5*2-2+$C$7)</f>
        <v>-7.5535344724955369</v>
      </c>
      <c r="D17" s="228">
        <f t="shared" ca="1" si="0"/>
        <v>-7.5534644724955369</v>
      </c>
      <c r="E17" s="227">
        <f t="shared" ca="1" si="1"/>
        <v>14</v>
      </c>
      <c r="F17" s="206" t="str">
        <f t="shared" ca="1" si="2"/>
        <v>Melbourne</v>
      </c>
      <c r="G17" s="228">
        <f t="shared" ca="1" si="3"/>
        <v>-3.646210165249022</v>
      </c>
      <c r="H17" s="28"/>
      <c r="K17" s="28"/>
      <c r="L17" s="28"/>
      <c r="M17" s="28"/>
      <c r="N17" s="28"/>
      <c r="O17" s="28"/>
      <c r="Q17" s="206" t="s">
        <v>94</v>
      </c>
      <c r="R17" s="206"/>
      <c r="S17" s="201"/>
    </row>
    <row r="18" spans="1:19" x14ac:dyDescent="0.35">
      <c r="A18" s="227">
        <v>8</v>
      </c>
      <c r="B18" s="206" t="s">
        <v>57</v>
      </c>
      <c r="C18" s="228">
        <f ca="1">VLOOKUP(A18,Change!$A$6:$IG$36,2+$C$5*2-2+$C$7)</f>
        <v>-13.218127510060288</v>
      </c>
      <c r="D18" s="228">
        <f t="shared" ca="1" si="0"/>
        <v>-13.218047510060288</v>
      </c>
      <c r="E18" s="227">
        <f t="shared" ca="1" si="1"/>
        <v>27</v>
      </c>
      <c r="F18" s="206" t="str">
        <f t="shared" ca="1" si="2"/>
        <v>Whitehorse</v>
      </c>
      <c r="G18" s="228">
        <f t="shared" ca="1" si="3"/>
        <v>-4.0393462864242196</v>
      </c>
      <c r="H18" s="28"/>
      <c r="K18" s="28"/>
      <c r="L18" s="28"/>
      <c r="M18" s="28"/>
      <c r="N18" s="28"/>
      <c r="O18" s="28"/>
      <c r="Q18" s="206" t="s">
        <v>95</v>
      </c>
      <c r="R18" s="206"/>
      <c r="S18" s="201"/>
    </row>
    <row r="19" spans="1:19" x14ac:dyDescent="0.35">
      <c r="A19" s="227">
        <v>9</v>
      </c>
      <c r="B19" s="206" t="s">
        <v>58</v>
      </c>
      <c r="C19" s="228">
        <f ca="1">VLOOKUP(A19,Change!$A$6:$IG$36,2+$C$5*2-2+$C$7)</f>
        <v>-4.6707606149393142</v>
      </c>
      <c r="D19" s="228">
        <f t="shared" ca="1" si="0"/>
        <v>-4.670670614939314</v>
      </c>
      <c r="E19" s="227">
        <f t="shared" ca="1" si="1"/>
        <v>11</v>
      </c>
      <c r="F19" s="206" t="str">
        <f t="shared" ca="1" si="2"/>
        <v>Bayside</v>
      </c>
      <c r="G19" s="228">
        <f t="shared" ca="1" si="3"/>
        <v>-4.0703052728954674</v>
      </c>
      <c r="H19" s="28"/>
      <c r="K19" s="28"/>
      <c r="L19" s="28"/>
      <c r="M19" s="28"/>
      <c r="N19" s="28"/>
      <c r="O19" s="28"/>
      <c r="Q19" s="206" t="s">
        <v>96</v>
      </c>
      <c r="R19" s="206"/>
      <c r="S19" s="201"/>
    </row>
    <row r="20" spans="1:19" x14ac:dyDescent="0.35">
      <c r="A20" s="227">
        <v>10</v>
      </c>
      <c r="B20" s="206" t="s">
        <v>60</v>
      </c>
      <c r="C20" s="228">
        <f ca="1">VLOOKUP(A20,Change!$A$6:$IG$36,2+$C$5*2-2+$C$7)</f>
        <v>-14.483536916603336</v>
      </c>
      <c r="D20" s="228">
        <f t="shared" ca="1" si="0"/>
        <v>-14.483436916603337</v>
      </c>
      <c r="E20" s="227">
        <f t="shared" ca="1" si="1"/>
        <v>28</v>
      </c>
      <c r="F20" s="206" t="str">
        <f t="shared" ca="1" si="2"/>
        <v>Knox</v>
      </c>
      <c r="G20" s="228">
        <f t="shared" ca="1" si="3"/>
        <v>-4.5104668133974357</v>
      </c>
      <c r="H20" s="28"/>
      <c r="K20" s="28"/>
      <c r="L20" s="28"/>
      <c r="M20" s="28"/>
      <c r="N20" s="28"/>
      <c r="O20" s="28"/>
      <c r="Q20" s="206" t="s">
        <v>97</v>
      </c>
      <c r="R20" s="206"/>
      <c r="S20" s="201"/>
    </row>
    <row r="21" spans="1:19" x14ac:dyDescent="0.35">
      <c r="A21" s="227">
        <v>11</v>
      </c>
      <c r="B21" s="206" t="s">
        <v>59</v>
      </c>
      <c r="C21" s="228">
        <f ca="1">VLOOKUP(A21,Change!$A$6:$IG$36,2+$C$5*2-2+$C$7)</f>
        <v>-14.8169252953677</v>
      </c>
      <c r="D21" s="228">
        <f t="shared" ca="1" si="0"/>
        <v>-14.8168152953677</v>
      </c>
      <c r="E21" s="227">
        <f t="shared" ca="1" si="1"/>
        <v>29</v>
      </c>
      <c r="F21" s="206" t="str">
        <f t="shared" ca="1" si="2"/>
        <v>Glen Eira</v>
      </c>
      <c r="G21" s="228">
        <f t="shared" ca="1" si="3"/>
        <v>-4.6707606149393142</v>
      </c>
      <c r="H21" s="28"/>
      <c r="K21" s="28"/>
      <c r="L21" s="28"/>
      <c r="M21" s="28"/>
      <c r="N21" s="28"/>
      <c r="O21" s="28"/>
      <c r="Q21" s="206" t="s">
        <v>103</v>
      </c>
      <c r="R21" s="206"/>
      <c r="S21" s="201"/>
    </row>
    <row r="22" spans="1:19" x14ac:dyDescent="0.35">
      <c r="A22" s="227">
        <v>12</v>
      </c>
      <c r="B22" s="206" t="s">
        <v>62</v>
      </c>
      <c r="C22" s="228">
        <f ca="1">VLOOKUP(A22,Change!$A$6:$IG$36,2+$C$5*2-2+$C$7)</f>
        <v>-15.228756229537119</v>
      </c>
      <c r="D22" s="228">
        <f t="shared" ca="1" si="0"/>
        <v>-15.228636229537118</v>
      </c>
      <c r="E22" s="227">
        <f t="shared" ca="1" si="1"/>
        <v>30</v>
      </c>
      <c r="F22" s="206" t="str">
        <f t="shared" ca="1" si="2"/>
        <v>Moonee Valley</v>
      </c>
      <c r="G22" s="228">
        <f t="shared" ca="1" si="3"/>
        <v>-5.0354051927616048</v>
      </c>
      <c r="H22" s="28"/>
      <c r="K22" s="28"/>
      <c r="L22" s="28"/>
      <c r="M22" s="28"/>
      <c r="N22" s="28"/>
      <c r="O22" s="28"/>
      <c r="Q22" s="206" t="s">
        <v>104</v>
      </c>
      <c r="R22" s="206"/>
      <c r="S22" s="201"/>
    </row>
    <row r="23" spans="1:19" x14ac:dyDescent="0.35">
      <c r="A23" s="227">
        <v>13</v>
      </c>
      <c r="B23" s="206" t="s">
        <v>63</v>
      </c>
      <c r="C23" s="228">
        <f ca="1">VLOOKUP(A23,Change!$A$6:$IG$36,2+$C$5*2-2+$C$7)</f>
        <v>-7.577274485911512</v>
      </c>
      <c r="D23" s="228">
        <f t="shared" ca="1" si="0"/>
        <v>-7.5771444859115116</v>
      </c>
      <c r="E23" s="227">
        <f t="shared" ca="1" si="1"/>
        <v>15</v>
      </c>
      <c r="F23" s="206" t="str">
        <f t="shared" ca="1" si="2"/>
        <v>Melton</v>
      </c>
      <c r="G23" s="228">
        <f t="shared" ca="1" si="3"/>
        <v>-6.4395522655009074</v>
      </c>
      <c r="H23" s="28"/>
      <c r="K23" s="28"/>
      <c r="L23" s="28"/>
      <c r="M23" s="28"/>
      <c r="N23" s="28"/>
      <c r="O23" s="28"/>
      <c r="Q23" s="206" t="s">
        <v>105</v>
      </c>
      <c r="R23" s="206"/>
      <c r="S23" s="201"/>
    </row>
    <row r="24" spans="1:19" x14ac:dyDescent="0.35">
      <c r="A24" s="227">
        <v>14</v>
      </c>
      <c r="B24" s="206" t="s">
        <v>64</v>
      </c>
      <c r="C24" s="228">
        <f ca="1">VLOOKUP(A24,Change!$A$6:$IG$36,2+$C$5*2-2+$C$7)</f>
        <v>-4.5104668133974357</v>
      </c>
      <c r="D24" s="228">
        <f t="shared" ca="1" si="0"/>
        <v>-4.5103268133974357</v>
      </c>
      <c r="E24" s="227">
        <f t="shared" ca="1" si="1"/>
        <v>10</v>
      </c>
      <c r="F24" s="206" t="str">
        <f t="shared" ca="1" si="2"/>
        <v>Darebin</v>
      </c>
      <c r="G24" s="228">
        <f t="shared" ca="1" si="3"/>
        <v>-7.5535344724955369</v>
      </c>
      <c r="H24" s="28"/>
      <c r="K24" s="28"/>
      <c r="L24" s="28"/>
      <c r="M24" s="28"/>
      <c r="N24" s="28"/>
      <c r="O24" s="28"/>
      <c r="Q24" s="206" t="s">
        <v>106</v>
      </c>
      <c r="R24" s="206"/>
      <c r="S24" s="201"/>
    </row>
    <row r="25" spans="1:19" x14ac:dyDescent="0.35">
      <c r="A25" s="227">
        <v>15</v>
      </c>
      <c r="B25" s="206" t="s">
        <v>65</v>
      </c>
      <c r="C25" s="228">
        <f ca="1">VLOOKUP(A25,Change!$A$6:$IG$36,2+$C$5*2-2+$C$7)</f>
        <v>-1.2451365630452929</v>
      </c>
      <c r="D25" s="228">
        <f t="shared" ca="1" si="0"/>
        <v>-1.2449865630452928</v>
      </c>
      <c r="E25" s="227">
        <f t="shared" ca="1" si="1"/>
        <v>1</v>
      </c>
      <c r="F25" s="206" t="str">
        <f t="shared" ca="1" si="2"/>
        <v>Kingston</v>
      </c>
      <c r="G25" s="228">
        <f t="shared" ca="1" si="3"/>
        <v>-7.577274485911512</v>
      </c>
      <c r="H25" s="28"/>
      <c r="K25" s="28"/>
      <c r="L25" s="28"/>
      <c r="M25" s="28"/>
      <c r="N25" s="28"/>
      <c r="O25" s="28"/>
      <c r="Q25" s="206" t="s">
        <v>107</v>
      </c>
      <c r="R25" s="206"/>
      <c r="S25" s="201"/>
    </row>
    <row r="26" spans="1:19" x14ac:dyDescent="0.35">
      <c r="A26" s="227">
        <v>16</v>
      </c>
      <c r="B26" s="206" t="s">
        <v>66</v>
      </c>
      <c r="C26" s="228">
        <f ca="1">VLOOKUP(A26,Change!$A$6:$IG$36,2+$C$5*2-2+$C$7)</f>
        <v>-13.066143280877707</v>
      </c>
      <c r="D26" s="228">
        <f t="shared" ca="1" si="0"/>
        <v>-13.065983280877708</v>
      </c>
      <c r="E26" s="227">
        <f t="shared" ca="1" si="1"/>
        <v>26</v>
      </c>
      <c r="F26" s="206" t="str">
        <f t="shared" ca="1" si="2"/>
        <v>Brimbank</v>
      </c>
      <c r="G26" s="228">
        <f t="shared" ca="1" si="3"/>
        <v>-7.6771774976530214</v>
      </c>
      <c r="H26" s="28"/>
      <c r="K26" s="28"/>
      <c r="L26" s="28"/>
      <c r="M26" s="28"/>
      <c r="N26" s="28"/>
      <c r="O26" s="28"/>
      <c r="Q26" s="206" t="s">
        <v>110</v>
      </c>
      <c r="R26" s="206"/>
      <c r="S26" s="201"/>
    </row>
    <row r="27" spans="1:19" x14ac:dyDescent="0.35">
      <c r="A27" s="227">
        <v>17</v>
      </c>
      <c r="B27" s="206" t="s">
        <v>67</v>
      </c>
      <c r="C27" s="228">
        <f ca="1">VLOOKUP(A27,Change!$A$6:$IG$36,2+$C$5*2-2+$C$7)</f>
        <v>-7.8490260456567205</v>
      </c>
      <c r="D27" s="228">
        <f t="shared" ca="1" si="0"/>
        <v>-7.8488560456567207</v>
      </c>
      <c r="E27" s="227">
        <f t="shared" ca="1" si="1"/>
        <v>17</v>
      </c>
      <c r="F27" s="206" t="str">
        <f t="shared" ca="1" si="2"/>
        <v>Maroondah</v>
      </c>
      <c r="G27" s="228">
        <f t="shared" ca="1" si="3"/>
        <v>-7.8490260456567205</v>
      </c>
      <c r="H27" s="28"/>
      <c r="K27" s="28"/>
      <c r="L27" s="28"/>
      <c r="M27" s="28"/>
      <c r="N27" s="28"/>
      <c r="O27" s="28"/>
      <c r="Q27" s="206" t="s">
        <v>108</v>
      </c>
      <c r="R27" s="206"/>
      <c r="S27" s="201"/>
    </row>
    <row r="28" spans="1:19" x14ac:dyDescent="0.35">
      <c r="A28" s="227">
        <v>18</v>
      </c>
      <c r="B28" s="206" t="s">
        <v>68</v>
      </c>
      <c r="C28" s="228">
        <f ca="1">VLOOKUP(A28,Change!$A$6:$IG$36,2+$C$5*2-2+$C$7)</f>
        <v>-3.646210165249022</v>
      </c>
      <c r="D28" s="228">
        <f t="shared" ca="1" si="0"/>
        <v>-3.6460301652490221</v>
      </c>
      <c r="E28" s="227">
        <f t="shared" ca="1" si="1"/>
        <v>7</v>
      </c>
      <c r="F28" s="206" t="str">
        <f t="shared" ca="1" si="2"/>
        <v>Cardinia</v>
      </c>
      <c r="G28" s="228">
        <f t="shared" ca="1" si="3"/>
        <v>-7.8517829183434902</v>
      </c>
      <c r="H28" s="28"/>
      <c r="K28" s="28"/>
      <c r="L28" s="28"/>
      <c r="M28" s="28"/>
      <c r="N28" s="28"/>
      <c r="O28" s="28"/>
      <c r="Q28" s="206" t="s">
        <v>109</v>
      </c>
      <c r="R28" s="206"/>
      <c r="S28" s="201"/>
    </row>
    <row r="29" spans="1:19" x14ac:dyDescent="0.35">
      <c r="A29" s="227">
        <v>19</v>
      </c>
      <c r="B29" s="206" t="s">
        <v>70</v>
      </c>
      <c r="C29" s="228">
        <f ca="1">VLOOKUP(A29,Change!$A$6:$IG$36,2+$C$5*2-2+$C$7)</f>
        <v>-6.4395522655009074</v>
      </c>
      <c r="D29" s="228">
        <f t="shared" ca="1" si="0"/>
        <v>-6.4393622655009075</v>
      </c>
      <c r="E29" s="227">
        <f t="shared" ca="1" si="1"/>
        <v>13</v>
      </c>
      <c r="F29" s="206" t="str">
        <f t="shared" ca="1" si="2"/>
        <v>Banyule</v>
      </c>
      <c r="G29" s="228">
        <f t="shared" ca="1" si="3"/>
        <v>-8.0722688155307551</v>
      </c>
      <c r="H29" s="28"/>
      <c r="K29" s="28"/>
      <c r="L29" s="28"/>
      <c r="M29" s="28"/>
      <c r="N29" s="28"/>
      <c r="O29" s="28"/>
      <c r="Q29" s="206" t="s">
        <v>111</v>
      </c>
      <c r="R29" s="206"/>
      <c r="S29" s="201"/>
    </row>
    <row r="30" spans="1:19" x14ac:dyDescent="0.35">
      <c r="A30" s="227">
        <v>20</v>
      </c>
      <c r="B30" s="206" t="s">
        <v>71</v>
      </c>
      <c r="C30" s="228">
        <f ca="1">VLOOKUP(A30,Change!$A$6:$IG$36,2+$C$5*2-2+$C$7)</f>
        <v>-2.0068965692306464</v>
      </c>
      <c r="D30" s="228">
        <f t="shared" ca="1" si="0"/>
        <v>-2.0066965692306464</v>
      </c>
      <c r="E30" s="227">
        <f t="shared" ca="1" si="1"/>
        <v>2</v>
      </c>
      <c r="F30" s="206" t="str">
        <f t="shared" ca="1" si="2"/>
        <v>Yarra</v>
      </c>
      <c r="G30" s="228">
        <f t="shared" ca="1" si="3"/>
        <v>-8.2975507153409929</v>
      </c>
      <c r="H30" s="28"/>
      <c r="K30" s="28"/>
      <c r="L30" s="28"/>
      <c r="M30" s="28"/>
      <c r="N30" s="28"/>
      <c r="O30" s="28"/>
      <c r="Q30" s="206" t="s">
        <v>374</v>
      </c>
      <c r="R30" s="206"/>
      <c r="S30" s="201"/>
    </row>
    <row r="31" spans="1:19" x14ac:dyDescent="0.35">
      <c r="A31" s="227">
        <v>21</v>
      </c>
      <c r="B31" s="206" t="s">
        <v>72</v>
      </c>
      <c r="C31" s="228">
        <f ca="1">VLOOKUP(A31,Change!$A$6:$IG$36,2+$C$5*2-2+$C$7)</f>
        <v>-5.0354051927616048</v>
      </c>
      <c r="D31" s="228">
        <f t="shared" ca="1" si="0"/>
        <v>-5.0351951927616048</v>
      </c>
      <c r="E31" s="227">
        <f t="shared" ca="1" si="1"/>
        <v>12</v>
      </c>
      <c r="F31" s="206" t="str">
        <f t="shared" ca="1" si="2"/>
        <v>Whittlesea</v>
      </c>
      <c r="G31" s="228">
        <f t="shared" ca="1" si="3"/>
        <v>-8.824229019506987</v>
      </c>
      <c r="H31" s="28"/>
      <c r="K31" s="28"/>
      <c r="L31" s="28"/>
      <c r="M31" s="28"/>
      <c r="N31" s="28"/>
      <c r="O31" s="28"/>
      <c r="Q31" s="206" t="s">
        <v>431</v>
      </c>
      <c r="R31" s="206"/>
      <c r="S31" s="201"/>
    </row>
    <row r="32" spans="1:19" x14ac:dyDescent="0.35">
      <c r="A32" s="227">
        <v>22</v>
      </c>
      <c r="B32" s="206" t="s">
        <v>73</v>
      </c>
      <c r="C32" s="228">
        <f ca="1">VLOOKUP(A32,Change!$A$6:$IG$36,2+$C$5*2-2+$C$7)</f>
        <v>-16.050972284076462</v>
      </c>
      <c r="D32" s="228">
        <f t="shared" ca="1" si="0"/>
        <v>-16.050752284076463</v>
      </c>
      <c r="E32" s="227">
        <f t="shared" ca="1" si="1"/>
        <v>31</v>
      </c>
      <c r="F32" s="206" t="str">
        <f t="shared" ca="1" si="2"/>
        <v>Yarra Ranges</v>
      </c>
      <c r="G32" s="228">
        <f t="shared" ca="1" si="3"/>
        <v>-9.8534749432664412</v>
      </c>
      <c r="H32" s="28"/>
      <c r="K32" s="28"/>
      <c r="L32" s="28"/>
      <c r="M32" s="28"/>
      <c r="N32" s="28"/>
      <c r="O32" s="28"/>
      <c r="Q32" s="206" t="s">
        <v>432</v>
      </c>
      <c r="R32" s="206"/>
      <c r="S32" s="201"/>
    </row>
    <row r="33" spans="1:19" x14ac:dyDescent="0.35">
      <c r="A33" s="227">
        <v>23</v>
      </c>
      <c r="B33" s="206" t="s">
        <v>74</v>
      </c>
      <c r="C33" s="228">
        <f ca="1">VLOOKUP(A33,Change!$A$6:$IG$36,2+$C$5*2-2+$C$7)</f>
        <v>-12.371018144983697</v>
      </c>
      <c r="D33" s="228">
        <f t="shared" ca="1" si="0"/>
        <v>-12.370788144983697</v>
      </c>
      <c r="E33" s="227">
        <f t="shared" ca="1" si="1"/>
        <v>24</v>
      </c>
      <c r="F33" s="206" t="str">
        <f t="shared" ca="1" si="2"/>
        <v>Wyndham</v>
      </c>
      <c r="G33" s="228">
        <f t="shared" ca="1" si="3"/>
        <v>-11.65613157886008</v>
      </c>
      <c r="H33" s="28"/>
      <c r="K33" s="28"/>
      <c r="L33" s="28"/>
      <c r="M33" s="28"/>
      <c r="N33" s="28"/>
      <c r="O33" s="28"/>
      <c r="Q33" s="206" t="s">
        <v>433</v>
      </c>
      <c r="R33" s="206"/>
      <c r="S33" s="201"/>
    </row>
    <row r="34" spans="1:19" x14ac:dyDescent="0.35">
      <c r="A34" s="227">
        <v>24</v>
      </c>
      <c r="B34" s="206" t="s">
        <v>75</v>
      </c>
      <c r="C34" s="228">
        <f ca="1">VLOOKUP(A34,Change!$A$6:$IG$36,2+$C$5*2-2+$C$7)</f>
        <v>-2.6088284676803899</v>
      </c>
      <c r="D34" s="228">
        <f t="shared" ca="1" si="0"/>
        <v>-2.6085884676803901</v>
      </c>
      <c r="E34" s="227">
        <f t="shared" ca="1" si="1"/>
        <v>6</v>
      </c>
      <c r="F34" s="206" t="str">
        <f t="shared" ca="1" si="2"/>
        <v>Mornington Peninsula</v>
      </c>
      <c r="G34" s="228">
        <f t="shared" ca="1" si="3"/>
        <v>-12.371018144983697</v>
      </c>
      <c r="H34" s="28"/>
      <c r="K34" s="28"/>
      <c r="L34" s="28"/>
      <c r="M34" s="28"/>
      <c r="N34" s="28"/>
      <c r="O34" s="28"/>
      <c r="Q34" s="206" t="s">
        <v>434</v>
      </c>
      <c r="R34" s="206"/>
      <c r="S34" s="201"/>
    </row>
    <row r="35" spans="1:19" x14ac:dyDescent="0.35">
      <c r="A35" s="227">
        <v>25</v>
      </c>
      <c r="B35" s="206" t="s">
        <v>76</v>
      </c>
      <c r="C35" s="228">
        <f ca="1">VLOOKUP(A35,Change!$A$6:$IG$36,2+$C$5*2-2+$C$7)</f>
        <v>-2.5836217424173897</v>
      </c>
      <c r="D35" s="228">
        <f t="shared" ca="1" si="0"/>
        <v>-2.5833717424173899</v>
      </c>
      <c r="E35" s="227">
        <f t="shared" ca="1" si="1"/>
        <v>5</v>
      </c>
      <c r="F35" s="206" t="str">
        <f t="shared" ca="1" si="2"/>
        <v>Casey</v>
      </c>
      <c r="G35" s="228">
        <f t="shared" ca="1" si="3"/>
        <v>-12.985106701724414</v>
      </c>
      <c r="H35" s="28"/>
      <c r="K35" s="28"/>
      <c r="L35" s="28"/>
      <c r="M35" s="28"/>
      <c r="N35" s="28"/>
      <c r="O35" s="28"/>
      <c r="Q35" s="206" t="s">
        <v>160</v>
      </c>
      <c r="R35" s="206"/>
      <c r="S35" s="201"/>
    </row>
    <row r="36" spans="1:19" x14ac:dyDescent="0.35">
      <c r="A36" s="227">
        <v>26</v>
      </c>
      <c r="B36" s="206" t="s">
        <v>77</v>
      </c>
      <c r="C36" s="228">
        <f ca="1">VLOOKUP(A36,Change!$A$6:$IG$36,2+$C$5*2-2+$C$7)</f>
        <v>-2.5350621735201302</v>
      </c>
      <c r="D36" s="228">
        <f t="shared" ca="1" si="0"/>
        <v>-2.5348021735201303</v>
      </c>
      <c r="E36" s="227">
        <f t="shared" ca="1" si="1"/>
        <v>4</v>
      </c>
      <c r="F36" s="206" t="str">
        <f t="shared" ca="1" si="2"/>
        <v>Maribyrnong</v>
      </c>
      <c r="G36" s="228">
        <f t="shared" ca="1" si="3"/>
        <v>-13.066143280877707</v>
      </c>
      <c r="H36" s="28"/>
      <c r="K36" s="28"/>
      <c r="L36" s="28"/>
      <c r="M36" s="28"/>
      <c r="N36" s="28"/>
      <c r="O36" s="28"/>
      <c r="Q36" s="206" t="s">
        <v>112</v>
      </c>
      <c r="R36" s="206"/>
      <c r="S36" s="201"/>
    </row>
    <row r="37" spans="1:19" x14ac:dyDescent="0.35">
      <c r="A37" s="227">
        <v>27</v>
      </c>
      <c r="B37" s="206" t="s">
        <v>78</v>
      </c>
      <c r="C37" s="228">
        <f ca="1">VLOOKUP(A37,Change!$A$6:$IG$36,2+$C$5*2-2+$C$7)</f>
        <v>-4.0393462864242196</v>
      </c>
      <c r="D37" s="228">
        <f t="shared" ca="1" si="0"/>
        <v>-4.0390762864242191</v>
      </c>
      <c r="E37" s="227">
        <f t="shared" ca="1" si="1"/>
        <v>8</v>
      </c>
      <c r="F37" s="206" t="str">
        <f t="shared" ca="1" si="2"/>
        <v>Frankston</v>
      </c>
      <c r="G37" s="228">
        <f t="shared" ca="1" si="3"/>
        <v>-13.218127510060288</v>
      </c>
      <c r="H37" s="28"/>
      <c r="K37" s="28"/>
      <c r="L37" s="28"/>
      <c r="M37" s="28"/>
      <c r="N37" s="28"/>
      <c r="O37" s="28"/>
      <c r="Q37" s="206" t="s">
        <v>113</v>
      </c>
      <c r="R37" s="206"/>
      <c r="S37" s="201"/>
    </row>
    <row r="38" spans="1:19" x14ac:dyDescent="0.35">
      <c r="A38" s="227">
        <v>28</v>
      </c>
      <c r="B38" s="206" t="s">
        <v>79</v>
      </c>
      <c r="C38" s="228">
        <f ca="1">VLOOKUP(A38,Change!$A$6:$IG$36,2+$C$5*2-2+$C$7)</f>
        <v>-8.824229019506987</v>
      </c>
      <c r="D38" s="228">
        <f t="shared" ca="1" si="0"/>
        <v>-8.823949019506987</v>
      </c>
      <c r="E38" s="227">
        <f t="shared" ca="1" si="1"/>
        <v>21</v>
      </c>
      <c r="F38" s="206" t="str">
        <f t="shared" ca="1" si="2"/>
        <v>Greater Dandenong</v>
      </c>
      <c r="G38" s="228">
        <f t="shared" ca="1" si="3"/>
        <v>-14.483536916603336</v>
      </c>
      <c r="H38" s="28"/>
      <c r="K38" s="28"/>
      <c r="L38" s="28"/>
      <c r="M38" s="28"/>
      <c r="N38" s="28"/>
      <c r="O38" s="28"/>
      <c r="Q38" s="206" t="s">
        <v>114</v>
      </c>
      <c r="R38" s="206"/>
      <c r="S38" s="201"/>
    </row>
    <row r="39" spans="1:19" x14ac:dyDescent="0.35">
      <c r="A39" s="227">
        <v>29</v>
      </c>
      <c r="B39" s="206" t="s">
        <v>80</v>
      </c>
      <c r="C39" s="228">
        <f ca="1">VLOOKUP(A39,Change!$A$6:$IG$36,2+$C$5*2-2+$C$7)</f>
        <v>-11.65613157886008</v>
      </c>
      <c r="D39" s="228">
        <f t="shared" ca="1" si="0"/>
        <v>-11.65584157886008</v>
      </c>
      <c r="E39" s="227">
        <f t="shared" ca="1" si="1"/>
        <v>23</v>
      </c>
      <c r="F39" s="206" t="str">
        <f t="shared" ca="1" si="2"/>
        <v>Hobsons Bay</v>
      </c>
      <c r="G39" s="228">
        <f t="shared" ca="1" si="3"/>
        <v>-14.8169252953677</v>
      </c>
      <c r="H39" s="28"/>
      <c r="K39" s="28"/>
      <c r="L39" s="28"/>
      <c r="M39" s="28"/>
      <c r="N39" s="28"/>
      <c r="O39" s="28"/>
      <c r="Q39" s="206" t="s">
        <v>115</v>
      </c>
      <c r="R39" s="206"/>
      <c r="S39" s="201"/>
    </row>
    <row r="40" spans="1:19" x14ac:dyDescent="0.35">
      <c r="A40" s="227">
        <v>30</v>
      </c>
      <c r="B40" s="206" t="s">
        <v>82</v>
      </c>
      <c r="C40" s="228">
        <f ca="1">VLOOKUP(A40,Change!$A$6:$IG$36,2+$C$5*2-2+$C$7)</f>
        <v>-8.2975507153409929</v>
      </c>
      <c r="D40" s="228">
        <f t="shared" ca="1" si="0"/>
        <v>-8.2972507153409936</v>
      </c>
      <c r="E40" s="227">
        <f t="shared" ca="1" si="1"/>
        <v>20</v>
      </c>
      <c r="F40" s="206" t="str">
        <f t="shared" ca="1" si="2"/>
        <v>Hume</v>
      </c>
      <c r="G40" s="228">
        <f t="shared" ca="1" si="3"/>
        <v>-15.228756229537119</v>
      </c>
      <c r="H40" s="28"/>
      <c r="K40" s="28"/>
      <c r="L40" s="28"/>
      <c r="M40" s="28"/>
      <c r="N40" s="28"/>
      <c r="O40" s="28"/>
      <c r="Q40" s="206" t="s">
        <v>116</v>
      </c>
      <c r="R40" s="206"/>
      <c r="S40" s="201"/>
    </row>
    <row r="41" spans="1:19" x14ac:dyDescent="0.35">
      <c r="A41" s="227">
        <v>31</v>
      </c>
      <c r="B41" s="206" t="s">
        <v>81</v>
      </c>
      <c r="C41" s="228">
        <f ca="1">VLOOKUP(A41,Change!$A$6:$IG$36,2+$C$5*2-2+$C$7)</f>
        <v>-9.8534749432664412</v>
      </c>
      <c r="D41" s="228">
        <f t="shared" ca="1" si="0"/>
        <v>-9.8531649432664405</v>
      </c>
      <c r="E41" s="227">
        <f t="shared" ca="1" si="1"/>
        <v>22</v>
      </c>
      <c r="F41" s="206" t="str">
        <f t="shared" ca="1" si="2"/>
        <v>Moreland</v>
      </c>
      <c r="G41" s="228">
        <f t="shared" ca="1" si="3"/>
        <v>-16.050972284076462</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25400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1796875" style="92" customWidth="1"/>
    <col min="2" max="2" width="18.6328125" style="113" customWidth="1"/>
    <col min="3" max="11" width="7.81640625" style="112" customWidth="1"/>
    <col min="12" max="14" width="7.81640625" style="111" customWidth="1"/>
    <col min="15" max="22" width="7.81640625" style="114" customWidth="1"/>
    <col min="23" max="23" width="7.81640625" style="115" customWidth="1"/>
    <col min="24" max="34" width="7.81640625" style="114" customWidth="1"/>
    <col min="35" max="35" width="7.81640625" style="115" customWidth="1"/>
    <col min="36" max="58" width="7.81640625" style="114" customWidth="1"/>
    <col min="59" max="62" width="7.81640625" style="111" customWidth="1"/>
    <col min="63" max="256" width="8.6328125" style="111"/>
    <col min="257" max="257" width="4.1796875" style="111" customWidth="1"/>
    <col min="258" max="258" width="18.6328125" style="111" customWidth="1"/>
    <col min="259" max="318" width="7.81640625" style="111" customWidth="1"/>
    <col min="319" max="512" width="8.6328125" style="111"/>
    <col min="513" max="513" width="4.1796875" style="111" customWidth="1"/>
    <col min="514" max="514" width="18.6328125" style="111" customWidth="1"/>
    <col min="515" max="574" width="7.81640625" style="111" customWidth="1"/>
    <col min="575" max="768" width="8.6328125" style="111"/>
    <col min="769" max="769" width="4.1796875" style="111" customWidth="1"/>
    <col min="770" max="770" width="18.6328125" style="111" customWidth="1"/>
    <col min="771" max="830" width="7.81640625" style="111" customWidth="1"/>
    <col min="831" max="1024" width="8.6328125" style="111"/>
    <col min="1025" max="1025" width="4.1796875" style="111" customWidth="1"/>
    <col min="1026" max="1026" width="18.6328125" style="111" customWidth="1"/>
    <col min="1027" max="1086" width="7.81640625" style="111" customWidth="1"/>
    <col min="1087" max="1280" width="8.6328125" style="111"/>
    <col min="1281" max="1281" width="4.1796875" style="111" customWidth="1"/>
    <col min="1282" max="1282" width="18.6328125" style="111" customWidth="1"/>
    <col min="1283" max="1342" width="7.81640625" style="111" customWidth="1"/>
    <col min="1343" max="1536" width="8.6328125" style="111"/>
    <col min="1537" max="1537" width="4.1796875" style="111" customWidth="1"/>
    <col min="1538" max="1538" width="18.6328125" style="111" customWidth="1"/>
    <col min="1539" max="1598" width="7.81640625" style="111" customWidth="1"/>
    <col min="1599" max="1792" width="8.6328125" style="111"/>
    <col min="1793" max="1793" width="4.1796875" style="111" customWidth="1"/>
    <col min="1794" max="1794" width="18.6328125" style="111" customWidth="1"/>
    <col min="1795" max="1854" width="7.81640625" style="111" customWidth="1"/>
    <col min="1855" max="2048" width="8.6328125" style="111"/>
    <col min="2049" max="2049" width="4.1796875" style="111" customWidth="1"/>
    <col min="2050" max="2050" width="18.6328125" style="111" customWidth="1"/>
    <col min="2051" max="2110" width="7.81640625" style="111" customWidth="1"/>
    <col min="2111" max="2304" width="8.6328125" style="111"/>
    <col min="2305" max="2305" width="4.1796875" style="111" customWidth="1"/>
    <col min="2306" max="2306" width="18.6328125" style="111" customWidth="1"/>
    <col min="2307" max="2366" width="7.81640625" style="111" customWidth="1"/>
    <col min="2367" max="2560" width="8.6328125" style="111"/>
    <col min="2561" max="2561" width="4.1796875" style="111" customWidth="1"/>
    <col min="2562" max="2562" width="18.6328125" style="111" customWidth="1"/>
    <col min="2563" max="2622" width="7.81640625" style="111" customWidth="1"/>
    <col min="2623" max="2816" width="8.6328125" style="111"/>
    <col min="2817" max="2817" width="4.1796875" style="111" customWidth="1"/>
    <col min="2818" max="2818" width="18.6328125" style="111" customWidth="1"/>
    <col min="2819" max="2878" width="7.81640625" style="111" customWidth="1"/>
    <col min="2879" max="3072" width="8.6328125" style="111"/>
    <col min="3073" max="3073" width="4.1796875" style="111" customWidth="1"/>
    <col min="3074" max="3074" width="18.6328125" style="111" customWidth="1"/>
    <col min="3075" max="3134" width="7.81640625" style="111" customWidth="1"/>
    <col min="3135" max="3328" width="8.6328125" style="111"/>
    <col min="3329" max="3329" width="4.1796875" style="111" customWidth="1"/>
    <col min="3330" max="3330" width="18.6328125" style="111" customWidth="1"/>
    <col min="3331" max="3390" width="7.81640625" style="111" customWidth="1"/>
    <col min="3391" max="3584" width="8.6328125" style="111"/>
    <col min="3585" max="3585" width="4.1796875" style="111" customWidth="1"/>
    <col min="3586" max="3586" width="18.6328125" style="111" customWidth="1"/>
    <col min="3587" max="3646" width="7.81640625" style="111" customWidth="1"/>
    <col min="3647" max="3840" width="8.6328125" style="111"/>
    <col min="3841" max="3841" width="4.1796875" style="111" customWidth="1"/>
    <col min="3842" max="3842" width="18.6328125" style="111" customWidth="1"/>
    <col min="3843" max="3902" width="7.81640625" style="111" customWidth="1"/>
    <col min="3903" max="4096" width="8.6328125" style="111"/>
    <col min="4097" max="4097" width="4.1796875" style="111" customWidth="1"/>
    <col min="4098" max="4098" width="18.6328125" style="111" customWidth="1"/>
    <col min="4099" max="4158" width="7.81640625" style="111" customWidth="1"/>
    <col min="4159" max="4352" width="8.6328125" style="111"/>
    <col min="4353" max="4353" width="4.1796875" style="111" customWidth="1"/>
    <col min="4354" max="4354" width="18.6328125" style="111" customWidth="1"/>
    <col min="4355" max="4414" width="7.81640625" style="111" customWidth="1"/>
    <col min="4415" max="4608" width="8.6328125" style="111"/>
    <col min="4609" max="4609" width="4.1796875" style="111" customWidth="1"/>
    <col min="4610" max="4610" width="18.6328125" style="111" customWidth="1"/>
    <col min="4611" max="4670" width="7.81640625" style="111" customWidth="1"/>
    <col min="4671" max="4864" width="8.6328125" style="111"/>
    <col min="4865" max="4865" width="4.1796875" style="111" customWidth="1"/>
    <col min="4866" max="4866" width="18.6328125" style="111" customWidth="1"/>
    <col min="4867" max="4926" width="7.81640625" style="111" customWidth="1"/>
    <col min="4927" max="5120" width="8.6328125" style="111"/>
    <col min="5121" max="5121" width="4.1796875" style="111" customWidth="1"/>
    <col min="5122" max="5122" width="18.6328125" style="111" customWidth="1"/>
    <col min="5123" max="5182" width="7.81640625" style="111" customWidth="1"/>
    <col min="5183" max="5376" width="8.6328125" style="111"/>
    <col min="5377" max="5377" width="4.1796875" style="111" customWidth="1"/>
    <col min="5378" max="5378" width="18.6328125" style="111" customWidth="1"/>
    <col min="5379" max="5438" width="7.81640625" style="111" customWidth="1"/>
    <col min="5439" max="5632" width="8.6328125" style="111"/>
    <col min="5633" max="5633" width="4.1796875" style="111" customWidth="1"/>
    <col min="5634" max="5634" width="18.6328125" style="111" customWidth="1"/>
    <col min="5635" max="5694" width="7.81640625" style="111" customWidth="1"/>
    <col min="5695" max="5888" width="8.6328125" style="111"/>
    <col min="5889" max="5889" width="4.1796875" style="111" customWidth="1"/>
    <col min="5890" max="5890" width="18.6328125" style="111" customWidth="1"/>
    <col min="5891" max="5950" width="7.81640625" style="111" customWidth="1"/>
    <col min="5951" max="6144" width="8.6328125" style="111"/>
    <col min="6145" max="6145" width="4.1796875" style="111" customWidth="1"/>
    <col min="6146" max="6146" width="18.6328125" style="111" customWidth="1"/>
    <col min="6147" max="6206" width="7.81640625" style="111" customWidth="1"/>
    <col min="6207" max="6400" width="8.6328125" style="111"/>
    <col min="6401" max="6401" width="4.1796875" style="111" customWidth="1"/>
    <col min="6402" max="6402" width="18.6328125" style="111" customWidth="1"/>
    <col min="6403" max="6462" width="7.81640625" style="111" customWidth="1"/>
    <col min="6463" max="6656" width="8.6328125" style="111"/>
    <col min="6657" max="6657" width="4.1796875" style="111" customWidth="1"/>
    <col min="6658" max="6658" width="18.6328125" style="111" customWidth="1"/>
    <col min="6659" max="6718" width="7.81640625" style="111" customWidth="1"/>
    <col min="6719" max="6912" width="8.6328125" style="111"/>
    <col min="6913" max="6913" width="4.1796875" style="111" customWidth="1"/>
    <col min="6914" max="6914" width="18.6328125" style="111" customWidth="1"/>
    <col min="6915" max="6974" width="7.81640625" style="111" customWidth="1"/>
    <col min="6975" max="7168" width="8.6328125" style="111"/>
    <col min="7169" max="7169" width="4.1796875" style="111" customWidth="1"/>
    <col min="7170" max="7170" width="18.6328125" style="111" customWidth="1"/>
    <col min="7171" max="7230" width="7.81640625" style="111" customWidth="1"/>
    <col min="7231" max="7424" width="8.6328125" style="111"/>
    <col min="7425" max="7425" width="4.1796875" style="111" customWidth="1"/>
    <col min="7426" max="7426" width="18.6328125" style="111" customWidth="1"/>
    <col min="7427" max="7486" width="7.81640625" style="111" customWidth="1"/>
    <col min="7487" max="7680" width="8.6328125" style="111"/>
    <col min="7681" max="7681" width="4.1796875" style="111" customWidth="1"/>
    <col min="7682" max="7682" width="18.6328125" style="111" customWidth="1"/>
    <col min="7683" max="7742" width="7.81640625" style="111" customWidth="1"/>
    <col min="7743" max="7936" width="8.6328125" style="111"/>
    <col min="7937" max="7937" width="4.1796875" style="111" customWidth="1"/>
    <col min="7938" max="7938" width="18.6328125" style="111" customWidth="1"/>
    <col min="7939" max="7998" width="7.81640625" style="111" customWidth="1"/>
    <col min="7999" max="8192" width="8.6328125" style="111"/>
    <col min="8193" max="8193" width="4.1796875" style="111" customWidth="1"/>
    <col min="8194" max="8194" width="18.6328125" style="111" customWidth="1"/>
    <col min="8195" max="8254" width="7.81640625" style="111" customWidth="1"/>
    <col min="8255" max="8448" width="8.6328125" style="111"/>
    <col min="8449" max="8449" width="4.1796875" style="111" customWidth="1"/>
    <col min="8450" max="8450" width="18.6328125" style="111" customWidth="1"/>
    <col min="8451" max="8510" width="7.81640625" style="111" customWidth="1"/>
    <col min="8511" max="8704" width="8.6328125" style="111"/>
    <col min="8705" max="8705" width="4.1796875" style="111" customWidth="1"/>
    <col min="8706" max="8706" width="18.6328125" style="111" customWidth="1"/>
    <col min="8707" max="8766" width="7.81640625" style="111" customWidth="1"/>
    <col min="8767" max="8960" width="8.6328125" style="111"/>
    <col min="8961" max="8961" width="4.1796875" style="111" customWidth="1"/>
    <col min="8962" max="8962" width="18.6328125" style="111" customWidth="1"/>
    <col min="8963" max="9022" width="7.81640625" style="111" customWidth="1"/>
    <col min="9023" max="9216" width="8.6328125" style="111"/>
    <col min="9217" max="9217" width="4.1796875" style="111" customWidth="1"/>
    <col min="9218" max="9218" width="18.6328125" style="111" customWidth="1"/>
    <col min="9219" max="9278" width="7.81640625" style="111" customWidth="1"/>
    <col min="9279" max="9472" width="8.6328125" style="111"/>
    <col min="9473" max="9473" width="4.1796875" style="111" customWidth="1"/>
    <col min="9474" max="9474" width="18.6328125" style="111" customWidth="1"/>
    <col min="9475" max="9534" width="7.81640625" style="111" customWidth="1"/>
    <col min="9535" max="9728" width="8.6328125" style="111"/>
    <col min="9729" max="9729" width="4.1796875" style="111" customWidth="1"/>
    <col min="9730" max="9730" width="18.6328125" style="111" customWidth="1"/>
    <col min="9731" max="9790" width="7.81640625" style="111" customWidth="1"/>
    <col min="9791" max="9984" width="8.6328125" style="111"/>
    <col min="9985" max="9985" width="4.1796875" style="111" customWidth="1"/>
    <col min="9986" max="9986" width="18.6328125" style="111" customWidth="1"/>
    <col min="9987" max="10046" width="7.81640625" style="111" customWidth="1"/>
    <col min="10047" max="10240" width="8.6328125" style="111"/>
    <col min="10241" max="10241" width="4.1796875" style="111" customWidth="1"/>
    <col min="10242" max="10242" width="18.6328125" style="111" customWidth="1"/>
    <col min="10243" max="10302" width="7.81640625" style="111" customWidth="1"/>
    <col min="10303" max="10496" width="8.6328125" style="111"/>
    <col min="10497" max="10497" width="4.1796875" style="111" customWidth="1"/>
    <col min="10498" max="10498" width="18.6328125" style="111" customWidth="1"/>
    <col min="10499" max="10558" width="7.81640625" style="111" customWidth="1"/>
    <col min="10559" max="10752" width="8.6328125" style="111"/>
    <col min="10753" max="10753" width="4.1796875" style="111" customWidth="1"/>
    <col min="10754" max="10754" width="18.6328125" style="111" customWidth="1"/>
    <col min="10755" max="10814" width="7.81640625" style="111" customWidth="1"/>
    <col min="10815" max="11008" width="8.6328125" style="111"/>
    <col min="11009" max="11009" width="4.1796875" style="111" customWidth="1"/>
    <col min="11010" max="11010" width="18.6328125" style="111" customWidth="1"/>
    <col min="11011" max="11070" width="7.81640625" style="111" customWidth="1"/>
    <col min="11071" max="11264" width="8.6328125" style="111"/>
    <col min="11265" max="11265" width="4.1796875" style="111" customWidth="1"/>
    <col min="11266" max="11266" width="18.6328125" style="111" customWidth="1"/>
    <col min="11267" max="11326" width="7.81640625" style="111" customWidth="1"/>
    <col min="11327" max="11520" width="8.6328125" style="111"/>
    <col min="11521" max="11521" width="4.1796875" style="111" customWidth="1"/>
    <col min="11522" max="11522" width="18.6328125" style="111" customWidth="1"/>
    <col min="11523" max="11582" width="7.81640625" style="111" customWidth="1"/>
    <col min="11583" max="11776" width="8.6328125" style="111"/>
    <col min="11777" max="11777" width="4.1796875" style="111" customWidth="1"/>
    <col min="11778" max="11778" width="18.6328125" style="111" customWidth="1"/>
    <col min="11779" max="11838" width="7.81640625" style="111" customWidth="1"/>
    <col min="11839" max="12032" width="8.6328125" style="111"/>
    <col min="12033" max="12033" width="4.1796875" style="111" customWidth="1"/>
    <col min="12034" max="12034" width="18.6328125" style="111" customWidth="1"/>
    <col min="12035" max="12094" width="7.81640625" style="111" customWidth="1"/>
    <col min="12095" max="12288" width="8.6328125" style="111"/>
    <col min="12289" max="12289" width="4.1796875" style="111" customWidth="1"/>
    <col min="12290" max="12290" width="18.6328125" style="111" customWidth="1"/>
    <col min="12291" max="12350" width="7.81640625" style="111" customWidth="1"/>
    <col min="12351" max="12544" width="8.6328125" style="111"/>
    <col min="12545" max="12545" width="4.1796875" style="111" customWidth="1"/>
    <col min="12546" max="12546" width="18.6328125" style="111" customWidth="1"/>
    <col min="12547" max="12606" width="7.81640625" style="111" customWidth="1"/>
    <col min="12607" max="12800" width="8.6328125" style="111"/>
    <col min="12801" max="12801" width="4.1796875" style="111" customWidth="1"/>
    <col min="12802" max="12802" width="18.6328125" style="111" customWidth="1"/>
    <col min="12803" max="12862" width="7.81640625" style="111" customWidth="1"/>
    <col min="12863" max="13056" width="8.6328125" style="111"/>
    <col min="13057" max="13057" width="4.1796875" style="111" customWidth="1"/>
    <col min="13058" max="13058" width="18.6328125" style="111" customWidth="1"/>
    <col min="13059" max="13118" width="7.81640625" style="111" customWidth="1"/>
    <col min="13119" max="13312" width="8.6328125" style="111"/>
    <col min="13313" max="13313" width="4.1796875" style="111" customWidth="1"/>
    <col min="13314" max="13314" width="18.6328125" style="111" customWidth="1"/>
    <col min="13315" max="13374" width="7.81640625" style="111" customWidth="1"/>
    <col min="13375" max="13568" width="8.6328125" style="111"/>
    <col min="13569" max="13569" width="4.1796875" style="111" customWidth="1"/>
    <col min="13570" max="13570" width="18.6328125" style="111" customWidth="1"/>
    <col min="13571" max="13630" width="7.81640625" style="111" customWidth="1"/>
    <col min="13631" max="13824" width="8.6328125" style="111"/>
    <col min="13825" max="13825" width="4.1796875" style="111" customWidth="1"/>
    <col min="13826" max="13826" width="18.6328125" style="111" customWidth="1"/>
    <col min="13827" max="13886" width="7.81640625" style="111" customWidth="1"/>
    <col min="13887" max="14080" width="8.6328125" style="111"/>
    <col min="14081" max="14081" width="4.1796875" style="111" customWidth="1"/>
    <col min="14082" max="14082" width="18.6328125" style="111" customWidth="1"/>
    <col min="14083" max="14142" width="7.81640625" style="111" customWidth="1"/>
    <col min="14143" max="14336" width="8.6328125" style="111"/>
    <col min="14337" max="14337" width="4.1796875" style="111" customWidth="1"/>
    <col min="14338" max="14338" width="18.6328125" style="111" customWidth="1"/>
    <col min="14339" max="14398" width="7.81640625" style="111" customWidth="1"/>
    <col min="14399" max="14592" width="8.6328125" style="111"/>
    <col min="14593" max="14593" width="4.1796875" style="111" customWidth="1"/>
    <col min="14594" max="14594" width="18.6328125" style="111" customWidth="1"/>
    <col min="14595" max="14654" width="7.81640625" style="111" customWidth="1"/>
    <col min="14655" max="14848" width="8.6328125" style="111"/>
    <col min="14849" max="14849" width="4.1796875" style="111" customWidth="1"/>
    <col min="14850" max="14850" width="18.6328125" style="111" customWidth="1"/>
    <col min="14851" max="14910" width="7.81640625" style="111" customWidth="1"/>
    <col min="14911" max="15104" width="8.6328125" style="111"/>
    <col min="15105" max="15105" width="4.1796875" style="111" customWidth="1"/>
    <col min="15106" max="15106" width="18.6328125" style="111" customWidth="1"/>
    <col min="15107" max="15166" width="7.81640625" style="111" customWidth="1"/>
    <col min="15167" max="15360" width="8.6328125" style="111"/>
    <col min="15361" max="15361" width="4.1796875" style="111" customWidth="1"/>
    <col min="15362" max="15362" width="18.6328125" style="111" customWidth="1"/>
    <col min="15363" max="15422" width="7.81640625" style="111" customWidth="1"/>
    <col min="15423" max="15616" width="8.6328125" style="111"/>
    <col min="15617" max="15617" width="4.1796875" style="111" customWidth="1"/>
    <col min="15618" max="15618" width="18.6328125" style="111" customWidth="1"/>
    <col min="15619" max="15678" width="7.81640625" style="111" customWidth="1"/>
    <col min="15679" max="15872" width="8.6328125" style="111"/>
    <col min="15873" max="15873" width="4.1796875" style="111" customWidth="1"/>
    <col min="15874" max="15874" width="18.6328125" style="111" customWidth="1"/>
    <col min="15875" max="15934" width="7.81640625" style="111" customWidth="1"/>
    <col min="15935" max="16128" width="8.6328125" style="111"/>
    <col min="16129" max="16129" width="4.1796875" style="111" customWidth="1"/>
    <col min="16130" max="16130" width="18.6328125" style="111" customWidth="1"/>
    <col min="16131" max="16190" width="7.81640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1796875" style="116" customWidth="1"/>
    <col min="3" max="3" width="5.81640625" style="116" customWidth="1"/>
    <col min="4" max="4" width="8.6328125" style="116" customWidth="1"/>
    <col min="5" max="32" width="5.81640625" style="116" customWidth="1"/>
    <col min="33" max="33" width="5.81640625" style="33" customWidth="1"/>
    <col min="34" max="51" width="5.81640625" style="116" customWidth="1"/>
    <col min="52" max="256" width="9.08984375" style="116"/>
    <col min="257" max="257" width="1.81640625" style="116" customWidth="1"/>
    <col min="258" max="258" width="16.08984375" style="116" customWidth="1"/>
    <col min="259" max="307" width="5.81640625" style="116" customWidth="1"/>
    <col min="308" max="512" width="9.08984375" style="116"/>
    <col min="513" max="513" width="1.81640625" style="116" customWidth="1"/>
    <col min="514" max="514" width="16.08984375" style="116" customWidth="1"/>
    <col min="515" max="563" width="5.81640625" style="116" customWidth="1"/>
    <col min="564" max="768" width="9.08984375" style="116"/>
    <col min="769" max="769" width="1.81640625" style="116" customWidth="1"/>
    <col min="770" max="770" width="16.08984375" style="116" customWidth="1"/>
    <col min="771" max="819" width="5.81640625" style="116" customWidth="1"/>
    <col min="820" max="1024" width="9.08984375" style="116"/>
    <col min="1025" max="1025" width="1.81640625" style="116" customWidth="1"/>
    <col min="1026" max="1026" width="16.08984375" style="116" customWidth="1"/>
    <col min="1027" max="1075" width="5.81640625" style="116" customWidth="1"/>
    <col min="1076" max="1280" width="9.08984375" style="116"/>
    <col min="1281" max="1281" width="1.81640625" style="116" customWidth="1"/>
    <col min="1282" max="1282" width="16.08984375" style="116" customWidth="1"/>
    <col min="1283" max="1331" width="5.81640625" style="116" customWidth="1"/>
    <col min="1332" max="1536" width="9.08984375" style="116"/>
    <col min="1537" max="1537" width="1.81640625" style="116" customWidth="1"/>
    <col min="1538" max="1538" width="16.08984375" style="116" customWidth="1"/>
    <col min="1539" max="1587" width="5.81640625" style="116" customWidth="1"/>
    <col min="1588" max="1792" width="9.08984375" style="116"/>
    <col min="1793" max="1793" width="1.81640625" style="116" customWidth="1"/>
    <col min="1794" max="1794" width="16.08984375" style="116" customWidth="1"/>
    <col min="1795" max="1843" width="5.81640625" style="116" customWidth="1"/>
    <col min="1844" max="2048" width="9.08984375" style="116"/>
    <col min="2049" max="2049" width="1.81640625" style="116" customWidth="1"/>
    <col min="2050" max="2050" width="16.08984375" style="116" customWidth="1"/>
    <col min="2051" max="2099" width="5.81640625" style="116" customWidth="1"/>
    <col min="2100" max="2304" width="9.08984375" style="116"/>
    <col min="2305" max="2305" width="1.81640625" style="116" customWidth="1"/>
    <col min="2306" max="2306" width="16.08984375" style="116" customWidth="1"/>
    <col min="2307" max="2355" width="5.81640625" style="116" customWidth="1"/>
    <col min="2356" max="2560" width="9.08984375" style="116"/>
    <col min="2561" max="2561" width="1.81640625" style="116" customWidth="1"/>
    <col min="2562" max="2562" width="16.08984375" style="116" customWidth="1"/>
    <col min="2563" max="2611" width="5.81640625" style="116" customWidth="1"/>
    <col min="2612" max="2816" width="9.08984375" style="116"/>
    <col min="2817" max="2817" width="1.81640625" style="116" customWidth="1"/>
    <col min="2818" max="2818" width="16.08984375" style="116" customWidth="1"/>
    <col min="2819" max="2867" width="5.81640625" style="116" customWidth="1"/>
    <col min="2868" max="3072" width="9.08984375" style="116"/>
    <col min="3073" max="3073" width="1.81640625" style="116" customWidth="1"/>
    <col min="3074" max="3074" width="16.08984375" style="116" customWidth="1"/>
    <col min="3075" max="3123" width="5.81640625" style="116" customWidth="1"/>
    <col min="3124" max="3328" width="9.08984375" style="116"/>
    <col min="3329" max="3329" width="1.81640625" style="116" customWidth="1"/>
    <col min="3330" max="3330" width="16.08984375" style="116" customWidth="1"/>
    <col min="3331" max="3379" width="5.81640625" style="116" customWidth="1"/>
    <col min="3380" max="3584" width="9.08984375" style="116"/>
    <col min="3585" max="3585" width="1.81640625" style="116" customWidth="1"/>
    <col min="3586" max="3586" width="16.08984375" style="116" customWidth="1"/>
    <col min="3587" max="3635" width="5.81640625" style="116" customWidth="1"/>
    <col min="3636" max="3840" width="9.08984375" style="116"/>
    <col min="3841" max="3841" width="1.81640625" style="116" customWidth="1"/>
    <col min="3842" max="3842" width="16.08984375" style="116" customWidth="1"/>
    <col min="3843" max="3891" width="5.81640625" style="116" customWidth="1"/>
    <col min="3892" max="4096" width="9.08984375" style="116"/>
    <col min="4097" max="4097" width="1.81640625" style="116" customWidth="1"/>
    <col min="4098" max="4098" width="16.08984375" style="116" customWidth="1"/>
    <col min="4099" max="4147" width="5.81640625" style="116" customWidth="1"/>
    <col min="4148" max="4352" width="9.08984375" style="116"/>
    <col min="4353" max="4353" width="1.81640625" style="116" customWidth="1"/>
    <col min="4354" max="4354" width="16.08984375" style="116" customWidth="1"/>
    <col min="4355" max="4403" width="5.81640625" style="116" customWidth="1"/>
    <col min="4404" max="4608" width="9.08984375" style="116"/>
    <col min="4609" max="4609" width="1.81640625" style="116" customWidth="1"/>
    <col min="4610" max="4610" width="16.08984375" style="116" customWidth="1"/>
    <col min="4611" max="4659" width="5.81640625" style="116" customWidth="1"/>
    <col min="4660" max="4864" width="9.08984375" style="116"/>
    <col min="4865" max="4865" width="1.81640625" style="116" customWidth="1"/>
    <col min="4866" max="4866" width="16.08984375" style="116" customWidth="1"/>
    <col min="4867" max="4915" width="5.81640625" style="116" customWidth="1"/>
    <col min="4916" max="5120" width="9.08984375" style="116"/>
    <col min="5121" max="5121" width="1.81640625" style="116" customWidth="1"/>
    <col min="5122" max="5122" width="16.08984375" style="116" customWidth="1"/>
    <col min="5123" max="5171" width="5.81640625" style="116" customWidth="1"/>
    <col min="5172" max="5376" width="9.08984375" style="116"/>
    <col min="5377" max="5377" width="1.81640625" style="116" customWidth="1"/>
    <col min="5378" max="5378" width="16.08984375" style="116" customWidth="1"/>
    <col min="5379" max="5427" width="5.81640625" style="116" customWidth="1"/>
    <col min="5428" max="5632" width="9.08984375" style="116"/>
    <col min="5633" max="5633" width="1.81640625" style="116" customWidth="1"/>
    <col min="5634" max="5634" width="16.08984375" style="116" customWidth="1"/>
    <col min="5635" max="5683" width="5.81640625" style="116" customWidth="1"/>
    <col min="5684" max="5888" width="9.08984375" style="116"/>
    <col min="5889" max="5889" width="1.81640625" style="116" customWidth="1"/>
    <col min="5890" max="5890" width="16.08984375" style="116" customWidth="1"/>
    <col min="5891" max="5939" width="5.81640625" style="116" customWidth="1"/>
    <col min="5940" max="6144" width="9.08984375" style="116"/>
    <col min="6145" max="6145" width="1.81640625" style="116" customWidth="1"/>
    <col min="6146" max="6146" width="16.08984375" style="116" customWidth="1"/>
    <col min="6147" max="6195" width="5.81640625" style="116" customWidth="1"/>
    <col min="6196" max="6400" width="9.08984375" style="116"/>
    <col min="6401" max="6401" width="1.81640625" style="116" customWidth="1"/>
    <col min="6402" max="6402" width="16.08984375" style="116" customWidth="1"/>
    <col min="6403" max="6451" width="5.81640625" style="116" customWidth="1"/>
    <col min="6452" max="6656" width="9.08984375" style="116"/>
    <col min="6657" max="6657" width="1.81640625" style="116" customWidth="1"/>
    <col min="6658" max="6658" width="16.08984375" style="116" customWidth="1"/>
    <col min="6659" max="6707" width="5.81640625" style="116" customWidth="1"/>
    <col min="6708" max="6912" width="9.08984375" style="116"/>
    <col min="6913" max="6913" width="1.81640625" style="116" customWidth="1"/>
    <col min="6914" max="6914" width="16.08984375" style="116" customWidth="1"/>
    <col min="6915" max="6963" width="5.81640625" style="116" customWidth="1"/>
    <col min="6964" max="7168" width="9.08984375" style="116"/>
    <col min="7169" max="7169" width="1.81640625" style="116" customWidth="1"/>
    <col min="7170" max="7170" width="16.08984375" style="116" customWidth="1"/>
    <col min="7171" max="7219" width="5.81640625" style="116" customWidth="1"/>
    <col min="7220" max="7424" width="9.08984375" style="116"/>
    <col min="7425" max="7425" width="1.81640625" style="116" customWidth="1"/>
    <col min="7426" max="7426" width="16.08984375" style="116" customWidth="1"/>
    <col min="7427" max="7475" width="5.81640625" style="116" customWidth="1"/>
    <col min="7476" max="7680" width="9.08984375" style="116"/>
    <col min="7681" max="7681" width="1.81640625" style="116" customWidth="1"/>
    <col min="7682" max="7682" width="16.08984375" style="116" customWidth="1"/>
    <col min="7683" max="7731" width="5.81640625" style="116" customWidth="1"/>
    <col min="7732" max="7936" width="9.08984375" style="116"/>
    <col min="7937" max="7937" width="1.81640625" style="116" customWidth="1"/>
    <col min="7938" max="7938" width="16.08984375" style="116" customWidth="1"/>
    <col min="7939" max="7987" width="5.81640625" style="116" customWidth="1"/>
    <col min="7988" max="8192" width="9.08984375" style="116"/>
    <col min="8193" max="8193" width="1.81640625" style="116" customWidth="1"/>
    <col min="8194" max="8194" width="16.08984375" style="116" customWidth="1"/>
    <col min="8195" max="8243" width="5.81640625" style="116" customWidth="1"/>
    <col min="8244" max="8448" width="9.08984375" style="116"/>
    <col min="8449" max="8449" width="1.81640625" style="116" customWidth="1"/>
    <col min="8450" max="8450" width="16.08984375" style="116" customWidth="1"/>
    <col min="8451" max="8499" width="5.81640625" style="116" customWidth="1"/>
    <col min="8500" max="8704" width="9.08984375" style="116"/>
    <col min="8705" max="8705" width="1.81640625" style="116" customWidth="1"/>
    <col min="8706" max="8706" width="16.08984375" style="116" customWidth="1"/>
    <col min="8707" max="8755" width="5.81640625" style="116" customWidth="1"/>
    <col min="8756" max="8960" width="9.08984375" style="116"/>
    <col min="8961" max="8961" width="1.81640625" style="116" customWidth="1"/>
    <col min="8962" max="8962" width="16.08984375" style="116" customWidth="1"/>
    <col min="8963" max="9011" width="5.81640625" style="116" customWidth="1"/>
    <col min="9012" max="9216" width="9.08984375" style="116"/>
    <col min="9217" max="9217" width="1.81640625" style="116" customWidth="1"/>
    <col min="9218" max="9218" width="16.08984375" style="116" customWidth="1"/>
    <col min="9219" max="9267" width="5.81640625" style="116" customWidth="1"/>
    <col min="9268" max="9472" width="9.08984375" style="116"/>
    <col min="9473" max="9473" width="1.81640625" style="116" customWidth="1"/>
    <col min="9474" max="9474" width="16.08984375" style="116" customWidth="1"/>
    <col min="9475" max="9523" width="5.81640625" style="116" customWidth="1"/>
    <col min="9524" max="9728" width="9.08984375" style="116"/>
    <col min="9729" max="9729" width="1.81640625" style="116" customWidth="1"/>
    <col min="9730" max="9730" width="16.08984375" style="116" customWidth="1"/>
    <col min="9731" max="9779" width="5.81640625" style="116" customWidth="1"/>
    <col min="9780" max="9984" width="9.08984375" style="116"/>
    <col min="9985" max="9985" width="1.81640625" style="116" customWidth="1"/>
    <col min="9986" max="9986" width="16.08984375" style="116" customWidth="1"/>
    <col min="9987" max="10035" width="5.81640625" style="116" customWidth="1"/>
    <col min="10036" max="10240" width="9.08984375" style="116"/>
    <col min="10241" max="10241" width="1.81640625" style="116" customWidth="1"/>
    <col min="10242" max="10242" width="16.08984375" style="116" customWidth="1"/>
    <col min="10243" max="10291" width="5.81640625" style="116" customWidth="1"/>
    <col min="10292" max="10496" width="9.08984375" style="116"/>
    <col min="10497" max="10497" width="1.81640625" style="116" customWidth="1"/>
    <col min="10498" max="10498" width="16.08984375" style="116" customWidth="1"/>
    <col min="10499" max="10547" width="5.81640625" style="116" customWidth="1"/>
    <col min="10548" max="10752" width="9.08984375" style="116"/>
    <col min="10753" max="10753" width="1.81640625" style="116" customWidth="1"/>
    <col min="10754" max="10754" width="16.08984375" style="116" customWidth="1"/>
    <col min="10755" max="10803" width="5.81640625" style="116" customWidth="1"/>
    <col min="10804" max="11008" width="9.08984375" style="116"/>
    <col min="11009" max="11009" width="1.81640625" style="116" customWidth="1"/>
    <col min="11010" max="11010" width="16.08984375" style="116" customWidth="1"/>
    <col min="11011" max="11059" width="5.81640625" style="116" customWidth="1"/>
    <col min="11060" max="11264" width="9.08984375" style="116"/>
    <col min="11265" max="11265" width="1.81640625" style="116" customWidth="1"/>
    <col min="11266" max="11266" width="16.08984375" style="116" customWidth="1"/>
    <col min="11267" max="11315" width="5.81640625" style="116" customWidth="1"/>
    <col min="11316" max="11520" width="9.08984375" style="116"/>
    <col min="11521" max="11521" width="1.81640625" style="116" customWidth="1"/>
    <col min="11522" max="11522" width="16.08984375" style="116" customWidth="1"/>
    <col min="11523" max="11571" width="5.81640625" style="116" customWidth="1"/>
    <col min="11572" max="11776" width="9.08984375" style="116"/>
    <col min="11777" max="11777" width="1.81640625" style="116" customWidth="1"/>
    <col min="11778" max="11778" width="16.08984375" style="116" customWidth="1"/>
    <col min="11779" max="11827" width="5.81640625" style="116" customWidth="1"/>
    <col min="11828" max="12032" width="9.08984375" style="116"/>
    <col min="12033" max="12033" width="1.81640625" style="116" customWidth="1"/>
    <col min="12034" max="12034" width="16.08984375" style="116" customWidth="1"/>
    <col min="12035" max="12083" width="5.81640625" style="116" customWidth="1"/>
    <col min="12084" max="12288" width="9.08984375" style="116"/>
    <col min="12289" max="12289" width="1.81640625" style="116" customWidth="1"/>
    <col min="12290" max="12290" width="16.08984375" style="116" customWidth="1"/>
    <col min="12291" max="12339" width="5.81640625" style="116" customWidth="1"/>
    <col min="12340" max="12544" width="9.08984375" style="116"/>
    <col min="12545" max="12545" width="1.81640625" style="116" customWidth="1"/>
    <col min="12546" max="12546" width="16.08984375" style="116" customWidth="1"/>
    <col min="12547" max="12595" width="5.81640625" style="116" customWidth="1"/>
    <col min="12596" max="12800" width="9.08984375" style="116"/>
    <col min="12801" max="12801" width="1.81640625" style="116" customWidth="1"/>
    <col min="12802" max="12802" width="16.08984375" style="116" customWidth="1"/>
    <col min="12803" max="12851" width="5.81640625" style="116" customWidth="1"/>
    <col min="12852" max="13056" width="9.08984375" style="116"/>
    <col min="13057" max="13057" width="1.81640625" style="116" customWidth="1"/>
    <col min="13058" max="13058" width="16.08984375" style="116" customWidth="1"/>
    <col min="13059" max="13107" width="5.81640625" style="116" customWidth="1"/>
    <col min="13108" max="13312" width="9.08984375" style="116"/>
    <col min="13313" max="13313" width="1.81640625" style="116" customWidth="1"/>
    <col min="13314" max="13314" width="16.08984375" style="116" customWidth="1"/>
    <col min="13315" max="13363" width="5.81640625" style="116" customWidth="1"/>
    <col min="13364" max="13568" width="9.08984375" style="116"/>
    <col min="13569" max="13569" width="1.81640625" style="116" customWidth="1"/>
    <col min="13570" max="13570" width="16.08984375" style="116" customWidth="1"/>
    <col min="13571" max="13619" width="5.81640625" style="116" customWidth="1"/>
    <col min="13620" max="13824" width="9.08984375" style="116"/>
    <col min="13825" max="13825" width="1.81640625" style="116" customWidth="1"/>
    <col min="13826" max="13826" width="16.08984375" style="116" customWidth="1"/>
    <col min="13827" max="13875" width="5.81640625" style="116" customWidth="1"/>
    <col min="13876" max="14080" width="9.08984375" style="116"/>
    <col min="14081" max="14081" width="1.81640625" style="116" customWidth="1"/>
    <col min="14082" max="14082" width="16.08984375" style="116" customWidth="1"/>
    <col min="14083" max="14131" width="5.81640625" style="116" customWidth="1"/>
    <col min="14132" max="14336" width="9.08984375" style="116"/>
    <col min="14337" max="14337" width="1.81640625" style="116" customWidth="1"/>
    <col min="14338" max="14338" width="16.08984375" style="116" customWidth="1"/>
    <col min="14339" max="14387" width="5.81640625" style="116" customWidth="1"/>
    <col min="14388" max="14592" width="9.08984375" style="116"/>
    <col min="14593" max="14593" width="1.81640625" style="116" customWidth="1"/>
    <col min="14594" max="14594" width="16.08984375" style="116" customWidth="1"/>
    <col min="14595" max="14643" width="5.81640625" style="116" customWidth="1"/>
    <col min="14644" max="14848" width="9.08984375" style="116"/>
    <col min="14849" max="14849" width="1.81640625" style="116" customWidth="1"/>
    <col min="14850" max="14850" width="16.08984375" style="116" customWidth="1"/>
    <col min="14851" max="14899" width="5.81640625" style="116" customWidth="1"/>
    <col min="14900" max="15104" width="9.08984375" style="116"/>
    <col min="15105" max="15105" width="1.81640625" style="116" customWidth="1"/>
    <col min="15106" max="15106" width="16.08984375" style="116" customWidth="1"/>
    <col min="15107" max="15155" width="5.81640625" style="116" customWidth="1"/>
    <col min="15156" max="15360" width="9.08984375" style="116"/>
    <col min="15361" max="15361" width="1.81640625" style="116" customWidth="1"/>
    <col min="15362" max="15362" width="16.08984375" style="116" customWidth="1"/>
    <col min="15363" max="15411" width="5.81640625" style="116" customWidth="1"/>
    <col min="15412" max="15616" width="9.08984375" style="116"/>
    <col min="15617" max="15617" width="1.81640625" style="116" customWidth="1"/>
    <col min="15618" max="15618" width="16.08984375" style="116" customWidth="1"/>
    <col min="15619" max="15667" width="5.81640625" style="116" customWidth="1"/>
    <col min="15668" max="15872" width="9.08984375" style="116"/>
    <col min="15873" max="15873" width="1.81640625" style="116" customWidth="1"/>
    <col min="15874" max="15874" width="16.08984375" style="116" customWidth="1"/>
    <col min="15875" max="15923" width="5.81640625" style="116" customWidth="1"/>
    <col min="15924" max="16128" width="9.08984375" style="116"/>
    <col min="16129" max="16129" width="1.81640625" style="116" customWidth="1"/>
    <col min="16130" max="16130" width="16.08984375" style="116" customWidth="1"/>
    <col min="16131" max="16179" width="5.81640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81640625" defaultRowHeight="18" x14ac:dyDescent="0.4"/>
  <cols>
    <col min="1" max="1" width="5.81640625" style="180" customWidth="1"/>
    <col min="2" max="2" width="28.81640625" style="132" customWidth="1"/>
    <col min="3" max="8" width="9.81640625" style="132" customWidth="1"/>
    <col min="9" max="13" width="9.81640625" style="133" customWidth="1"/>
    <col min="14" max="45" width="9.81640625" style="132" customWidth="1"/>
    <col min="46" max="46" width="9.81640625" style="33"/>
    <col min="47" max="47" width="11.81640625" style="33" customWidth="1"/>
    <col min="48" max="57" width="9.81640625" style="33" customWidth="1"/>
    <col min="58" max="82" width="9.81640625" style="132" customWidth="1"/>
    <col min="83" max="83" width="36.36328125" style="134" bestFit="1" customWidth="1"/>
    <col min="84" max="118" width="9.81640625" style="132" customWidth="1"/>
    <col min="119" max="119" width="36.36328125" style="134" bestFit="1" customWidth="1"/>
    <col min="120" max="256" width="9.81640625" style="132"/>
    <col min="257" max="257" width="5.81640625" style="132" customWidth="1"/>
    <col min="258" max="258" width="18.1796875" style="132" customWidth="1"/>
    <col min="259" max="301" width="9.81640625" style="132" customWidth="1"/>
    <col min="302" max="302" width="9.81640625" style="132"/>
    <col min="303" max="303" width="11.81640625" style="132" customWidth="1"/>
    <col min="304" max="338" width="9.81640625" style="132" customWidth="1"/>
    <col min="339" max="339" width="36.36328125" style="132" bestFit="1" customWidth="1"/>
    <col min="340" max="374" width="9.81640625" style="132" customWidth="1"/>
    <col min="375" max="375" width="36.36328125" style="132" bestFit="1" customWidth="1"/>
    <col min="376" max="512" width="9.81640625" style="132"/>
    <col min="513" max="513" width="5.81640625" style="132" customWidth="1"/>
    <col min="514" max="514" width="18.1796875" style="132" customWidth="1"/>
    <col min="515" max="557" width="9.81640625" style="132" customWidth="1"/>
    <col min="558" max="558" width="9.81640625" style="132"/>
    <col min="559" max="559" width="11.81640625" style="132" customWidth="1"/>
    <col min="560" max="594" width="9.81640625" style="132" customWidth="1"/>
    <col min="595" max="595" width="36.36328125" style="132" bestFit="1" customWidth="1"/>
    <col min="596" max="630" width="9.81640625" style="132" customWidth="1"/>
    <col min="631" max="631" width="36.36328125" style="132" bestFit="1" customWidth="1"/>
    <col min="632" max="768" width="9.81640625" style="132"/>
    <col min="769" max="769" width="5.81640625" style="132" customWidth="1"/>
    <col min="770" max="770" width="18.1796875" style="132" customWidth="1"/>
    <col min="771" max="813" width="9.81640625" style="132" customWidth="1"/>
    <col min="814" max="814" width="9.81640625" style="132"/>
    <col min="815" max="815" width="11.81640625" style="132" customWidth="1"/>
    <col min="816" max="850" width="9.81640625" style="132" customWidth="1"/>
    <col min="851" max="851" width="36.36328125" style="132" bestFit="1" customWidth="1"/>
    <col min="852" max="886" width="9.81640625" style="132" customWidth="1"/>
    <col min="887" max="887" width="36.36328125" style="132" bestFit="1" customWidth="1"/>
    <col min="888" max="1024" width="9.81640625" style="132"/>
    <col min="1025" max="1025" width="5.81640625" style="132" customWidth="1"/>
    <col min="1026" max="1026" width="18.1796875" style="132" customWidth="1"/>
    <col min="1027" max="1069" width="9.81640625" style="132" customWidth="1"/>
    <col min="1070" max="1070" width="9.81640625" style="132"/>
    <col min="1071" max="1071" width="11.81640625" style="132" customWidth="1"/>
    <col min="1072" max="1106" width="9.81640625" style="132" customWidth="1"/>
    <col min="1107" max="1107" width="36.36328125" style="132" bestFit="1" customWidth="1"/>
    <col min="1108" max="1142" width="9.81640625" style="132" customWidth="1"/>
    <col min="1143" max="1143" width="36.36328125" style="132" bestFit="1" customWidth="1"/>
    <col min="1144" max="1280" width="9.81640625" style="132"/>
    <col min="1281" max="1281" width="5.81640625" style="132" customWidth="1"/>
    <col min="1282" max="1282" width="18.1796875" style="132" customWidth="1"/>
    <col min="1283" max="1325" width="9.81640625" style="132" customWidth="1"/>
    <col min="1326" max="1326" width="9.81640625" style="132"/>
    <col min="1327" max="1327" width="11.81640625" style="132" customWidth="1"/>
    <col min="1328" max="1362" width="9.81640625" style="132" customWidth="1"/>
    <col min="1363" max="1363" width="36.36328125" style="132" bestFit="1" customWidth="1"/>
    <col min="1364" max="1398" width="9.81640625" style="132" customWidth="1"/>
    <col min="1399" max="1399" width="36.36328125" style="132" bestFit="1" customWidth="1"/>
    <col min="1400" max="1536" width="9.81640625" style="132"/>
    <col min="1537" max="1537" width="5.81640625" style="132" customWidth="1"/>
    <col min="1538" max="1538" width="18.1796875" style="132" customWidth="1"/>
    <col min="1539" max="1581" width="9.81640625" style="132" customWidth="1"/>
    <col min="1582" max="1582" width="9.81640625" style="132"/>
    <col min="1583" max="1583" width="11.81640625" style="132" customWidth="1"/>
    <col min="1584" max="1618" width="9.81640625" style="132" customWidth="1"/>
    <col min="1619" max="1619" width="36.36328125" style="132" bestFit="1" customWidth="1"/>
    <col min="1620" max="1654" width="9.81640625" style="132" customWidth="1"/>
    <col min="1655" max="1655" width="36.36328125" style="132" bestFit="1" customWidth="1"/>
    <col min="1656" max="1792" width="9.81640625" style="132"/>
    <col min="1793" max="1793" width="5.81640625" style="132" customWidth="1"/>
    <col min="1794" max="1794" width="18.1796875" style="132" customWidth="1"/>
    <col min="1795" max="1837" width="9.81640625" style="132" customWidth="1"/>
    <col min="1838" max="1838" width="9.81640625" style="132"/>
    <col min="1839" max="1839" width="11.81640625" style="132" customWidth="1"/>
    <col min="1840" max="1874" width="9.81640625" style="132" customWidth="1"/>
    <col min="1875" max="1875" width="36.36328125" style="132" bestFit="1" customWidth="1"/>
    <col min="1876" max="1910" width="9.81640625" style="132" customWidth="1"/>
    <col min="1911" max="1911" width="36.36328125" style="132" bestFit="1" customWidth="1"/>
    <col min="1912" max="2048" width="9.81640625" style="132"/>
    <col min="2049" max="2049" width="5.81640625" style="132" customWidth="1"/>
    <col min="2050" max="2050" width="18.1796875" style="132" customWidth="1"/>
    <col min="2051" max="2093" width="9.81640625" style="132" customWidth="1"/>
    <col min="2094" max="2094" width="9.81640625" style="132"/>
    <col min="2095" max="2095" width="11.81640625" style="132" customWidth="1"/>
    <col min="2096" max="2130" width="9.81640625" style="132" customWidth="1"/>
    <col min="2131" max="2131" width="36.36328125" style="132" bestFit="1" customWidth="1"/>
    <col min="2132" max="2166" width="9.81640625" style="132" customWidth="1"/>
    <col min="2167" max="2167" width="36.36328125" style="132" bestFit="1" customWidth="1"/>
    <col min="2168" max="2304" width="9.81640625" style="132"/>
    <col min="2305" max="2305" width="5.81640625" style="132" customWidth="1"/>
    <col min="2306" max="2306" width="18.1796875" style="132" customWidth="1"/>
    <col min="2307" max="2349" width="9.81640625" style="132" customWidth="1"/>
    <col min="2350" max="2350" width="9.81640625" style="132"/>
    <col min="2351" max="2351" width="11.81640625" style="132" customWidth="1"/>
    <col min="2352" max="2386" width="9.81640625" style="132" customWidth="1"/>
    <col min="2387" max="2387" width="36.36328125" style="132" bestFit="1" customWidth="1"/>
    <col min="2388" max="2422" width="9.81640625" style="132" customWidth="1"/>
    <col min="2423" max="2423" width="36.36328125" style="132" bestFit="1" customWidth="1"/>
    <col min="2424" max="2560" width="9.81640625" style="132"/>
    <col min="2561" max="2561" width="5.81640625" style="132" customWidth="1"/>
    <col min="2562" max="2562" width="18.1796875" style="132" customWidth="1"/>
    <col min="2563" max="2605" width="9.81640625" style="132" customWidth="1"/>
    <col min="2606" max="2606" width="9.81640625" style="132"/>
    <col min="2607" max="2607" width="11.81640625" style="132" customWidth="1"/>
    <col min="2608" max="2642" width="9.81640625" style="132" customWidth="1"/>
    <col min="2643" max="2643" width="36.36328125" style="132" bestFit="1" customWidth="1"/>
    <col min="2644" max="2678" width="9.81640625" style="132" customWidth="1"/>
    <col min="2679" max="2679" width="36.36328125" style="132" bestFit="1" customWidth="1"/>
    <col min="2680" max="2816" width="9.81640625" style="132"/>
    <col min="2817" max="2817" width="5.81640625" style="132" customWidth="1"/>
    <col min="2818" max="2818" width="18.1796875" style="132" customWidth="1"/>
    <col min="2819" max="2861" width="9.81640625" style="132" customWidth="1"/>
    <col min="2862" max="2862" width="9.81640625" style="132"/>
    <col min="2863" max="2863" width="11.81640625" style="132" customWidth="1"/>
    <col min="2864" max="2898" width="9.81640625" style="132" customWidth="1"/>
    <col min="2899" max="2899" width="36.36328125" style="132" bestFit="1" customWidth="1"/>
    <col min="2900" max="2934" width="9.81640625" style="132" customWidth="1"/>
    <col min="2935" max="2935" width="36.36328125" style="132" bestFit="1" customWidth="1"/>
    <col min="2936" max="3072" width="9.81640625" style="132"/>
    <col min="3073" max="3073" width="5.81640625" style="132" customWidth="1"/>
    <col min="3074" max="3074" width="18.1796875" style="132" customWidth="1"/>
    <col min="3075" max="3117" width="9.81640625" style="132" customWidth="1"/>
    <col min="3118" max="3118" width="9.81640625" style="132"/>
    <col min="3119" max="3119" width="11.81640625" style="132" customWidth="1"/>
    <col min="3120" max="3154" width="9.81640625" style="132" customWidth="1"/>
    <col min="3155" max="3155" width="36.36328125" style="132" bestFit="1" customWidth="1"/>
    <col min="3156" max="3190" width="9.81640625" style="132" customWidth="1"/>
    <col min="3191" max="3191" width="36.36328125" style="132" bestFit="1" customWidth="1"/>
    <col min="3192" max="3328" width="9.81640625" style="132"/>
    <col min="3329" max="3329" width="5.81640625" style="132" customWidth="1"/>
    <col min="3330" max="3330" width="18.1796875" style="132" customWidth="1"/>
    <col min="3331" max="3373" width="9.81640625" style="132" customWidth="1"/>
    <col min="3374" max="3374" width="9.81640625" style="132"/>
    <col min="3375" max="3375" width="11.81640625" style="132" customWidth="1"/>
    <col min="3376" max="3410" width="9.81640625" style="132" customWidth="1"/>
    <col min="3411" max="3411" width="36.36328125" style="132" bestFit="1" customWidth="1"/>
    <col min="3412" max="3446" width="9.81640625" style="132" customWidth="1"/>
    <col min="3447" max="3447" width="36.36328125" style="132" bestFit="1" customWidth="1"/>
    <col min="3448" max="3584" width="9.81640625" style="132"/>
    <col min="3585" max="3585" width="5.81640625" style="132" customWidth="1"/>
    <col min="3586" max="3586" width="18.1796875" style="132" customWidth="1"/>
    <col min="3587" max="3629" width="9.81640625" style="132" customWidth="1"/>
    <col min="3630" max="3630" width="9.81640625" style="132"/>
    <col min="3631" max="3631" width="11.81640625" style="132" customWidth="1"/>
    <col min="3632" max="3666" width="9.81640625" style="132" customWidth="1"/>
    <col min="3667" max="3667" width="36.36328125" style="132" bestFit="1" customWidth="1"/>
    <col min="3668" max="3702" width="9.81640625" style="132" customWidth="1"/>
    <col min="3703" max="3703" width="36.36328125" style="132" bestFit="1" customWidth="1"/>
    <col min="3704" max="3840" width="9.81640625" style="132"/>
    <col min="3841" max="3841" width="5.81640625" style="132" customWidth="1"/>
    <col min="3842" max="3842" width="18.1796875" style="132" customWidth="1"/>
    <col min="3843" max="3885" width="9.81640625" style="132" customWidth="1"/>
    <col min="3886" max="3886" width="9.81640625" style="132"/>
    <col min="3887" max="3887" width="11.81640625" style="132" customWidth="1"/>
    <col min="3888" max="3922" width="9.81640625" style="132" customWidth="1"/>
    <col min="3923" max="3923" width="36.36328125" style="132" bestFit="1" customWidth="1"/>
    <col min="3924" max="3958" width="9.81640625" style="132" customWidth="1"/>
    <col min="3959" max="3959" width="36.36328125" style="132" bestFit="1" customWidth="1"/>
    <col min="3960" max="4096" width="9.81640625" style="132"/>
    <col min="4097" max="4097" width="5.81640625" style="132" customWidth="1"/>
    <col min="4098" max="4098" width="18.1796875" style="132" customWidth="1"/>
    <col min="4099" max="4141" width="9.81640625" style="132" customWidth="1"/>
    <col min="4142" max="4142" width="9.81640625" style="132"/>
    <col min="4143" max="4143" width="11.81640625" style="132" customWidth="1"/>
    <col min="4144" max="4178" width="9.81640625" style="132" customWidth="1"/>
    <col min="4179" max="4179" width="36.36328125" style="132" bestFit="1" customWidth="1"/>
    <col min="4180" max="4214" width="9.81640625" style="132" customWidth="1"/>
    <col min="4215" max="4215" width="36.36328125" style="132" bestFit="1" customWidth="1"/>
    <col min="4216" max="4352" width="9.81640625" style="132"/>
    <col min="4353" max="4353" width="5.81640625" style="132" customWidth="1"/>
    <col min="4354" max="4354" width="18.1796875" style="132" customWidth="1"/>
    <col min="4355" max="4397" width="9.81640625" style="132" customWidth="1"/>
    <col min="4398" max="4398" width="9.81640625" style="132"/>
    <col min="4399" max="4399" width="11.81640625" style="132" customWidth="1"/>
    <col min="4400" max="4434" width="9.81640625" style="132" customWidth="1"/>
    <col min="4435" max="4435" width="36.36328125" style="132" bestFit="1" customWidth="1"/>
    <col min="4436" max="4470" width="9.81640625" style="132" customWidth="1"/>
    <col min="4471" max="4471" width="36.36328125" style="132" bestFit="1" customWidth="1"/>
    <col min="4472" max="4608" width="9.81640625" style="132"/>
    <col min="4609" max="4609" width="5.81640625" style="132" customWidth="1"/>
    <col min="4610" max="4610" width="18.1796875" style="132" customWidth="1"/>
    <col min="4611" max="4653" width="9.81640625" style="132" customWidth="1"/>
    <col min="4654" max="4654" width="9.81640625" style="132"/>
    <col min="4655" max="4655" width="11.81640625" style="132" customWidth="1"/>
    <col min="4656" max="4690" width="9.81640625" style="132" customWidth="1"/>
    <col min="4691" max="4691" width="36.36328125" style="132" bestFit="1" customWidth="1"/>
    <col min="4692" max="4726" width="9.81640625" style="132" customWidth="1"/>
    <col min="4727" max="4727" width="36.36328125" style="132" bestFit="1" customWidth="1"/>
    <col min="4728" max="4864" width="9.81640625" style="132"/>
    <col min="4865" max="4865" width="5.81640625" style="132" customWidth="1"/>
    <col min="4866" max="4866" width="18.1796875" style="132" customWidth="1"/>
    <col min="4867" max="4909" width="9.81640625" style="132" customWidth="1"/>
    <col min="4910" max="4910" width="9.81640625" style="132"/>
    <col min="4911" max="4911" width="11.81640625" style="132" customWidth="1"/>
    <col min="4912" max="4946" width="9.81640625" style="132" customWidth="1"/>
    <col min="4947" max="4947" width="36.36328125" style="132" bestFit="1" customWidth="1"/>
    <col min="4948" max="4982" width="9.81640625" style="132" customWidth="1"/>
    <col min="4983" max="4983" width="36.36328125" style="132" bestFit="1" customWidth="1"/>
    <col min="4984" max="5120" width="9.81640625" style="132"/>
    <col min="5121" max="5121" width="5.81640625" style="132" customWidth="1"/>
    <col min="5122" max="5122" width="18.1796875" style="132" customWidth="1"/>
    <col min="5123" max="5165" width="9.81640625" style="132" customWidth="1"/>
    <col min="5166" max="5166" width="9.81640625" style="132"/>
    <col min="5167" max="5167" width="11.81640625" style="132" customWidth="1"/>
    <col min="5168" max="5202" width="9.81640625" style="132" customWidth="1"/>
    <col min="5203" max="5203" width="36.36328125" style="132" bestFit="1" customWidth="1"/>
    <col min="5204" max="5238" width="9.81640625" style="132" customWidth="1"/>
    <col min="5239" max="5239" width="36.36328125" style="132" bestFit="1" customWidth="1"/>
    <col min="5240" max="5376" width="9.81640625" style="132"/>
    <col min="5377" max="5377" width="5.81640625" style="132" customWidth="1"/>
    <col min="5378" max="5378" width="18.1796875" style="132" customWidth="1"/>
    <col min="5379" max="5421" width="9.81640625" style="132" customWidth="1"/>
    <col min="5422" max="5422" width="9.81640625" style="132"/>
    <col min="5423" max="5423" width="11.81640625" style="132" customWidth="1"/>
    <col min="5424" max="5458" width="9.81640625" style="132" customWidth="1"/>
    <col min="5459" max="5459" width="36.36328125" style="132" bestFit="1" customWidth="1"/>
    <col min="5460" max="5494" width="9.81640625" style="132" customWidth="1"/>
    <col min="5495" max="5495" width="36.36328125" style="132" bestFit="1" customWidth="1"/>
    <col min="5496" max="5632" width="9.81640625" style="132"/>
    <col min="5633" max="5633" width="5.81640625" style="132" customWidth="1"/>
    <col min="5634" max="5634" width="18.1796875" style="132" customWidth="1"/>
    <col min="5635" max="5677" width="9.81640625" style="132" customWidth="1"/>
    <col min="5678" max="5678" width="9.81640625" style="132"/>
    <col min="5679" max="5679" width="11.81640625" style="132" customWidth="1"/>
    <col min="5680" max="5714" width="9.81640625" style="132" customWidth="1"/>
    <col min="5715" max="5715" width="36.36328125" style="132" bestFit="1" customWidth="1"/>
    <col min="5716" max="5750" width="9.81640625" style="132" customWidth="1"/>
    <col min="5751" max="5751" width="36.36328125" style="132" bestFit="1" customWidth="1"/>
    <col min="5752" max="5888" width="9.81640625" style="132"/>
    <col min="5889" max="5889" width="5.81640625" style="132" customWidth="1"/>
    <col min="5890" max="5890" width="18.1796875" style="132" customWidth="1"/>
    <col min="5891" max="5933" width="9.81640625" style="132" customWidth="1"/>
    <col min="5934" max="5934" width="9.81640625" style="132"/>
    <col min="5935" max="5935" width="11.81640625" style="132" customWidth="1"/>
    <col min="5936" max="5970" width="9.81640625" style="132" customWidth="1"/>
    <col min="5971" max="5971" width="36.36328125" style="132" bestFit="1" customWidth="1"/>
    <col min="5972" max="6006" width="9.81640625" style="132" customWidth="1"/>
    <col min="6007" max="6007" width="36.36328125" style="132" bestFit="1" customWidth="1"/>
    <col min="6008" max="6144" width="9.81640625" style="132"/>
    <col min="6145" max="6145" width="5.81640625" style="132" customWidth="1"/>
    <col min="6146" max="6146" width="18.1796875" style="132" customWidth="1"/>
    <col min="6147" max="6189" width="9.81640625" style="132" customWidth="1"/>
    <col min="6190" max="6190" width="9.81640625" style="132"/>
    <col min="6191" max="6191" width="11.81640625" style="132" customWidth="1"/>
    <col min="6192" max="6226" width="9.81640625" style="132" customWidth="1"/>
    <col min="6227" max="6227" width="36.36328125" style="132" bestFit="1" customWidth="1"/>
    <col min="6228" max="6262" width="9.81640625" style="132" customWidth="1"/>
    <col min="6263" max="6263" width="36.36328125" style="132" bestFit="1" customWidth="1"/>
    <col min="6264" max="6400" width="9.81640625" style="132"/>
    <col min="6401" max="6401" width="5.81640625" style="132" customWidth="1"/>
    <col min="6402" max="6402" width="18.1796875" style="132" customWidth="1"/>
    <col min="6403" max="6445" width="9.81640625" style="132" customWidth="1"/>
    <col min="6446" max="6446" width="9.81640625" style="132"/>
    <col min="6447" max="6447" width="11.81640625" style="132" customWidth="1"/>
    <col min="6448" max="6482" width="9.81640625" style="132" customWidth="1"/>
    <col min="6483" max="6483" width="36.36328125" style="132" bestFit="1" customWidth="1"/>
    <col min="6484" max="6518" width="9.81640625" style="132" customWidth="1"/>
    <col min="6519" max="6519" width="36.36328125" style="132" bestFit="1" customWidth="1"/>
    <col min="6520" max="6656" width="9.81640625" style="132"/>
    <col min="6657" max="6657" width="5.81640625" style="132" customWidth="1"/>
    <col min="6658" max="6658" width="18.1796875" style="132" customWidth="1"/>
    <col min="6659" max="6701" width="9.81640625" style="132" customWidth="1"/>
    <col min="6702" max="6702" width="9.81640625" style="132"/>
    <col min="6703" max="6703" width="11.81640625" style="132" customWidth="1"/>
    <col min="6704" max="6738" width="9.81640625" style="132" customWidth="1"/>
    <col min="6739" max="6739" width="36.36328125" style="132" bestFit="1" customWidth="1"/>
    <col min="6740" max="6774" width="9.81640625" style="132" customWidth="1"/>
    <col min="6775" max="6775" width="36.36328125" style="132" bestFit="1" customWidth="1"/>
    <col min="6776" max="6912" width="9.81640625" style="132"/>
    <col min="6913" max="6913" width="5.81640625" style="132" customWidth="1"/>
    <col min="6914" max="6914" width="18.1796875" style="132" customWidth="1"/>
    <col min="6915" max="6957" width="9.81640625" style="132" customWidth="1"/>
    <col min="6958" max="6958" width="9.81640625" style="132"/>
    <col min="6959" max="6959" width="11.81640625" style="132" customWidth="1"/>
    <col min="6960" max="6994" width="9.81640625" style="132" customWidth="1"/>
    <col min="6995" max="6995" width="36.36328125" style="132" bestFit="1" customWidth="1"/>
    <col min="6996" max="7030" width="9.81640625" style="132" customWidth="1"/>
    <col min="7031" max="7031" width="36.36328125" style="132" bestFit="1" customWidth="1"/>
    <col min="7032" max="7168" width="9.81640625" style="132"/>
    <col min="7169" max="7169" width="5.81640625" style="132" customWidth="1"/>
    <col min="7170" max="7170" width="18.1796875" style="132" customWidth="1"/>
    <col min="7171" max="7213" width="9.81640625" style="132" customWidth="1"/>
    <col min="7214" max="7214" width="9.81640625" style="132"/>
    <col min="7215" max="7215" width="11.81640625" style="132" customWidth="1"/>
    <col min="7216" max="7250" width="9.81640625" style="132" customWidth="1"/>
    <col min="7251" max="7251" width="36.36328125" style="132" bestFit="1" customWidth="1"/>
    <col min="7252" max="7286" width="9.81640625" style="132" customWidth="1"/>
    <col min="7287" max="7287" width="36.36328125" style="132" bestFit="1" customWidth="1"/>
    <col min="7288" max="7424" width="9.81640625" style="132"/>
    <col min="7425" max="7425" width="5.81640625" style="132" customWidth="1"/>
    <col min="7426" max="7426" width="18.1796875" style="132" customWidth="1"/>
    <col min="7427" max="7469" width="9.81640625" style="132" customWidth="1"/>
    <col min="7470" max="7470" width="9.81640625" style="132"/>
    <col min="7471" max="7471" width="11.81640625" style="132" customWidth="1"/>
    <col min="7472" max="7506" width="9.81640625" style="132" customWidth="1"/>
    <col min="7507" max="7507" width="36.36328125" style="132" bestFit="1" customWidth="1"/>
    <col min="7508" max="7542" width="9.81640625" style="132" customWidth="1"/>
    <col min="7543" max="7543" width="36.36328125" style="132" bestFit="1" customWidth="1"/>
    <col min="7544" max="7680" width="9.81640625" style="132"/>
    <col min="7681" max="7681" width="5.81640625" style="132" customWidth="1"/>
    <col min="7682" max="7682" width="18.1796875" style="132" customWidth="1"/>
    <col min="7683" max="7725" width="9.81640625" style="132" customWidth="1"/>
    <col min="7726" max="7726" width="9.81640625" style="132"/>
    <col min="7727" max="7727" width="11.81640625" style="132" customWidth="1"/>
    <col min="7728" max="7762" width="9.81640625" style="132" customWidth="1"/>
    <col min="7763" max="7763" width="36.36328125" style="132" bestFit="1" customWidth="1"/>
    <col min="7764" max="7798" width="9.81640625" style="132" customWidth="1"/>
    <col min="7799" max="7799" width="36.36328125" style="132" bestFit="1" customWidth="1"/>
    <col min="7800" max="7936" width="9.81640625" style="132"/>
    <col min="7937" max="7937" width="5.81640625" style="132" customWidth="1"/>
    <col min="7938" max="7938" width="18.1796875" style="132" customWidth="1"/>
    <col min="7939" max="7981" width="9.81640625" style="132" customWidth="1"/>
    <col min="7982" max="7982" width="9.81640625" style="132"/>
    <col min="7983" max="7983" width="11.81640625" style="132" customWidth="1"/>
    <col min="7984" max="8018" width="9.81640625" style="132" customWidth="1"/>
    <col min="8019" max="8019" width="36.36328125" style="132" bestFit="1" customWidth="1"/>
    <col min="8020" max="8054" width="9.81640625" style="132" customWidth="1"/>
    <col min="8055" max="8055" width="36.36328125" style="132" bestFit="1" customWidth="1"/>
    <col min="8056" max="8192" width="9.81640625" style="132"/>
    <col min="8193" max="8193" width="5.81640625" style="132" customWidth="1"/>
    <col min="8194" max="8194" width="18.1796875" style="132" customWidth="1"/>
    <col min="8195" max="8237" width="9.81640625" style="132" customWidth="1"/>
    <col min="8238" max="8238" width="9.81640625" style="132"/>
    <col min="8239" max="8239" width="11.81640625" style="132" customWidth="1"/>
    <col min="8240" max="8274" width="9.81640625" style="132" customWidth="1"/>
    <col min="8275" max="8275" width="36.36328125" style="132" bestFit="1" customWidth="1"/>
    <col min="8276" max="8310" width="9.81640625" style="132" customWidth="1"/>
    <col min="8311" max="8311" width="36.36328125" style="132" bestFit="1" customWidth="1"/>
    <col min="8312" max="8448" width="9.81640625" style="132"/>
    <col min="8449" max="8449" width="5.81640625" style="132" customWidth="1"/>
    <col min="8450" max="8450" width="18.1796875" style="132" customWidth="1"/>
    <col min="8451" max="8493" width="9.81640625" style="132" customWidth="1"/>
    <col min="8494" max="8494" width="9.81640625" style="132"/>
    <col min="8495" max="8495" width="11.81640625" style="132" customWidth="1"/>
    <col min="8496" max="8530" width="9.81640625" style="132" customWidth="1"/>
    <col min="8531" max="8531" width="36.36328125" style="132" bestFit="1" customWidth="1"/>
    <col min="8532" max="8566" width="9.81640625" style="132" customWidth="1"/>
    <col min="8567" max="8567" width="36.36328125" style="132" bestFit="1" customWidth="1"/>
    <col min="8568" max="8704" width="9.81640625" style="132"/>
    <col min="8705" max="8705" width="5.81640625" style="132" customWidth="1"/>
    <col min="8706" max="8706" width="18.1796875" style="132" customWidth="1"/>
    <col min="8707" max="8749" width="9.81640625" style="132" customWidth="1"/>
    <col min="8750" max="8750" width="9.81640625" style="132"/>
    <col min="8751" max="8751" width="11.81640625" style="132" customWidth="1"/>
    <col min="8752" max="8786" width="9.81640625" style="132" customWidth="1"/>
    <col min="8787" max="8787" width="36.36328125" style="132" bestFit="1" customWidth="1"/>
    <col min="8788" max="8822" width="9.81640625" style="132" customWidth="1"/>
    <col min="8823" max="8823" width="36.36328125" style="132" bestFit="1" customWidth="1"/>
    <col min="8824" max="8960" width="9.81640625" style="132"/>
    <col min="8961" max="8961" width="5.81640625" style="132" customWidth="1"/>
    <col min="8962" max="8962" width="18.1796875" style="132" customWidth="1"/>
    <col min="8963" max="9005" width="9.81640625" style="132" customWidth="1"/>
    <col min="9006" max="9006" width="9.81640625" style="132"/>
    <col min="9007" max="9007" width="11.81640625" style="132" customWidth="1"/>
    <col min="9008" max="9042" width="9.81640625" style="132" customWidth="1"/>
    <col min="9043" max="9043" width="36.36328125" style="132" bestFit="1" customWidth="1"/>
    <col min="9044" max="9078" width="9.81640625" style="132" customWidth="1"/>
    <col min="9079" max="9079" width="36.36328125" style="132" bestFit="1" customWidth="1"/>
    <col min="9080" max="9216" width="9.81640625" style="132"/>
    <col min="9217" max="9217" width="5.81640625" style="132" customWidth="1"/>
    <col min="9218" max="9218" width="18.1796875" style="132" customWidth="1"/>
    <col min="9219" max="9261" width="9.81640625" style="132" customWidth="1"/>
    <col min="9262" max="9262" width="9.81640625" style="132"/>
    <col min="9263" max="9263" width="11.81640625" style="132" customWidth="1"/>
    <col min="9264" max="9298" width="9.81640625" style="132" customWidth="1"/>
    <col min="9299" max="9299" width="36.36328125" style="132" bestFit="1" customWidth="1"/>
    <col min="9300" max="9334" width="9.81640625" style="132" customWidth="1"/>
    <col min="9335" max="9335" width="36.36328125" style="132" bestFit="1" customWidth="1"/>
    <col min="9336" max="9472" width="9.81640625" style="132"/>
    <col min="9473" max="9473" width="5.81640625" style="132" customWidth="1"/>
    <col min="9474" max="9474" width="18.1796875" style="132" customWidth="1"/>
    <col min="9475" max="9517" width="9.81640625" style="132" customWidth="1"/>
    <col min="9518" max="9518" width="9.81640625" style="132"/>
    <col min="9519" max="9519" width="11.81640625" style="132" customWidth="1"/>
    <col min="9520" max="9554" width="9.81640625" style="132" customWidth="1"/>
    <col min="9555" max="9555" width="36.36328125" style="132" bestFit="1" customWidth="1"/>
    <col min="9556" max="9590" width="9.81640625" style="132" customWidth="1"/>
    <col min="9591" max="9591" width="36.36328125" style="132" bestFit="1" customWidth="1"/>
    <col min="9592" max="9728" width="9.81640625" style="132"/>
    <col min="9729" max="9729" width="5.81640625" style="132" customWidth="1"/>
    <col min="9730" max="9730" width="18.1796875" style="132" customWidth="1"/>
    <col min="9731" max="9773" width="9.81640625" style="132" customWidth="1"/>
    <col min="9774" max="9774" width="9.81640625" style="132"/>
    <col min="9775" max="9775" width="11.81640625" style="132" customWidth="1"/>
    <col min="9776" max="9810" width="9.81640625" style="132" customWidth="1"/>
    <col min="9811" max="9811" width="36.36328125" style="132" bestFit="1" customWidth="1"/>
    <col min="9812" max="9846" width="9.81640625" style="132" customWidth="1"/>
    <col min="9847" max="9847" width="36.36328125" style="132" bestFit="1" customWidth="1"/>
    <col min="9848" max="9984" width="9.81640625" style="132"/>
    <col min="9985" max="9985" width="5.81640625" style="132" customWidth="1"/>
    <col min="9986" max="9986" width="18.1796875" style="132" customWidth="1"/>
    <col min="9987" max="10029" width="9.81640625" style="132" customWidth="1"/>
    <col min="10030" max="10030" width="9.81640625" style="132"/>
    <col min="10031" max="10031" width="11.81640625" style="132" customWidth="1"/>
    <col min="10032" max="10066" width="9.81640625" style="132" customWidth="1"/>
    <col min="10067" max="10067" width="36.36328125" style="132" bestFit="1" customWidth="1"/>
    <col min="10068" max="10102" width="9.81640625" style="132" customWidth="1"/>
    <col min="10103" max="10103" width="36.36328125" style="132" bestFit="1" customWidth="1"/>
    <col min="10104" max="10240" width="9.81640625" style="132"/>
    <col min="10241" max="10241" width="5.81640625" style="132" customWidth="1"/>
    <col min="10242" max="10242" width="18.1796875" style="132" customWidth="1"/>
    <col min="10243" max="10285" width="9.81640625" style="132" customWidth="1"/>
    <col min="10286" max="10286" width="9.81640625" style="132"/>
    <col min="10287" max="10287" width="11.81640625" style="132" customWidth="1"/>
    <col min="10288" max="10322" width="9.81640625" style="132" customWidth="1"/>
    <col min="10323" max="10323" width="36.36328125" style="132" bestFit="1" customWidth="1"/>
    <col min="10324" max="10358" width="9.81640625" style="132" customWidth="1"/>
    <col min="10359" max="10359" width="36.36328125" style="132" bestFit="1" customWidth="1"/>
    <col min="10360" max="10496" width="9.81640625" style="132"/>
    <col min="10497" max="10497" width="5.81640625" style="132" customWidth="1"/>
    <col min="10498" max="10498" width="18.1796875" style="132" customWidth="1"/>
    <col min="10499" max="10541" width="9.81640625" style="132" customWidth="1"/>
    <col min="10542" max="10542" width="9.81640625" style="132"/>
    <col min="10543" max="10543" width="11.81640625" style="132" customWidth="1"/>
    <col min="10544" max="10578" width="9.81640625" style="132" customWidth="1"/>
    <col min="10579" max="10579" width="36.36328125" style="132" bestFit="1" customWidth="1"/>
    <col min="10580" max="10614" width="9.81640625" style="132" customWidth="1"/>
    <col min="10615" max="10615" width="36.36328125" style="132" bestFit="1" customWidth="1"/>
    <col min="10616" max="10752" width="9.81640625" style="132"/>
    <col min="10753" max="10753" width="5.81640625" style="132" customWidth="1"/>
    <col min="10754" max="10754" width="18.1796875" style="132" customWidth="1"/>
    <col min="10755" max="10797" width="9.81640625" style="132" customWidth="1"/>
    <col min="10798" max="10798" width="9.81640625" style="132"/>
    <col min="10799" max="10799" width="11.81640625" style="132" customWidth="1"/>
    <col min="10800" max="10834" width="9.81640625" style="132" customWidth="1"/>
    <col min="10835" max="10835" width="36.36328125" style="132" bestFit="1" customWidth="1"/>
    <col min="10836" max="10870" width="9.81640625" style="132" customWidth="1"/>
    <col min="10871" max="10871" width="36.36328125" style="132" bestFit="1" customWidth="1"/>
    <col min="10872" max="11008" width="9.81640625" style="132"/>
    <col min="11009" max="11009" width="5.81640625" style="132" customWidth="1"/>
    <col min="11010" max="11010" width="18.1796875" style="132" customWidth="1"/>
    <col min="11011" max="11053" width="9.81640625" style="132" customWidth="1"/>
    <col min="11054" max="11054" width="9.81640625" style="132"/>
    <col min="11055" max="11055" width="11.81640625" style="132" customWidth="1"/>
    <col min="11056" max="11090" width="9.81640625" style="132" customWidth="1"/>
    <col min="11091" max="11091" width="36.36328125" style="132" bestFit="1" customWidth="1"/>
    <col min="11092" max="11126" width="9.81640625" style="132" customWidth="1"/>
    <col min="11127" max="11127" width="36.36328125" style="132" bestFit="1" customWidth="1"/>
    <col min="11128" max="11264" width="9.81640625" style="132"/>
    <col min="11265" max="11265" width="5.81640625" style="132" customWidth="1"/>
    <col min="11266" max="11266" width="18.1796875" style="132" customWidth="1"/>
    <col min="11267" max="11309" width="9.81640625" style="132" customWidth="1"/>
    <col min="11310" max="11310" width="9.81640625" style="132"/>
    <col min="11311" max="11311" width="11.81640625" style="132" customWidth="1"/>
    <col min="11312" max="11346" width="9.81640625" style="132" customWidth="1"/>
    <col min="11347" max="11347" width="36.36328125" style="132" bestFit="1" customWidth="1"/>
    <col min="11348" max="11382" width="9.81640625" style="132" customWidth="1"/>
    <col min="11383" max="11383" width="36.36328125" style="132" bestFit="1" customWidth="1"/>
    <col min="11384" max="11520" width="9.81640625" style="132"/>
    <col min="11521" max="11521" width="5.81640625" style="132" customWidth="1"/>
    <col min="11522" max="11522" width="18.1796875" style="132" customWidth="1"/>
    <col min="11523" max="11565" width="9.81640625" style="132" customWidth="1"/>
    <col min="11566" max="11566" width="9.81640625" style="132"/>
    <col min="11567" max="11567" width="11.81640625" style="132" customWidth="1"/>
    <col min="11568" max="11602" width="9.81640625" style="132" customWidth="1"/>
    <col min="11603" max="11603" width="36.36328125" style="132" bestFit="1" customWidth="1"/>
    <col min="11604" max="11638" width="9.81640625" style="132" customWidth="1"/>
    <col min="11639" max="11639" width="36.36328125" style="132" bestFit="1" customWidth="1"/>
    <col min="11640" max="11776" width="9.81640625" style="132"/>
    <col min="11777" max="11777" width="5.81640625" style="132" customWidth="1"/>
    <col min="11778" max="11778" width="18.1796875" style="132" customWidth="1"/>
    <col min="11779" max="11821" width="9.81640625" style="132" customWidth="1"/>
    <col min="11822" max="11822" width="9.81640625" style="132"/>
    <col min="11823" max="11823" width="11.81640625" style="132" customWidth="1"/>
    <col min="11824" max="11858" width="9.81640625" style="132" customWidth="1"/>
    <col min="11859" max="11859" width="36.36328125" style="132" bestFit="1" customWidth="1"/>
    <col min="11860" max="11894" width="9.81640625" style="132" customWidth="1"/>
    <col min="11895" max="11895" width="36.36328125" style="132" bestFit="1" customWidth="1"/>
    <col min="11896" max="12032" width="9.81640625" style="132"/>
    <col min="12033" max="12033" width="5.81640625" style="132" customWidth="1"/>
    <col min="12034" max="12034" width="18.1796875" style="132" customWidth="1"/>
    <col min="12035" max="12077" width="9.81640625" style="132" customWidth="1"/>
    <col min="12078" max="12078" width="9.81640625" style="132"/>
    <col min="12079" max="12079" width="11.81640625" style="132" customWidth="1"/>
    <col min="12080" max="12114" width="9.81640625" style="132" customWidth="1"/>
    <col min="12115" max="12115" width="36.36328125" style="132" bestFit="1" customWidth="1"/>
    <col min="12116" max="12150" width="9.81640625" style="132" customWidth="1"/>
    <col min="12151" max="12151" width="36.36328125" style="132" bestFit="1" customWidth="1"/>
    <col min="12152" max="12288" width="9.81640625" style="132"/>
    <col min="12289" max="12289" width="5.81640625" style="132" customWidth="1"/>
    <col min="12290" max="12290" width="18.1796875" style="132" customWidth="1"/>
    <col min="12291" max="12333" width="9.81640625" style="132" customWidth="1"/>
    <col min="12334" max="12334" width="9.81640625" style="132"/>
    <col min="12335" max="12335" width="11.81640625" style="132" customWidth="1"/>
    <col min="12336" max="12370" width="9.81640625" style="132" customWidth="1"/>
    <col min="12371" max="12371" width="36.36328125" style="132" bestFit="1" customWidth="1"/>
    <col min="12372" max="12406" width="9.81640625" style="132" customWidth="1"/>
    <col min="12407" max="12407" width="36.36328125" style="132" bestFit="1" customWidth="1"/>
    <col min="12408" max="12544" width="9.81640625" style="132"/>
    <col min="12545" max="12545" width="5.81640625" style="132" customWidth="1"/>
    <col min="12546" max="12546" width="18.1796875" style="132" customWidth="1"/>
    <col min="12547" max="12589" width="9.81640625" style="132" customWidth="1"/>
    <col min="12590" max="12590" width="9.81640625" style="132"/>
    <col min="12591" max="12591" width="11.81640625" style="132" customWidth="1"/>
    <col min="12592" max="12626" width="9.81640625" style="132" customWidth="1"/>
    <col min="12627" max="12627" width="36.36328125" style="132" bestFit="1" customWidth="1"/>
    <col min="12628" max="12662" width="9.81640625" style="132" customWidth="1"/>
    <col min="12663" max="12663" width="36.36328125" style="132" bestFit="1" customWidth="1"/>
    <col min="12664" max="12800" width="9.81640625" style="132"/>
    <col min="12801" max="12801" width="5.81640625" style="132" customWidth="1"/>
    <col min="12802" max="12802" width="18.1796875" style="132" customWidth="1"/>
    <col min="12803" max="12845" width="9.81640625" style="132" customWidth="1"/>
    <col min="12846" max="12846" width="9.81640625" style="132"/>
    <col min="12847" max="12847" width="11.81640625" style="132" customWidth="1"/>
    <col min="12848" max="12882" width="9.81640625" style="132" customWidth="1"/>
    <col min="12883" max="12883" width="36.36328125" style="132" bestFit="1" customWidth="1"/>
    <col min="12884" max="12918" width="9.81640625" style="132" customWidth="1"/>
    <col min="12919" max="12919" width="36.36328125" style="132" bestFit="1" customWidth="1"/>
    <col min="12920" max="13056" width="9.81640625" style="132"/>
    <col min="13057" max="13057" width="5.81640625" style="132" customWidth="1"/>
    <col min="13058" max="13058" width="18.1796875" style="132" customWidth="1"/>
    <col min="13059" max="13101" width="9.81640625" style="132" customWidth="1"/>
    <col min="13102" max="13102" width="9.81640625" style="132"/>
    <col min="13103" max="13103" width="11.81640625" style="132" customWidth="1"/>
    <col min="13104" max="13138" width="9.81640625" style="132" customWidth="1"/>
    <col min="13139" max="13139" width="36.36328125" style="132" bestFit="1" customWidth="1"/>
    <col min="13140" max="13174" width="9.81640625" style="132" customWidth="1"/>
    <col min="13175" max="13175" width="36.36328125" style="132" bestFit="1" customWidth="1"/>
    <col min="13176" max="13312" width="9.81640625" style="132"/>
    <col min="13313" max="13313" width="5.81640625" style="132" customWidth="1"/>
    <col min="13314" max="13314" width="18.1796875" style="132" customWidth="1"/>
    <col min="13315" max="13357" width="9.81640625" style="132" customWidth="1"/>
    <col min="13358" max="13358" width="9.81640625" style="132"/>
    <col min="13359" max="13359" width="11.81640625" style="132" customWidth="1"/>
    <col min="13360" max="13394" width="9.81640625" style="132" customWidth="1"/>
    <col min="13395" max="13395" width="36.36328125" style="132" bestFit="1" customWidth="1"/>
    <col min="13396" max="13430" width="9.81640625" style="132" customWidth="1"/>
    <col min="13431" max="13431" width="36.36328125" style="132" bestFit="1" customWidth="1"/>
    <col min="13432" max="13568" width="9.81640625" style="132"/>
    <col min="13569" max="13569" width="5.81640625" style="132" customWidth="1"/>
    <col min="13570" max="13570" width="18.1796875" style="132" customWidth="1"/>
    <col min="13571" max="13613" width="9.81640625" style="132" customWidth="1"/>
    <col min="13614" max="13614" width="9.81640625" style="132"/>
    <col min="13615" max="13615" width="11.81640625" style="132" customWidth="1"/>
    <col min="13616" max="13650" width="9.81640625" style="132" customWidth="1"/>
    <col min="13651" max="13651" width="36.36328125" style="132" bestFit="1" customWidth="1"/>
    <col min="13652" max="13686" width="9.81640625" style="132" customWidth="1"/>
    <col min="13687" max="13687" width="36.36328125" style="132" bestFit="1" customWidth="1"/>
    <col min="13688" max="13824" width="9.81640625" style="132"/>
    <col min="13825" max="13825" width="5.81640625" style="132" customWidth="1"/>
    <col min="13826" max="13826" width="18.1796875" style="132" customWidth="1"/>
    <col min="13827" max="13869" width="9.81640625" style="132" customWidth="1"/>
    <col min="13870" max="13870" width="9.81640625" style="132"/>
    <col min="13871" max="13871" width="11.81640625" style="132" customWidth="1"/>
    <col min="13872" max="13906" width="9.81640625" style="132" customWidth="1"/>
    <col min="13907" max="13907" width="36.36328125" style="132" bestFit="1" customWidth="1"/>
    <col min="13908" max="13942" width="9.81640625" style="132" customWidth="1"/>
    <col min="13943" max="13943" width="36.36328125" style="132" bestFit="1" customWidth="1"/>
    <col min="13944" max="14080" width="9.81640625" style="132"/>
    <col min="14081" max="14081" width="5.81640625" style="132" customWidth="1"/>
    <col min="14082" max="14082" width="18.1796875" style="132" customWidth="1"/>
    <col min="14083" max="14125" width="9.81640625" style="132" customWidth="1"/>
    <col min="14126" max="14126" width="9.81640625" style="132"/>
    <col min="14127" max="14127" width="11.81640625" style="132" customWidth="1"/>
    <col min="14128" max="14162" width="9.81640625" style="132" customWidth="1"/>
    <col min="14163" max="14163" width="36.36328125" style="132" bestFit="1" customWidth="1"/>
    <col min="14164" max="14198" width="9.81640625" style="132" customWidth="1"/>
    <col min="14199" max="14199" width="36.36328125" style="132" bestFit="1" customWidth="1"/>
    <col min="14200" max="14336" width="9.81640625" style="132"/>
    <col min="14337" max="14337" width="5.81640625" style="132" customWidth="1"/>
    <col min="14338" max="14338" width="18.1796875" style="132" customWidth="1"/>
    <col min="14339" max="14381" width="9.81640625" style="132" customWidth="1"/>
    <col min="14382" max="14382" width="9.81640625" style="132"/>
    <col min="14383" max="14383" width="11.81640625" style="132" customWidth="1"/>
    <col min="14384" max="14418" width="9.81640625" style="132" customWidth="1"/>
    <col min="14419" max="14419" width="36.36328125" style="132" bestFit="1" customWidth="1"/>
    <col min="14420" max="14454" width="9.81640625" style="132" customWidth="1"/>
    <col min="14455" max="14455" width="36.36328125" style="132" bestFit="1" customWidth="1"/>
    <col min="14456" max="14592" width="9.81640625" style="132"/>
    <col min="14593" max="14593" width="5.81640625" style="132" customWidth="1"/>
    <col min="14594" max="14594" width="18.1796875" style="132" customWidth="1"/>
    <col min="14595" max="14637" width="9.81640625" style="132" customWidth="1"/>
    <col min="14638" max="14638" width="9.81640625" style="132"/>
    <col min="14639" max="14639" width="11.81640625" style="132" customWidth="1"/>
    <col min="14640" max="14674" width="9.81640625" style="132" customWidth="1"/>
    <col min="14675" max="14675" width="36.36328125" style="132" bestFit="1" customWidth="1"/>
    <col min="14676" max="14710" width="9.81640625" style="132" customWidth="1"/>
    <col min="14711" max="14711" width="36.36328125" style="132" bestFit="1" customWidth="1"/>
    <col min="14712" max="14848" width="9.81640625" style="132"/>
    <col min="14849" max="14849" width="5.81640625" style="132" customWidth="1"/>
    <col min="14850" max="14850" width="18.1796875" style="132" customWidth="1"/>
    <col min="14851" max="14893" width="9.81640625" style="132" customWidth="1"/>
    <col min="14894" max="14894" width="9.81640625" style="132"/>
    <col min="14895" max="14895" width="11.81640625" style="132" customWidth="1"/>
    <col min="14896" max="14930" width="9.81640625" style="132" customWidth="1"/>
    <col min="14931" max="14931" width="36.36328125" style="132" bestFit="1" customWidth="1"/>
    <col min="14932" max="14966" width="9.81640625" style="132" customWidth="1"/>
    <col min="14967" max="14967" width="36.36328125" style="132" bestFit="1" customWidth="1"/>
    <col min="14968" max="15104" width="9.81640625" style="132"/>
    <col min="15105" max="15105" width="5.81640625" style="132" customWidth="1"/>
    <col min="15106" max="15106" width="18.1796875" style="132" customWidth="1"/>
    <col min="15107" max="15149" width="9.81640625" style="132" customWidth="1"/>
    <col min="15150" max="15150" width="9.81640625" style="132"/>
    <col min="15151" max="15151" width="11.81640625" style="132" customWidth="1"/>
    <col min="15152" max="15186" width="9.81640625" style="132" customWidth="1"/>
    <col min="15187" max="15187" width="36.36328125" style="132" bestFit="1" customWidth="1"/>
    <col min="15188" max="15222" width="9.81640625" style="132" customWidth="1"/>
    <col min="15223" max="15223" width="36.36328125" style="132" bestFit="1" customWidth="1"/>
    <col min="15224" max="15360" width="9.81640625" style="132"/>
    <col min="15361" max="15361" width="5.81640625" style="132" customWidth="1"/>
    <col min="15362" max="15362" width="18.1796875" style="132" customWidth="1"/>
    <col min="15363" max="15405" width="9.81640625" style="132" customWidth="1"/>
    <col min="15406" max="15406" width="9.81640625" style="132"/>
    <col min="15407" max="15407" width="11.81640625" style="132" customWidth="1"/>
    <col min="15408" max="15442" width="9.81640625" style="132" customWidth="1"/>
    <col min="15443" max="15443" width="36.36328125" style="132" bestFit="1" customWidth="1"/>
    <col min="15444" max="15478" width="9.81640625" style="132" customWidth="1"/>
    <col min="15479" max="15479" width="36.36328125" style="132" bestFit="1" customWidth="1"/>
    <col min="15480" max="15616" width="9.81640625" style="132"/>
    <col min="15617" max="15617" width="5.81640625" style="132" customWidth="1"/>
    <col min="15618" max="15618" width="18.1796875" style="132" customWidth="1"/>
    <col min="15619" max="15661" width="9.81640625" style="132" customWidth="1"/>
    <col min="15662" max="15662" width="9.81640625" style="132"/>
    <col min="15663" max="15663" width="11.81640625" style="132" customWidth="1"/>
    <col min="15664" max="15698" width="9.81640625" style="132" customWidth="1"/>
    <col min="15699" max="15699" width="36.36328125" style="132" bestFit="1" customWidth="1"/>
    <col min="15700" max="15734" width="9.81640625" style="132" customWidth="1"/>
    <col min="15735" max="15735" width="36.36328125" style="132" bestFit="1" customWidth="1"/>
    <col min="15736" max="15872" width="9.81640625" style="132"/>
    <col min="15873" max="15873" width="5.81640625" style="132" customWidth="1"/>
    <col min="15874" max="15874" width="18.1796875" style="132" customWidth="1"/>
    <col min="15875" max="15917" width="9.81640625" style="132" customWidth="1"/>
    <col min="15918" max="15918" width="9.81640625" style="132"/>
    <col min="15919" max="15919" width="11.81640625" style="132" customWidth="1"/>
    <col min="15920" max="15954" width="9.81640625" style="132" customWidth="1"/>
    <col min="15955" max="15955" width="36.36328125" style="132" bestFit="1" customWidth="1"/>
    <col min="15956" max="15990" width="9.81640625" style="132" customWidth="1"/>
    <col min="15991" max="15991" width="36.36328125" style="132" bestFit="1" customWidth="1"/>
    <col min="15992" max="16128" width="9.81640625" style="132"/>
    <col min="16129" max="16129" width="5.81640625" style="132" customWidth="1"/>
    <col min="16130" max="16130" width="18.1796875" style="132" customWidth="1"/>
    <col min="16131" max="16173" width="9.81640625" style="132" customWidth="1"/>
    <col min="16174" max="16174" width="9.81640625" style="132"/>
    <col min="16175" max="16175" width="11.81640625" style="132" customWidth="1"/>
    <col min="16176" max="16210" width="9.81640625" style="132" customWidth="1"/>
    <col min="16211" max="16211" width="36.36328125" style="132" bestFit="1" customWidth="1"/>
    <col min="16212" max="16246" width="9.81640625" style="132" customWidth="1"/>
    <col min="16247" max="16247" width="36.36328125" style="132" bestFit="1" customWidth="1"/>
    <col min="16248" max="16384" width="9.81640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179687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21</v>
      </c>
      <c r="EC3" s="26">
        <f>Census!EC3</f>
        <v>21</v>
      </c>
      <c r="ED3" s="26">
        <f>Census!ED3</f>
        <v>21</v>
      </c>
      <c r="EE3" s="26">
        <f>Census!EE3</f>
        <v>21</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23</v>
      </c>
      <c r="GA3" s="26">
        <f>Census!GA3</f>
        <v>23</v>
      </c>
      <c r="GB3" s="26">
        <f>Census!GB3</f>
        <v>23</v>
      </c>
      <c r="GC3" s="26">
        <f>Census!GC3</f>
        <v>23</v>
      </c>
      <c r="GD3" s="26">
        <f>Census!GD3</f>
        <v>23</v>
      </c>
      <c r="GE3" s="26">
        <f>Census!GE3</f>
        <v>23</v>
      </c>
      <c r="GF3" s="26">
        <f>Census!GF3</f>
        <v>23</v>
      </c>
      <c r="GG3" s="26">
        <f>Census!GG3</f>
        <v>23</v>
      </c>
      <c r="GH3" s="26">
        <f>Census!GH3</f>
        <v>23</v>
      </c>
      <c r="GI3" s="26">
        <f>Census!GI3</f>
        <v>23</v>
      </c>
      <c r="GJ3" s="26">
        <f>Census!GJ3</f>
        <v>23</v>
      </c>
      <c r="GK3" s="26">
        <f>Census!GK3</f>
        <v>23</v>
      </c>
      <c r="GL3" s="26">
        <f>Census!GL3</f>
        <v>23</v>
      </c>
      <c r="GM3" s="26">
        <f>Census!GM3</f>
        <v>23</v>
      </c>
      <c r="GN3" s="26">
        <f>Census!GN3</f>
        <v>23</v>
      </c>
      <c r="GO3" s="26">
        <f>Census!GO3</f>
        <v>23</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21</v>
      </c>
      <c r="HG3" s="26">
        <f>Census!HG3</f>
        <v>21</v>
      </c>
      <c r="HH3" s="26">
        <f>Census!HH3</f>
        <v>21</v>
      </c>
      <c r="HI3" s="26">
        <f>Census!HI3</f>
        <v>21</v>
      </c>
      <c r="HJ3" s="26">
        <f>Census!HJ3</f>
        <v>21</v>
      </c>
      <c r="HK3" s="26">
        <f>Census!HK3</f>
        <v>21</v>
      </c>
      <c r="HL3" s="26">
        <f>Census!HL3</f>
        <v>21</v>
      </c>
      <c r="HM3" s="26">
        <f>Census!HM3</f>
        <v>21</v>
      </c>
      <c r="HN3" s="26">
        <f>Census!HN3</f>
        <v>24</v>
      </c>
      <c r="HO3" s="26">
        <f>Census!HO3</f>
        <v>24</v>
      </c>
      <c r="HP3" s="26">
        <f>Census!HP3</f>
        <v>0</v>
      </c>
      <c r="HQ3" s="26">
        <f>Census!HQ3</f>
        <v>0</v>
      </c>
      <c r="HR3" s="26">
        <f>Census!HR3</f>
        <v>23</v>
      </c>
      <c r="HS3" s="26">
        <f>Census!HS3</f>
        <v>23</v>
      </c>
      <c r="HT3" s="26">
        <f>Census!HT3</f>
        <v>23</v>
      </c>
      <c r="HU3" s="26">
        <f>Census!HU3</f>
        <v>0</v>
      </c>
      <c r="HV3" s="26">
        <f>Census!HV3</f>
        <v>24</v>
      </c>
      <c r="HW3" s="26">
        <f>Census!HW3</f>
        <v>24</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2025</v>
      </c>
      <c r="ED4" s="190"/>
      <c r="EE4" s="190" t="str">
        <f ca="1">CONCATENATE(Census!EE4,": ",Census!ED5," to ",OFFSET(Census!ED4,Census!ED3,0,1,1))</f>
        <v>Unit Median Prices: 2005 to 2025</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2001 to 2023</v>
      </c>
      <c r="GB4" s="190"/>
      <c r="GC4" s="190" t="str">
        <f ca="1">CONCATENATE(Census!GC4,": ",Census!GB5," to ",OFFSET(Census!GB4,Census!GB3,0,1,1))</f>
        <v>Birth rates: 20-24: 2001 to 2023</v>
      </c>
      <c r="GD4" s="190"/>
      <c r="GE4" s="190" t="str">
        <f ca="1">CONCATENATE(Census!GE4,": ",Census!GD5," to ",OFFSET(Census!GD4,Census!GD3,0,1,1))</f>
        <v>Birth rates: 25-29: 2001 to 2023</v>
      </c>
      <c r="GF4" s="190"/>
      <c r="GG4" s="190" t="str">
        <f ca="1">CONCATENATE(Census!GG4,": ",Census!GF5," to ",OFFSET(Census!GF4,Census!GF3,0,1,1))</f>
        <v>Birth rates: 30-34: 2001 to 2023</v>
      </c>
      <c r="GH4" s="190"/>
      <c r="GI4" s="190" t="str">
        <f ca="1">CONCATENATE(Census!GI4,": ",Census!GH5," to ",OFFSET(Census!GH4,Census!GH3,0,1,1))</f>
        <v>Birth rates: 35-39: 2001 to 2023</v>
      </c>
      <c r="GJ4" s="190"/>
      <c r="GK4" s="190" t="str">
        <f ca="1">CONCATENATE(Census!GK4,": ",Census!GJ5," to ",OFFSET(Census!GJ4,Census!GJ3,0,1,1))</f>
        <v>Birth rates: 40-44: 2001 to 2023</v>
      </c>
      <c r="GL4" s="190"/>
      <c r="GM4" s="190" t="str">
        <f ca="1">CONCATENATE(Census!GM4,": ",Census!GL5," to ",OFFSET(Census!GL4,Census!GL3,0,1,1))</f>
        <v>Birth rates: 45-49: 2001 to 2023</v>
      </c>
      <c r="GN4" s="190"/>
      <c r="GO4" s="190" t="str">
        <f ca="1">CONCATENATE(Census!GO4,": ",Census!GN5," to ",OFFSET(Census!GN4,Census!GN3,0,1,1))</f>
        <v>Birth Rates: 15-45: 2001 to 2023</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2024/25</v>
      </c>
      <c r="HH4" s="190"/>
      <c r="HI4" s="190" t="str">
        <f ca="1">CONCATENATE(Census!HI4,": ",Census!HH5," to ",OFFSET(Census!HH4,Census!HH3,0,1,1))</f>
        <v>Property offences per 100,000 residents: 2004/05  to 2024/25</v>
      </c>
      <c r="HJ4" s="190"/>
      <c r="HK4" s="190" t="str">
        <f ca="1">CONCATENATE(Census!HK4,": ",Census!HJ5," to ",OFFSET(Census!HJ4,Census!HJ3,0,1,1))</f>
        <v>Drug offences per 100,000 residents: 2004/05  to 2024/25</v>
      </c>
      <c r="HL4" s="190"/>
      <c r="HM4" s="190" t="str">
        <f ca="1">CONCATENATE(Census!HM4,": ",Census!HL5," to ",OFFSET(Census!HL4,Census!HL3,0,1,1))</f>
        <v>All offences per 100,000 residents: 2004/05  to 2024/25</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2023/24</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690500</v>
      </c>
      <c r="ED6" s="208">
        <f ca="1">IF(OFFSET(Census!EC$4,$A6*25-25+1,0,1,1)=0,"",(OFFSET(Census!EC$4,$A6*25-25+Census!EC$3,0,1,1)-OFFSET(Census!EC$4,$A6*25-25+1,0,1,1))/OFFSET(Census!EC$4,$A6*25-25+1,0,1,1)*100)</f>
        <v>200.14492753623188</v>
      </c>
      <c r="EE6" s="207">
        <f ca="1">OFFSET(Census!EE$4,$A6*25-25+Census!EE$3,0,1,1)-OFFSET(Census!EE$4,$A6*25-25+1,0,1,1)</f>
        <v>432500</v>
      </c>
      <c r="EF6" s="208">
        <f ca="1">IF(OFFSET(Census!EE$4,$A6*25-25+1,0,1,1)=0,"",(OFFSET(Census!EE$4,$A6*25-25+Census!EE$3,0,1,1)-OFFSET(Census!EE$4,$A6*25-25+1,0,1,1))/OFFSET(Census!EE$4,$A6*25-25+1,0,1,1)*100)</f>
        <v>151.75438596491227</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-8.0722688155307551</v>
      </c>
      <c r="GB6" s="208">
        <f ca="1">IF(OFFSET(Census!GA$4,$A6*25-25+1,0,1,1)=0,"",(OFFSET(Census!GA$4,$A6*25-25+Census!GA$3,0,1,1)-OFFSET(Census!GA$4,$A6*25-25+1,0,1,1))/OFFSET(Census!GA$4,$A6*25-25+1,0,1,1)*100)</f>
        <v>-93.799763636467375</v>
      </c>
      <c r="GC6" s="207">
        <f ca="1">OFFSET(Census!GC$4,$A6*25-25+Census!GC$3,0,1,1)-OFFSET(Census!GC$4,$A6*25-25+1,0,1,1)</f>
        <v>-18.967136952118189</v>
      </c>
      <c r="GD6" s="208">
        <f ca="1">IF(OFFSET(Census!GC$4,$A6*25-25+1,0,1,1)=0,"",(OFFSET(Census!GC$4,$A6*25-25+Census!GC$3,0,1,1)-OFFSET(Census!GC$4,$A6*25-25+1,0,1,1))/OFFSET(Census!GC$4,$A6*25-25+1,0,1,1)*100)</f>
        <v>-76.697209131623552</v>
      </c>
      <c r="GE6" s="207">
        <f ca="1">OFFSET(Census!GE$4,$A6*25-25+Census!GE$3,0,1,1)-OFFSET(Census!GE$4,$A6*25-25+1,0,1,1)</f>
        <v>-47.696546842013078</v>
      </c>
      <c r="GF6" s="208">
        <f ca="1">IF(OFFSET(Census!GE$4,$A6*25-25+1,0,1,1)=0,"",(OFFSET(Census!GE$4,$A6*25-25+Census!GE$3,0,1,1)-OFFSET(Census!GE$4,$A6*25-25+1,0,1,1))/OFFSET(Census!GE$4,$A6*25-25+1,0,1,1)*100)</f>
        <v>-54.985656218272325</v>
      </c>
      <c r="GG6" s="207">
        <f ca="1">OFFSET(Census!GG$4,$A6*25-25+Census!GG$3,0,1,1)-OFFSET(Census!GG$4,$A6*25-25+1,0,1,1)</f>
        <v>-26.199824449696465</v>
      </c>
      <c r="GH6" s="208">
        <f ca="1">IF(OFFSET(Census!GG$4,$A6*25-25+1,0,1,1)=0,"",(OFFSET(Census!GG$4,$A6*25-25+Census!GG$3,0,1,1)-OFFSET(Census!GG$4,$A6*25-25+1,0,1,1))/OFFSET(Census!GG$4,$A6*25-25+1,0,1,1)*100)</f>
        <v>-20.115900612881994</v>
      </c>
      <c r="GI6" s="207">
        <f ca="1">OFFSET(Census!GI$4,$A6*25-25+Census!GI$3,0,1,1)-OFFSET(Census!GI$4,$A6*25-25+1,0,1,1)</f>
        <v>6.8616216974849138</v>
      </c>
      <c r="GJ6" s="208">
        <f ca="1">IF(OFFSET(Census!GI$4,$A6*25-25+1,0,1,1)=0,"",(OFFSET(Census!GI$4,$A6*25-25+Census!GI$3,0,1,1)-OFFSET(Census!GI$4,$A6*25-25+1,0,1,1))/OFFSET(Census!GI$4,$A6*25-25+1,0,1,1)*100)</f>
        <v>11.505898328914878</v>
      </c>
      <c r="GK6" s="207">
        <f ca="1">OFFSET(Census!GK$4,$A6*25-25+Census!GK$3,0,1,1)-OFFSET(Census!GK$4,$A6*25-25+1,0,1,1)</f>
        <v>0.29124132527889657</v>
      </c>
      <c r="GL6" s="208">
        <f ca="1">IF(OFFSET(Census!GK$4,$A6*25-25+1,0,1,1)=0,"",(OFFSET(Census!GK$4,$A6*25-25+Census!GK$3,0,1,1)-OFFSET(Census!GK$4,$A6*25-25+1,0,1,1))/OFFSET(Census!GK$4,$A6*25-25+1,0,1,1)*100)</f>
        <v>2.41070885660098</v>
      </c>
      <c r="GM6" s="207"/>
      <c r="GN6" s="208"/>
      <c r="GO6" s="207">
        <f ca="1">OFFSET(Census!GO$4,$A6*25-25+Census!GO$3,0,1,1)-OFFSET(Census!GO$4,$A6*25-25+1,0,1,1)</f>
        <v>-19.989630534713669</v>
      </c>
      <c r="GP6" s="208">
        <f ca="1">IF(OFFSET(Census!GO$4,$A6*25-25+1,0,1,1)=0,"",(OFFSET(Census!GO$4,$A6*25-25+Census!GO$3,0,1,1)-OFFSET(Census!GO$4,$A6*25-25+1,0,1,1))/OFFSET(Census!GO$4,$A6*25-25+1,0,1,1)*100)</f>
        <v>-36.88339410213775</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272</v>
      </c>
      <c r="HH6" s="208">
        <f ca="1">IF(OFFSET(Census!HG$4,$A6*25-25+1,0,1,1)=0,"",(OFFSET(Census!HG$4,$A6*25-25+Census!HG$3,0,1,1)-OFFSET(Census!HG$4,$A6*25-25+1,0,1,1))/OFFSET(Census!HG$4,$A6*25-25+1,0,1,1)*100)</f>
        <v>37.883008356545957</v>
      </c>
      <c r="HI6" s="207">
        <f ca="1">OFFSET(Census!HI$4,$A6*25-25+Census!HI$3,0,1,1)-OFFSET(Census!HI$4,$A6*25-25+1,0,1,1)</f>
        <v>365</v>
      </c>
      <c r="HJ6" s="208">
        <f ca="1">IF(OFFSET(Census!HI$4,$A6*25-25+1,0,1,1)=0,"",(OFFSET(Census!HI$4,$A6*25-25+Census!HI$3,0,1,1)-OFFSET(Census!HI$4,$A6*25-25+1,0,1,1))/OFFSET(Census!HI$4,$A6*25-25+1,0,1,1)*100)</f>
        <v>7.7577045696068003</v>
      </c>
      <c r="HK6" s="207">
        <f ca="1">OFFSET(Census!HK$4,$A6*25-25+Census!HK$3,0,1,1)-OFFSET(Census!HK$4,$A6*25-25+1,0,1,1)</f>
        <v>319</v>
      </c>
      <c r="HL6" s="208">
        <f ca="1">IF(OFFSET(Census!HK$4,$A6*25-25+1,0,1,1)=0,"",(OFFSET(Census!HK$4,$A6*25-25+Census!HK$3,0,1,1)-OFFSET(Census!HK$4,$A6*25-25+1,0,1,1))/OFFSET(Census!HK$4,$A6*25-25+1,0,1,1)*100)</f>
        <v>200.6289308176101</v>
      </c>
      <c r="HM6" s="207">
        <f ca="1">OFFSET(Census!HM$4,$A6*25-25+Census!HM$3,0,1,1)-OFFSET(Census!HM$4,$A6*25-25+1,0,1,1)</f>
        <v>2152</v>
      </c>
      <c r="HN6" s="208">
        <f ca="1">IF(OFFSET(Census!HM$4,$A6*25-25+1,0,1,1)=0,"",(OFFSET(Census!HM$4,$A6*25-25+Census!HM$3,0,1,1)-OFFSET(Census!HM$4,$A6*25-25+1,0,1,1))/OFFSET(Census!HM$4,$A6*25-25+1,0,1,1)*100)</f>
        <v>33.943217665615144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0.98248926999999497</v>
      </c>
      <c r="HX6" s="208">
        <f ca="1">IF(OFFSET(Census!HW$4,$A6*25-25+1,0,1,1)=0,"",(OFFSET(Census!HW$4,$A6*25-25+Census!HW$3,0,1,1)-OFFSET(Census!HW$4,$A6*25-25+1,0,1,1))/OFFSET(Census!HW$4,$A6*25-25+1,0,1,1)*100)</f>
        <v>1.690521940219367</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1377500</v>
      </c>
      <c r="ED7" s="208">
        <f ca="1">IF(OFFSET(Census!EC$4,$A7*25-25+1,0,1,1)=0,"",(OFFSET(Census!EC$4,$A7*25-25+Census!EC$3,0,1,1)-OFFSET(Census!EC$4,$A7*25-25+1,0,1,1))/OFFSET(Census!EC$4,$A7*25-25+1,0,1,1)*100)</f>
        <v>194.01408450704224</v>
      </c>
      <c r="EE7" s="207">
        <f ca="1">OFFSET(Census!EE$4,$A7*25-25+Census!EE$3,0,1,1)-OFFSET(Census!EE$4,$A7*25-25+1,0,1,1)</f>
        <v>430000</v>
      </c>
      <c r="EF7" s="208">
        <f ca="1">IF(OFFSET(Census!EE$4,$A7*25-25+1,0,1,1)=0,"",(OFFSET(Census!EE$4,$A7*25-25+Census!EE$3,0,1,1)-OFFSET(Census!EE$4,$A7*25-25+1,0,1,1))/OFFSET(Census!EE$4,$A7*25-25+1,0,1,1)*100)</f>
        <v>103.6144578313253</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-4.0703052728954674</v>
      </c>
      <c r="GB7" s="208">
        <f ca="1">IF(OFFSET(Census!GA$4,$A7*25-25+1,0,1,1)=0,"",(OFFSET(Census!GA$4,$A7*25-25+Census!GA$3,0,1,1)-OFFSET(Census!GA$4,$A7*25-25+1,0,1,1))/OFFSET(Census!GA$4,$A7*25-25+1,0,1,1)*100)</f>
        <v>-100</v>
      </c>
      <c r="GC7" s="207">
        <f ca="1">OFFSET(Census!GC$4,$A7*25-25+Census!GC$3,0,1,1)-OFFSET(Census!GC$4,$A7*25-25+1,0,1,1)</f>
        <v>-9.330789046358607</v>
      </c>
      <c r="GD7" s="208">
        <f ca="1">IF(OFFSET(Census!GC$4,$A7*25-25+1,0,1,1)=0,"",(OFFSET(Census!GC$4,$A7*25-25+Census!GC$3,0,1,1)-OFFSET(Census!GC$4,$A7*25-25+1,0,1,1))/OFFSET(Census!GC$4,$A7*25-25+1,0,1,1)*100)</f>
        <v>-89.879839705249964</v>
      </c>
      <c r="GE7" s="207">
        <f ca="1">OFFSET(Census!GE$4,$A7*25-25+Census!GE$3,0,1,1)-OFFSET(Census!GE$4,$A7*25-25+1,0,1,1)</f>
        <v>-51.344880466785931</v>
      </c>
      <c r="GF7" s="208">
        <f ca="1">IF(OFFSET(Census!GE$4,$A7*25-25+1,0,1,1)=0,"",(OFFSET(Census!GE$4,$A7*25-25+Census!GE$3,0,1,1)-OFFSET(Census!GE$4,$A7*25-25+1,0,1,1))/OFFSET(Census!GE$4,$A7*25-25+1,0,1,1)*100)</f>
        <v>-71.511470310501537</v>
      </c>
      <c r="GG7" s="207">
        <f ca="1">OFFSET(Census!GG$4,$A7*25-25+Census!GG$3,0,1,1)-OFFSET(Census!GG$4,$A7*25-25+1,0,1,1)</f>
        <v>-46.741599981777028</v>
      </c>
      <c r="GH7" s="208">
        <f ca="1">IF(OFFSET(Census!GG$4,$A7*25-25+1,0,1,1)=0,"",(OFFSET(Census!GG$4,$A7*25-25+Census!GG$3,0,1,1)-OFFSET(Census!GG$4,$A7*25-25+1,0,1,1))/OFFSET(Census!GG$4,$A7*25-25+1,0,1,1)*100)</f>
        <v>-30.022889609675936</v>
      </c>
      <c r="GI7" s="207">
        <f ca="1">OFFSET(Census!GI$4,$A7*25-25+Census!GI$3,0,1,1)-OFFSET(Census!GI$4,$A7*25-25+1,0,1,1)</f>
        <v>-14.12416509835397</v>
      </c>
      <c r="GJ7" s="208">
        <f ca="1">IF(OFFSET(Census!GI$4,$A7*25-25+1,0,1,1)=0,"",(OFFSET(Census!GI$4,$A7*25-25+Census!GI$3,0,1,1)-OFFSET(Census!GI$4,$A7*25-25+1,0,1,1))/OFFSET(Census!GI$4,$A7*25-25+1,0,1,1)*100)</f>
        <v>-16.804323510246487</v>
      </c>
      <c r="GK7" s="207">
        <f ca="1">OFFSET(Census!GK$4,$A7*25-25+Census!GK$3,0,1,1)-OFFSET(Census!GK$4,$A7*25-25+1,0,1,1)</f>
        <v>5.3295040344849589</v>
      </c>
      <c r="GL7" s="208">
        <f ca="1">IF(OFFSET(Census!GK$4,$A7*25-25+1,0,1,1)=0,"",(OFFSET(Census!GK$4,$A7*25-25+Census!GK$3,0,1,1)-OFFSET(Census!GK$4,$A7*25-25+1,0,1,1))/OFFSET(Census!GK$4,$A7*25-25+1,0,1,1)*100)</f>
        <v>38.304503996871794</v>
      </c>
      <c r="GM7" s="207"/>
      <c r="GN7" s="208"/>
      <c r="GO7" s="207">
        <f ca="1">OFFSET(Census!GO$4,$A7*25-25+Census!GO$3,0,1,1)-OFFSET(Census!GO$4,$A7*25-25+1,0,1,1)</f>
        <v>-30.576391144747294</v>
      </c>
      <c r="GP7" s="208">
        <f ca="1">IF(OFFSET(Census!GO$4,$A7*25-25+1,0,1,1)=0,"",(OFFSET(Census!GO$4,$A7*25-25+Census!GO$3,0,1,1)-OFFSET(Census!GO$4,$A7*25-25+1,0,1,1))/OFFSET(Census!GO$4,$A7*25-25+1,0,1,1)*100)</f>
        <v>-53.162214217470435</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242.54558133398666</v>
      </c>
      <c r="HH7" s="208">
        <f ca="1">IF(OFFSET(Census!HG$4,$A7*25-25+1,0,1,1)=0,"",(OFFSET(Census!HG$4,$A7*25-25+Census!HG$3,0,1,1)-OFFSET(Census!HG$4,$A7*25-25+1,0,1,1))/OFFSET(Census!HG$4,$A7*25-25+1,0,1,1)*100)</f>
        <v>62.835642832639024</v>
      </c>
      <c r="HI7" s="207">
        <f ca="1">OFFSET(Census!HI$4,$A7*25-25+Census!HI$3,0,1,1)-OFFSET(Census!HI$4,$A7*25-25+1,0,1,1)</f>
        <v>552.59192596920411</v>
      </c>
      <c r="HJ7" s="208">
        <f ca="1">IF(OFFSET(Census!HI$4,$A7*25-25+1,0,1,1)=0,"",(OFFSET(Census!HI$4,$A7*25-25+Census!HI$3,0,1,1)-OFFSET(Census!HI$4,$A7*25-25+1,0,1,1))/OFFSET(Census!HI$4,$A7*25-25+1,0,1,1)*100)</f>
        <v>15.901925927171343</v>
      </c>
      <c r="HK7" s="207">
        <f ca="1">OFFSET(Census!HK$4,$A7*25-25+Census!HK$3,0,1,1)-OFFSET(Census!HK$4,$A7*25-25+1,0,1,1)</f>
        <v>82.203132362087501</v>
      </c>
      <c r="HL7" s="208">
        <f ca="1">IF(OFFSET(Census!HK$4,$A7*25-25+1,0,1,1)=0,"",(OFFSET(Census!HK$4,$A7*25-25+Census!HK$3,0,1,1)-OFFSET(Census!HK$4,$A7*25-25+1,0,1,1))/OFFSET(Census!HK$4,$A7*25-25+1,0,1,1)*100)</f>
        <v>46.706325205731538</v>
      </c>
      <c r="HM7" s="207">
        <f ca="1">OFFSET(Census!HM$4,$A7*25-25+Census!HM$3,0,1,1)-OFFSET(Census!HM$4,$A7*25-25+1,0,1,1)</f>
        <v>1348.856687838067</v>
      </c>
      <c r="HN7" s="208">
        <f ca="1">IF(OFFSET(Census!HM$4,$A7*25-25+1,0,1,1)=0,"",(OFFSET(Census!HM$4,$A7*25-25+Census!HM$3,0,1,1)-OFFSET(Census!HM$4,$A7*25-25+1,0,1,1))/OFFSET(Census!HM$4,$A7*25-25+1,0,1,1)*100)</f>
        <v>30.607140636216634</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-6.8999999999999986</v>
      </c>
      <c r="HX7" s="208">
        <f ca="1">IF(OFFSET(Census!HW$4,$A7*25-25+1,0,1,1)=0,"",(OFFSET(Census!HW$4,$A7*25-25+Census!HW$3,0,1,1)-OFFSET(Census!HW$4,$A7*25-25+1,0,1,1))/OFFSET(Census!HW$4,$A7*25-25+1,0,1,1)*100)</f>
        <v>-35.567010309278345</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1530000</v>
      </c>
      <c r="ED8" s="208">
        <f ca="1">IF(OFFSET(Census!EC$4,$A8*25-25+1,0,1,1)=0,"",(OFFSET(Census!EC$4,$A8*25-25+Census!EC$3,0,1,1)-OFFSET(Census!EC$4,$A8*25-25+1,0,1,1))/OFFSET(Census!EC$4,$A8*25-25+1,0,1,1)*100)</f>
        <v>219.35483870967741</v>
      </c>
      <c r="EE8" s="207">
        <f ca="1">OFFSET(Census!EE$4,$A8*25-25+Census!EE$3,0,1,1)-OFFSET(Census!EE$4,$A8*25-25+1,0,1,1)</f>
        <v>307125</v>
      </c>
      <c r="EF8" s="208">
        <f ca="1">IF(OFFSET(Census!EE$4,$A8*25-25+1,0,1,1)=0,"",(OFFSET(Census!EE$4,$A8*25-25+Census!EE$3,0,1,1)-OFFSET(Census!EE$4,$A8*25-25+1,0,1,1))/OFFSET(Census!EE$4,$A8*25-25+1,0,1,1)*100)</f>
        <v>90.330882352941174</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-2.1777470718570018</v>
      </c>
      <c r="GB8" s="208">
        <f ca="1">IF(OFFSET(Census!GA$4,$A8*25-25+1,0,1,1)=0,"",(OFFSET(Census!GA$4,$A8*25-25+Census!GA$3,0,1,1)-OFFSET(Census!GA$4,$A8*25-25+1,0,1,1))/OFFSET(Census!GA$4,$A8*25-25+1,0,1,1)*100)</f>
        <v>-93.416973432389</v>
      </c>
      <c r="GC8" s="207">
        <f ca="1">OFFSET(Census!GC$4,$A8*25-25+Census!GC$3,0,1,1)-OFFSET(Census!GC$4,$A8*25-25+1,0,1,1)</f>
        <v>-5.3659301549333467</v>
      </c>
      <c r="GD8" s="208">
        <f ca="1">IF(OFFSET(Census!GC$4,$A8*25-25+1,0,1,1)=0,"",(OFFSET(Census!GC$4,$A8*25-25+Census!GC$3,0,1,1)-OFFSET(Census!GC$4,$A8*25-25+1,0,1,1))/OFFSET(Census!GC$4,$A8*25-25+1,0,1,1)*100)</f>
        <v>-84.070710702418211</v>
      </c>
      <c r="GE8" s="207">
        <f ca="1">OFFSET(Census!GE$4,$A8*25-25+Census!GE$3,0,1,1)-OFFSET(Census!GE$4,$A8*25-25+1,0,1,1)</f>
        <v>-27.861796392315181</v>
      </c>
      <c r="GF8" s="208">
        <f ca="1">IF(OFFSET(Census!GE$4,$A8*25-25+1,0,1,1)=0,"",(OFFSET(Census!GE$4,$A8*25-25+Census!GE$3,0,1,1)-OFFSET(Census!GE$4,$A8*25-25+1,0,1,1))/OFFSET(Census!GE$4,$A8*25-25+1,0,1,1)*100)</f>
        <v>-69.439195281392784</v>
      </c>
      <c r="GG8" s="207">
        <f ca="1">OFFSET(Census!GG$4,$A8*25-25+Census!GG$3,0,1,1)-OFFSET(Census!GG$4,$A8*25-25+1,0,1,1)</f>
        <v>-48.173735527691136</v>
      </c>
      <c r="GH8" s="208">
        <f ca="1">IF(OFFSET(Census!GG$4,$A8*25-25+1,0,1,1)=0,"",(OFFSET(Census!GG$4,$A8*25-25+Census!GG$3,0,1,1)-OFFSET(Census!GG$4,$A8*25-25+1,0,1,1))/OFFSET(Census!GG$4,$A8*25-25+1,0,1,1)*100)</f>
        <v>-38.187277521176405</v>
      </c>
      <c r="GI8" s="207">
        <f ca="1">OFFSET(Census!GI$4,$A8*25-25+Census!GI$3,0,1,1)-OFFSET(Census!GI$4,$A8*25-25+1,0,1,1)</f>
        <v>-17.534077110236161</v>
      </c>
      <c r="GJ8" s="208">
        <f ca="1">IF(OFFSET(Census!GI$4,$A8*25-25+1,0,1,1)=0,"",(OFFSET(Census!GI$4,$A8*25-25+Census!GI$3,0,1,1)-OFFSET(Census!GI$4,$A8*25-25+1,0,1,1))/OFFSET(Census!GI$4,$A8*25-25+1,0,1,1)*100)</f>
        <v>-21.624731953303112</v>
      </c>
      <c r="GK8" s="207">
        <f ca="1">OFFSET(Census!GK$4,$A8*25-25+Census!GK$3,0,1,1)-OFFSET(Census!GK$4,$A8*25-25+1,0,1,1)</f>
        <v>2.8874993770465682</v>
      </c>
      <c r="GL8" s="208">
        <f ca="1">IF(OFFSET(Census!GK$4,$A8*25-25+1,0,1,1)=0,"",(OFFSET(Census!GK$4,$A8*25-25+Census!GK$3,0,1,1)-OFFSET(Census!GK$4,$A8*25-25+1,0,1,1))/OFFSET(Census!GK$4,$A8*25-25+1,0,1,1)*100)</f>
        <v>22.154153874275881</v>
      </c>
      <c r="GM8" s="207"/>
      <c r="GN8" s="208"/>
      <c r="GO8" s="207">
        <f ca="1">OFFSET(Census!GO$4,$A8*25-25+Census!GO$3,0,1,1)-OFFSET(Census!GO$4,$A8*25-25+1,0,1,1)</f>
        <v>-21.377224991069543</v>
      </c>
      <c r="GP8" s="208">
        <f ca="1">IF(OFFSET(Census!GO$4,$A8*25-25+1,0,1,1)=0,"",(OFFSET(Census!GO$4,$A8*25-25+Census!GO$3,0,1,1)-OFFSET(Census!GO$4,$A8*25-25+1,0,1,1))/OFFSET(Census!GO$4,$A8*25-25+1,0,1,1)*100)</f>
        <v>-49.167617479459949</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268.29711024223627</v>
      </c>
      <c r="HH8" s="208">
        <f ca="1">IF(OFFSET(Census!HG$4,$A8*25-25+1,0,1,1)=0,"",(OFFSET(Census!HG$4,$A8*25-25+Census!HG$3,0,1,1)-OFFSET(Census!HG$4,$A8*25-25+1,0,1,1))/OFFSET(Census!HG$4,$A8*25-25+1,0,1,1)*100)</f>
        <v>72.31728038874293</v>
      </c>
      <c r="HI8" s="207">
        <f ca="1">OFFSET(Census!HI$4,$A8*25-25+Census!HI$3,0,1,1)-OFFSET(Census!HI$4,$A8*25-25+1,0,1,1)</f>
        <v>-19.289020718169922</v>
      </c>
      <c r="HJ8" s="208">
        <f ca="1">IF(OFFSET(Census!HI$4,$A8*25-25+1,0,1,1)=0,"",(OFFSET(Census!HI$4,$A8*25-25+Census!HI$3,0,1,1)-OFFSET(Census!HI$4,$A8*25-25+1,0,1,1))/OFFSET(Census!HI$4,$A8*25-25+1,0,1,1)*100)</f>
        <v>-0.45926239805166486</v>
      </c>
      <c r="HK8" s="207">
        <f ca="1">OFFSET(Census!HK$4,$A8*25-25+Census!HK$3,0,1,1)-OFFSET(Census!HK$4,$A8*25-25+1,0,1,1)</f>
        <v>60.56667116084671</v>
      </c>
      <c r="HL8" s="208">
        <f ca="1">IF(OFFSET(Census!HK$4,$A8*25-25+1,0,1,1)=0,"",(OFFSET(Census!HK$4,$A8*25-25+Census!HK$3,0,1,1)-OFFSET(Census!HK$4,$A8*25-25+1,0,1,1))/OFFSET(Census!HK$4,$A8*25-25+1,0,1,1)*100)</f>
        <v>74.773668099810749</v>
      </c>
      <c r="HM8" s="207">
        <f ca="1">OFFSET(Census!HM$4,$A8*25-25+Census!HM$3,0,1,1)-OFFSET(Census!HM$4,$A8*25-25+1,0,1,1)</f>
        <v>530.27967282369355</v>
      </c>
      <c r="HN8" s="208">
        <f ca="1">IF(OFFSET(Census!HM$4,$A8*25-25+1,0,1,1)=0,"",(OFFSET(Census!HM$4,$A8*25-25+Census!HM$3,0,1,1)-OFFSET(Census!HM$4,$A8*25-25+1,0,1,1))/OFFSET(Census!HM$4,$A8*25-25+1,0,1,1)*100)</f>
        <v>10.611960632853583</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-1.1999999999999993</v>
      </c>
      <c r="HX8" s="208">
        <f ca="1">IF(OFFSET(Census!HW$4,$A8*25-25+1,0,1,1)=0,"",(OFFSET(Census!HW$4,$A8*25-25+Census!HW$3,0,1,1)-OFFSET(Census!HW$4,$A8*25-25+1,0,1,1))/OFFSET(Census!HW$4,$A8*25-25+1,0,1,1)*100)</f>
        <v>-5.8536585365853631</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314000</v>
      </c>
      <c r="EF9" s="208">
        <f ca="1">IF(OFFSET(Census!EE$4,$A9*25-25+1,0,1,1)=0,"",(OFFSET(Census!EE$4,$A9*25-25+Census!EE$3,0,1,1)-OFFSET(Census!EE$4,$A9*25-25+1,0,1,1))/OFFSET(Census!EE$4,$A9*25-25+1,0,1,1)*100)</f>
        <v>152.42718446601941</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-7.6771774976530214</v>
      </c>
      <c r="GB9" s="208">
        <f ca="1">IF(OFFSET(Census!GA$4,$A9*25-25+1,0,1,1)=0,"",(OFFSET(Census!GA$4,$A9*25-25+Census!GA$3,0,1,1)-OFFSET(Census!GA$4,$A9*25-25+1,0,1,1))/OFFSET(Census!GA$4,$A9*25-25+1,0,1,1)*100)</f>
        <v>-77.777119648841932</v>
      </c>
      <c r="GC9" s="207">
        <f ca="1">OFFSET(Census!GC$4,$A9*25-25+Census!GC$3,0,1,1)-OFFSET(Census!GC$4,$A9*25-25+1,0,1,1)</f>
        <v>-41.251216482616485</v>
      </c>
      <c r="GD9" s="208">
        <f ca="1">IF(OFFSET(Census!GC$4,$A9*25-25+1,0,1,1)=0,"",(OFFSET(Census!GC$4,$A9*25-25+Census!GC$3,0,1,1)-OFFSET(Census!GC$4,$A9*25-25+1,0,1,1))/OFFSET(Census!GC$4,$A9*25-25+1,0,1,1)*100)</f>
        <v>-75.252046023897762</v>
      </c>
      <c r="GE9" s="207">
        <f ca="1">OFFSET(Census!GE$4,$A9*25-25+Census!GE$3,0,1,1)-OFFSET(Census!GE$4,$A9*25-25+1,0,1,1)</f>
        <v>-63.566550209183511</v>
      </c>
      <c r="GF9" s="208">
        <f ca="1">IF(OFFSET(Census!GE$4,$A9*25-25+1,0,1,1)=0,"",(OFFSET(Census!GE$4,$A9*25-25+Census!GE$3,0,1,1)-OFFSET(Census!GE$4,$A9*25-25+1,0,1,1))/OFFSET(Census!GE$4,$A9*25-25+1,0,1,1)*100)</f>
        <v>-56.694262267685346</v>
      </c>
      <c r="GG9" s="207">
        <f ca="1">OFFSET(Census!GG$4,$A9*25-25+Census!GG$3,0,1,1)-OFFSET(Census!GG$4,$A9*25-25+1,0,1,1)</f>
        <v>-40.924475331561169</v>
      </c>
      <c r="GH9" s="208">
        <f ca="1">IF(OFFSET(Census!GG$4,$A9*25-25+1,0,1,1)=0,"",(OFFSET(Census!GG$4,$A9*25-25+Census!GG$3,0,1,1)-OFFSET(Census!GG$4,$A9*25-25+1,0,1,1))/OFFSET(Census!GG$4,$A9*25-25+1,0,1,1)*100)</f>
        <v>-34.408868074825776</v>
      </c>
      <c r="GI9" s="207">
        <f ca="1">OFFSET(Census!GI$4,$A9*25-25+Census!GI$3,0,1,1)-OFFSET(Census!GI$4,$A9*25-25+1,0,1,1)</f>
        <v>8.4094342994033155</v>
      </c>
      <c r="GJ9" s="208">
        <f ca="1">IF(OFFSET(Census!GI$4,$A9*25-25+1,0,1,1)=0,"",(OFFSET(Census!GI$4,$A9*25-25+Census!GI$3,0,1,1)-OFFSET(Census!GI$4,$A9*25-25+1,0,1,1))/OFFSET(Census!GI$4,$A9*25-25+1,0,1,1)*100)</f>
        <v>17.847301055750052</v>
      </c>
      <c r="GK9" s="207">
        <f ca="1">OFFSET(Census!GK$4,$A9*25-25+Census!GK$3,0,1,1)-OFFSET(Census!GK$4,$A9*25-25+1,0,1,1)</f>
        <v>6.0890667743708136</v>
      </c>
      <c r="GL9" s="208">
        <f ca="1">IF(OFFSET(Census!GK$4,$A9*25-25+1,0,1,1)=0,"",(OFFSET(Census!GK$4,$A9*25-25+Census!GK$3,0,1,1)-OFFSET(Census!GK$4,$A9*25-25+1,0,1,1))/OFFSET(Census!GK$4,$A9*25-25+1,0,1,1)*100)</f>
        <v>73.292832994525654</v>
      </c>
      <c r="GM9" s="207"/>
      <c r="GN9" s="208"/>
      <c r="GO9" s="207">
        <f ca="1">OFFSET(Census!GO$4,$A9*25-25+Census!GO$3,0,1,1)-OFFSET(Census!GO$4,$A9*25-25+1,0,1,1)</f>
        <v>-26.347791719169045</v>
      </c>
      <c r="GP9" s="208">
        <f ca="1">IF(OFFSET(Census!GO$4,$A9*25-25+1,0,1,1)=0,"",(OFFSET(Census!GO$4,$A9*25-25+Census!GO$3,0,1,1)-OFFSET(Census!GO$4,$A9*25-25+1,0,1,1))/OFFSET(Census!GO$4,$A9*25-25+1,0,1,1)*100)</f>
        <v>-44.274445553962991</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634.02143808793244</v>
      </c>
      <c r="HH9" s="208">
        <f ca="1">IF(OFFSET(Census!HG$4,$A9*25-25+1,0,1,1)=0,"",(OFFSET(Census!HG$4,$A9*25-25+Census!HG$3,0,1,1)-OFFSET(Census!HG$4,$A9*25-25+1,0,1,1))/OFFSET(Census!HG$4,$A9*25-25+1,0,1,1)*100)</f>
        <v>95.055687869255237</v>
      </c>
      <c r="HI9" s="207">
        <f ca="1">OFFSET(Census!HI$4,$A9*25-25+Census!HI$3,0,1,1)-OFFSET(Census!HI$4,$A9*25-25+1,0,1,1)</f>
        <v>-160.03560902741356</v>
      </c>
      <c r="HJ9" s="208">
        <f ca="1">IF(OFFSET(Census!HI$4,$A9*25-25+1,0,1,1)=0,"",(OFFSET(Census!HI$4,$A9*25-25+Census!HI$3,0,1,1)-OFFSET(Census!HI$4,$A9*25-25+1,0,1,1))/OFFSET(Census!HI$4,$A9*25-25+1,0,1,1)*100)</f>
        <v>-2.7412745636761486</v>
      </c>
      <c r="HK9" s="207">
        <f ca="1">OFFSET(Census!HK$4,$A9*25-25+Census!HK$3,0,1,1)-OFFSET(Census!HK$4,$A9*25-25+1,0,1,1)</f>
        <v>209.69001574548827</v>
      </c>
      <c r="HL9" s="208">
        <f ca="1">IF(OFFSET(Census!HK$4,$A9*25-25+1,0,1,1)=0,"",(OFFSET(Census!HK$4,$A9*25-25+Census!HK$3,0,1,1)-OFFSET(Census!HK$4,$A9*25-25+1,0,1,1))/OFFSET(Census!HK$4,$A9*25-25+1,0,1,1)*100)</f>
        <v>59.571027200422797</v>
      </c>
      <c r="HM9" s="207">
        <f ca="1">OFFSET(Census!HM$4,$A9*25-25+Census!HM$3,0,1,1)-OFFSET(Census!HM$4,$A9*25-25+1,0,1,1)</f>
        <v>1984.020428761758</v>
      </c>
      <c r="HN9" s="208">
        <f ca="1">IF(OFFSET(Census!HM$4,$A9*25-25+1,0,1,1)=0,"",(OFFSET(Census!HM$4,$A9*25-25+Census!HM$3,0,1,1)-OFFSET(Census!HM$4,$A9*25-25+1,0,1,1))/OFFSET(Census!HM$4,$A9*25-25+1,0,1,1)*100)</f>
        <v>26.306290490079</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77.300000000000011</v>
      </c>
      <c r="HX9" s="208">
        <f ca="1">IF(OFFSET(Census!HW$4,$A9*25-25+1,0,1,1)=0,"",(OFFSET(Census!HW$4,$A9*25-25+Census!HW$3,0,1,1)-OFFSET(Census!HW$4,$A9*25-25+1,0,1,1))/OFFSET(Census!HW$4,$A9*25-25+1,0,1,1)*100)</f>
        <v>78.397565922920904</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466000</v>
      </c>
      <c r="ED10" s="208">
        <f ca="1">IF(OFFSET(Census!EC$4,$A10*25-25+1,0,1,1)=0,"",(OFFSET(Census!EC$4,$A10*25-25+Census!EC$3,0,1,1)-OFFSET(Census!EC$4,$A10*25-25+1,0,1,1))/OFFSET(Census!EC$4,$A10*25-25+1,0,1,1)*100)</f>
        <v>194.97907949790795</v>
      </c>
      <c r="EE10" s="207">
        <f ca="1">OFFSET(Census!EE$4,$A10*25-25+Census!EE$3,0,1,1)-OFFSET(Census!EE$4,$A10*25-25+1,0,1,1)</f>
        <v>300000</v>
      </c>
      <c r="EF10" s="208">
        <f ca="1">IF(OFFSET(Census!EE$4,$A10*25-25+1,0,1,1)=0,"",(OFFSET(Census!EE$4,$A10*25-25+Census!EE$3,0,1,1)-OFFSET(Census!EE$4,$A10*25-25+1,0,1,1))/OFFSET(Census!EE$4,$A10*25-25+1,0,1,1)*100)</f>
        <v>142.85714285714286</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-7.8517829183434902</v>
      </c>
      <c r="GB10" s="208">
        <f ca="1">IF(OFFSET(Census!GA$4,$A10*25-25+1,0,1,1)=0,"",(OFFSET(Census!GA$4,$A10*25-25+Census!GA$3,0,1,1)-OFFSET(Census!GA$4,$A10*25-25+1,0,1,1))/OFFSET(Census!GA$4,$A10*25-25+1,0,1,1)*100)</f>
        <v>-79.880344454559207</v>
      </c>
      <c r="GC10" s="207">
        <f ca="1">OFFSET(Census!GC$4,$A10*25-25+Census!GC$3,0,1,1)-OFFSET(Census!GC$4,$A10*25-25+1,0,1,1)</f>
        <v>-47.63190225625852</v>
      </c>
      <c r="GD10" s="208">
        <f ca="1">IF(OFFSET(Census!GC$4,$A10*25-25+1,0,1,1)=0,"",(OFFSET(Census!GC$4,$A10*25-25+Census!GC$3,0,1,1)-OFFSET(Census!GC$4,$A10*25-25+1,0,1,1))/OFFSET(Census!GC$4,$A10*25-25+1,0,1,1)*100)</f>
        <v>-62.999458089461925</v>
      </c>
      <c r="GE10" s="207">
        <f ca="1">OFFSET(Census!GE$4,$A10*25-25+Census!GE$3,0,1,1)-OFFSET(Census!GE$4,$A10*25-25+1,0,1,1)</f>
        <v>-54.467811671223814</v>
      </c>
      <c r="GF10" s="208">
        <f ca="1">IF(OFFSET(Census!GE$4,$A10*25-25+1,0,1,1)=0,"",(OFFSET(Census!GE$4,$A10*25-25+Census!GE$3,0,1,1)-OFFSET(Census!GE$4,$A10*25-25+1,0,1,1))/OFFSET(Census!GE$4,$A10*25-25+1,0,1,1)*100)</f>
        <v>-38.356664407087059</v>
      </c>
      <c r="GG10" s="207">
        <f ca="1">OFFSET(Census!GG$4,$A10*25-25+Census!GG$3,0,1,1)-OFFSET(Census!GG$4,$A10*25-25+1,0,1,1)</f>
        <v>-20.09683982661781</v>
      </c>
      <c r="GH10" s="208">
        <f ca="1">IF(OFFSET(Census!GG$4,$A10*25-25+1,0,1,1)=0,"",(OFFSET(Census!GG$4,$A10*25-25+Census!GG$3,0,1,1)-OFFSET(Census!GG$4,$A10*25-25+1,0,1,1))/OFFSET(Census!GG$4,$A10*25-25+1,0,1,1)*100)</f>
        <v>-16.073083905000228</v>
      </c>
      <c r="GI10" s="207">
        <f ca="1">OFFSET(Census!GI$4,$A10*25-25+Census!GI$3,0,1,1)-OFFSET(Census!GI$4,$A10*25-25+1,0,1,1)</f>
        <v>6.2226154420223239</v>
      </c>
      <c r="GJ10" s="208">
        <f ca="1">IF(OFFSET(Census!GI$4,$A10*25-25+1,0,1,1)=0,"",(OFFSET(Census!GI$4,$A10*25-25+Census!GI$3,0,1,1)-OFFSET(Census!GI$4,$A10*25-25+1,0,1,1))/OFFSET(Census!GI$4,$A10*25-25+1,0,1,1)*100)</f>
        <v>12.918546845858048</v>
      </c>
      <c r="GK10" s="207">
        <f ca="1">OFFSET(Census!GK$4,$A10*25-25+Census!GK$3,0,1,1)-OFFSET(Census!GK$4,$A10*25-25+1,0,1,1)</f>
        <v>-3.0510729129078182</v>
      </c>
      <c r="GL10" s="208">
        <f ca="1">IF(OFFSET(Census!GK$4,$A10*25-25+1,0,1,1)=0,"",(OFFSET(Census!GK$4,$A10*25-25+Census!GK$3,0,1,1)-OFFSET(Census!GK$4,$A10*25-25+1,0,1,1))/OFFSET(Census!GK$4,$A10*25-25+1,0,1,1)*100)</f>
        <v>-26.516597315817037</v>
      </c>
      <c r="GM10" s="207"/>
      <c r="GN10" s="208"/>
      <c r="GO10" s="207">
        <f ca="1">OFFSET(Census!GO$4,$A10*25-25+Census!GO$3,0,1,1)-OFFSET(Census!GO$4,$A10*25-25+1,0,1,1)</f>
        <v>-20.844328610878378</v>
      </c>
      <c r="GP10" s="208">
        <f ca="1">IF(OFFSET(Census!GO$4,$A10*25-25+1,0,1,1)=0,"",(OFFSET(Census!GO$4,$A10*25-25+Census!GO$3,0,1,1)-OFFSET(Census!GO$4,$A10*25-25+1,0,1,1))/OFFSET(Census!GO$4,$A10*25-25+1,0,1,1)*100)</f>
        <v>-31.957613675267027</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603.92995252448554</v>
      </c>
      <c r="HH10" s="208">
        <f ca="1">IF(OFFSET(Census!HG$4,$A10*25-25+1,0,1,1)=0,"",(OFFSET(Census!HG$4,$A10*25-25+Census!HG$3,0,1,1)-OFFSET(Census!HG$4,$A10*25-25+1,0,1,1))/OFFSET(Census!HG$4,$A10*25-25+1,0,1,1)*100)</f>
        <v>93.343114764217233</v>
      </c>
      <c r="HI10" s="207">
        <f ca="1">OFFSET(Census!HI$4,$A10*25-25+Census!HI$3,0,1,1)-OFFSET(Census!HI$4,$A10*25-25+1,0,1,1)</f>
        <v>30.550194427187307</v>
      </c>
      <c r="HJ10" s="208">
        <f ca="1">IF(OFFSET(Census!HI$4,$A10*25-25+1,0,1,1)=0,"",(OFFSET(Census!HI$4,$A10*25-25+Census!HI$3,0,1,1)-OFFSET(Census!HI$4,$A10*25-25+1,0,1,1))/OFFSET(Census!HI$4,$A10*25-25+1,0,1,1)*100)</f>
        <v>0.69781165891245556</v>
      </c>
      <c r="HK10" s="207">
        <f ca="1">OFFSET(Census!HK$4,$A10*25-25+Census!HK$3,0,1,1)-OFFSET(Census!HK$4,$A10*25-25+1,0,1,1)</f>
        <v>126.98298091008797</v>
      </c>
      <c r="HL10" s="208">
        <f ca="1">IF(OFFSET(Census!HK$4,$A10*25-25+1,0,1,1)=0,"",(OFFSET(Census!HK$4,$A10*25-25+Census!HK$3,0,1,1)-OFFSET(Census!HK$4,$A10*25-25+1,0,1,1))/OFFSET(Census!HK$4,$A10*25-25+1,0,1,1)*100)</f>
        <v>76.495771632583114</v>
      </c>
      <c r="HM10" s="207">
        <f ca="1">OFFSET(Census!HM$4,$A10*25-25+Census!HM$3,0,1,1)-OFFSET(Census!HM$4,$A10*25-25+1,0,1,1)</f>
        <v>1779.0418306067513</v>
      </c>
      <c r="HN10" s="208">
        <f ca="1">IF(OFFSET(Census!HM$4,$A10*25-25+1,0,1,1)=0,"",(OFFSET(Census!HM$4,$A10*25-25+Census!HM$3,0,1,1)-OFFSET(Census!HM$4,$A10*25-25+1,0,1,1))/OFFSET(Census!HM$4,$A10*25-25+1,0,1,1)*100)</f>
        <v>30.240384678000193</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26.8</v>
      </c>
      <c r="HX10" s="208">
        <f ca="1">IF(OFFSET(Census!HW$4,$A10*25-25+1,0,1,1)=0,"",(OFFSET(Census!HW$4,$A10*25-25+Census!HW$3,0,1,1)-OFFSET(Census!HW$4,$A10*25-25+1,0,1,1))/OFFSET(Census!HW$4,$A10*25-25+1,0,1,1)*100)</f>
        <v>211.02362204724412</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477500</v>
      </c>
      <c r="ED11" s="208">
        <f ca="1">IF(OFFSET(Census!EC$4,$A11*25-25+1,0,1,1)=0,"",(OFFSET(Census!EC$4,$A11*25-25+Census!EC$3,0,1,1)-OFFSET(Census!EC$4,$A11*25-25+1,0,1,1))/OFFSET(Census!EC$4,$A11*25-25+1,0,1,1)*100)</f>
        <v>192.92929292929293</v>
      </c>
      <c r="EE11" s="207">
        <f ca="1">OFFSET(Census!EE$4,$A11*25-25+Census!EE$3,0,1,1)-OFFSET(Census!EE$4,$A11*25-25+1,0,1,1)</f>
        <v>338000</v>
      </c>
      <c r="EF11" s="208">
        <f ca="1">IF(OFFSET(Census!EE$4,$A11*25-25+1,0,1,1)=0,"",(OFFSET(Census!EE$4,$A11*25-25+Census!EE$3,0,1,1)-OFFSET(Census!EE$4,$A11*25-25+1,0,1,1))/OFFSET(Census!EE$4,$A11*25-25+1,0,1,1)*100)</f>
        <v>156.4814814814815</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-12.985106701724414</v>
      </c>
      <c r="GB11" s="208">
        <f ca="1">IF(OFFSET(Census!GA$4,$A11*25-25+1,0,1,1)=0,"",(OFFSET(Census!GA$4,$A11*25-25+Census!GA$3,0,1,1)-OFFSET(Census!GA$4,$A11*25-25+1,0,1,1))/OFFSET(Census!GA$4,$A11*25-25+1,0,1,1)*100)</f>
        <v>-83.993469320620292</v>
      </c>
      <c r="GC11" s="207">
        <f ca="1">OFFSET(Census!GC$4,$A11*25-25+Census!GC$3,0,1,1)-OFFSET(Census!GC$4,$A11*25-25+1,0,1,1)</f>
        <v>-45.107545693123107</v>
      </c>
      <c r="GD11" s="208">
        <f ca="1">IF(OFFSET(Census!GC$4,$A11*25-25+1,0,1,1)=0,"",(OFFSET(Census!GC$4,$A11*25-25+Census!GC$3,0,1,1)-OFFSET(Census!GC$4,$A11*25-25+1,0,1,1))/OFFSET(Census!GC$4,$A11*25-25+1,0,1,1)*100)</f>
        <v>-65.148503649335737</v>
      </c>
      <c r="GE11" s="207">
        <f ca="1">OFFSET(Census!GE$4,$A11*25-25+Census!GE$3,0,1,1)-OFFSET(Census!GE$4,$A11*25-25+1,0,1,1)</f>
        <v>-66.763555484455566</v>
      </c>
      <c r="GF11" s="208">
        <f ca="1">IF(OFFSET(Census!GE$4,$A11*25-25+1,0,1,1)=0,"",(OFFSET(Census!GE$4,$A11*25-25+Census!GE$3,0,1,1)-OFFSET(Census!GE$4,$A11*25-25+1,0,1,1))/OFFSET(Census!GE$4,$A11*25-25+1,0,1,1)*100)</f>
        <v>-46.686059317005821</v>
      </c>
      <c r="GG11" s="207">
        <f ca="1">OFFSET(Census!GG$4,$A11*25-25+Census!GG$3,0,1,1)-OFFSET(Census!GG$4,$A11*25-25+1,0,1,1)</f>
        <v>-14.260543073121056</v>
      </c>
      <c r="GH11" s="208">
        <f ca="1">IF(OFFSET(Census!GG$4,$A11*25-25+1,0,1,1)=0,"",(OFFSET(Census!GG$4,$A11*25-25+Census!GG$3,0,1,1)-OFFSET(Census!GG$4,$A11*25-25+1,0,1,1))/OFFSET(Census!GG$4,$A11*25-25+1,0,1,1)*100)</f>
        <v>-12.330374026599895</v>
      </c>
      <c r="GI11" s="207">
        <f ca="1">OFFSET(Census!GI$4,$A11*25-25+Census!GI$3,0,1,1)-OFFSET(Census!GI$4,$A11*25-25+1,0,1,1)</f>
        <v>5.1037217780131741</v>
      </c>
      <c r="GJ11" s="208">
        <f ca="1">IF(OFFSET(Census!GI$4,$A11*25-25+1,0,1,1)=0,"",(OFFSET(Census!GI$4,$A11*25-25+Census!GI$3,0,1,1)-OFFSET(Census!GI$4,$A11*25-25+1,0,1,1))/OFFSET(Census!GI$4,$A11*25-25+1,0,1,1)*100)</f>
        <v>11.504405821043431</v>
      </c>
      <c r="GK11" s="207">
        <f ca="1">OFFSET(Census!GK$4,$A11*25-25+Census!GK$3,0,1,1)-OFFSET(Census!GK$4,$A11*25-25+1,0,1,1)</f>
        <v>2.1366852402927812</v>
      </c>
      <c r="GL11" s="208">
        <f ca="1">IF(OFFSET(Census!GK$4,$A11*25-25+1,0,1,1)=0,"",(OFFSET(Census!GK$4,$A11*25-25+Census!GK$3,0,1,1)-OFFSET(Census!GK$4,$A11*25-25+1,0,1,1))/OFFSET(Census!GK$4,$A11*25-25+1,0,1,1)*100)</f>
        <v>23.969143680657528</v>
      </c>
      <c r="GM11" s="207"/>
      <c r="GN11" s="208"/>
      <c r="GO11" s="207">
        <f ca="1">OFFSET(Census!GO$4,$A11*25-25+Census!GO$3,0,1,1)-OFFSET(Census!GO$4,$A11*25-25+1,0,1,1)</f>
        <v>-25.586931185212677</v>
      </c>
      <c r="GP11" s="208">
        <f ca="1">IF(OFFSET(Census!GO$4,$A11*25-25+1,0,1,1)=0,"",(OFFSET(Census!GO$4,$A11*25-25+Census!GO$3,0,1,1)-OFFSET(Census!GO$4,$A11*25-25+1,0,1,1))/OFFSET(Census!GO$4,$A11*25-25+1,0,1,1)*100)</f>
        <v>-38.773557429293625</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720.87946918589591</v>
      </c>
      <c r="HH11" s="208">
        <f ca="1">IF(OFFSET(Census!HG$4,$A11*25-25+1,0,1,1)=0,"",(OFFSET(Census!HG$4,$A11*25-25+Census!HG$3,0,1,1)-OFFSET(Census!HG$4,$A11*25-25+1,0,1,1))/OFFSET(Census!HG$4,$A11*25-25+1,0,1,1)*100)</f>
        <v>101.53231960364731</v>
      </c>
      <c r="HI11" s="207">
        <f ca="1">OFFSET(Census!HI$4,$A11*25-25+Census!HI$3,0,1,1)-OFFSET(Census!HI$4,$A11*25-25+1,0,1,1)</f>
        <v>-76.760541667180405</v>
      </c>
      <c r="HJ11" s="208">
        <f ca="1">IF(OFFSET(Census!HI$4,$A11*25-25+1,0,1,1)=0,"",(OFFSET(Census!HI$4,$A11*25-25+Census!HI$3,0,1,1)-OFFSET(Census!HI$4,$A11*25-25+1,0,1,1))/OFFSET(Census!HI$4,$A11*25-25+1,0,1,1)*100)</f>
        <v>-1.7748102119579285</v>
      </c>
      <c r="HK11" s="207">
        <f ca="1">OFFSET(Census!HK$4,$A11*25-25+Census!HK$3,0,1,1)-OFFSET(Census!HK$4,$A11*25-25+1,0,1,1)</f>
        <v>184.99923535143</v>
      </c>
      <c r="HL11" s="208">
        <f ca="1">IF(OFFSET(Census!HK$4,$A11*25-25+1,0,1,1)=0,"",(OFFSET(Census!HK$4,$A11*25-25+Census!HK$3,0,1,1)-OFFSET(Census!HK$4,$A11*25-25+1,0,1,1))/OFFSET(Census!HK$4,$A11*25-25+1,0,1,1)*100)</f>
        <v>143.41025996234885</v>
      </c>
      <c r="HM11" s="207">
        <f ca="1">OFFSET(Census!HM$4,$A11*25-25+Census!HM$3,0,1,1)-OFFSET(Census!HM$4,$A11*25-25+1,0,1,1)</f>
        <v>1540.79903308955</v>
      </c>
      <c r="HN11" s="208">
        <f ca="1">IF(OFFSET(Census!HM$4,$A11*25-25+1,0,1,1)=0,"",(OFFSET(Census!HM$4,$A11*25-25+Census!HM$3,0,1,1)-OFFSET(Census!HM$4,$A11*25-25+1,0,1,1))/OFFSET(Census!HM$4,$A11*25-25+1,0,1,1)*100)</f>
        <v>26.45602735387277</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85.3</v>
      </c>
      <c r="HX11" s="208">
        <f ca="1">IF(OFFSET(Census!HW$4,$A11*25-25+1,0,1,1)=0,"",(OFFSET(Census!HW$4,$A11*25-25+Census!HW$3,0,1,1)-OFFSET(Census!HW$4,$A11*25-25+1,0,1,1))/OFFSET(Census!HW$4,$A11*25-25+1,0,1,1)*100)</f>
        <v>104.920049200492</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770000</v>
      </c>
      <c r="ED12" s="208">
        <f ca="1">IF(OFFSET(Census!EC$4,$A12*25-25+1,0,1,1)=0,"",(OFFSET(Census!EC$4,$A12*25-25+Census!EC$3,0,1,1)-OFFSET(Census!EC$4,$A12*25-25+1,0,1,1))/OFFSET(Census!EC$4,$A12*25-25+1,0,1,1)*100)</f>
        <v>220.00000000000003</v>
      </c>
      <c r="EE12" s="207">
        <f ca="1">OFFSET(Census!EE$4,$A12*25-25+Census!EE$3,0,1,1)-OFFSET(Census!EE$4,$A12*25-25+1,0,1,1)</f>
        <v>360000</v>
      </c>
      <c r="EF12" s="208">
        <f ca="1">IF(OFFSET(Census!EE$4,$A12*25-25+1,0,1,1)=0,"",(OFFSET(Census!EE$4,$A12*25-25+Census!EE$3,0,1,1)-OFFSET(Census!EE$4,$A12*25-25+1,0,1,1))/OFFSET(Census!EE$4,$A12*25-25+1,0,1,1)*100)</f>
        <v>146.9387755102041</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-7.5535344724955369</v>
      </c>
      <c r="GB12" s="208">
        <f ca="1">IF(OFFSET(Census!GA$4,$A12*25-25+1,0,1,1)=0,"",(OFFSET(Census!GA$4,$A12*25-25+Census!GA$3,0,1,1)-OFFSET(Census!GA$4,$A12*25-25+1,0,1,1))/OFFSET(Census!GA$4,$A12*25-25+1,0,1,1)*100)</f>
        <v>-80.010241662448948</v>
      </c>
      <c r="GC12" s="207">
        <f ca="1">OFFSET(Census!GC$4,$A12*25-25+Census!GC$3,0,1,1)-OFFSET(Census!GC$4,$A12*25-25+1,0,1,1)</f>
        <v>-30.981248221291722</v>
      </c>
      <c r="GD12" s="208">
        <f ca="1">IF(OFFSET(Census!GC$4,$A12*25-25+1,0,1,1)=0,"",(OFFSET(Census!GC$4,$A12*25-25+Census!GC$3,0,1,1)-OFFSET(Census!GC$4,$A12*25-25+1,0,1,1))/OFFSET(Census!GC$4,$A12*25-25+1,0,1,1)*100)</f>
        <v>-79.822274828975154</v>
      </c>
      <c r="GE12" s="207">
        <f ca="1">OFFSET(Census!GE$4,$A12*25-25+Census!GE$3,0,1,1)-OFFSET(Census!GE$4,$A12*25-25+1,0,1,1)</f>
        <v>-55.955764386111738</v>
      </c>
      <c r="GF12" s="208">
        <f ca="1">IF(OFFSET(Census!GE$4,$A12*25-25+1,0,1,1)=0,"",(OFFSET(Census!GE$4,$A12*25-25+Census!GE$3,0,1,1)-OFFSET(Census!GE$4,$A12*25-25+1,0,1,1))/OFFSET(Census!GE$4,$A12*25-25+1,0,1,1)*100)</f>
        <v>-74.437736677652055</v>
      </c>
      <c r="GG12" s="207">
        <f ca="1">OFFSET(Census!GG$4,$A12*25-25+Census!GG$3,0,1,1)-OFFSET(Census!GG$4,$A12*25-25+1,0,1,1)</f>
        <v>-39.439890666292868</v>
      </c>
      <c r="GH12" s="208">
        <f ca="1">IF(OFFSET(Census!GG$4,$A12*25-25+1,0,1,1)=0,"",(OFFSET(Census!GG$4,$A12*25-25+Census!GG$3,0,1,1)-OFFSET(Census!GG$4,$A12*25-25+1,0,1,1))/OFFSET(Census!GG$4,$A12*25-25+1,0,1,1)*100)</f>
        <v>-38.247521878707275</v>
      </c>
      <c r="GI12" s="207">
        <f ca="1">OFFSET(Census!GI$4,$A12*25-25+Census!GI$3,0,1,1)-OFFSET(Census!GI$4,$A12*25-25+1,0,1,1)</f>
        <v>3.1819343583602446</v>
      </c>
      <c r="GJ12" s="208">
        <f ca="1">IF(OFFSET(Census!GI$4,$A12*25-25+1,0,1,1)=0,"",(OFFSET(Census!GI$4,$A12*25-25+Census!GI$3,0,1,1)-OFFSET(Census!GI$4,$A12*25-25+1,0,1,1))/OFFSET(Census!GI$4,$A12*25-25+1,0,1,1)*100)</f>
        <v>5.4122808239694944</v>
      </c>
      <c r="GK12" s="207">
        <f ca="1">OFFSET(Census!GK$4,$A12*25-25+Census!GK$3,0,1,1)-OFFSET(Census!GK$4,$A12*25-25+1,0,1,1)</f>
        <v>-1.9096116705312518</v>
      </c>
      <c r="GL12" s="208">
        <f ca="1">IF(OFFSET(Census!GK$4,$A12*25-25+1,0,1,1)=0,"",(OFFSET(Census!GK$4,$A12*25-25+Census!GK$3,0,1,1)-OFFSET(Census!GK$4,$A12*25-25+1,0,1,1))/OFFSET(Census!GK$4,$A12*25-25+1,0,1,1)*100)</f>
        <v>-11.275169161003829</v>
      </c>
      <c r="GM12" s="207"/>
      <c r="GN12" s="208"/>
      <c r="GO12" s="207">
        <f ca="1">OFFSET(Census!GO$4,$A12*25-25+Census!GO$3,0,1,1)-OFFSET(Census!GO$4,$A12*25-25+1,0,1,1)</f>
        <v>-26.851396196997403</v>
      </c>
      <c r="GP12" s="208">
        <f ca="1">IF(OFFSET(Census!GO$4,$A12*25-25+1,0,1,1)=0,"",(OFFSET(Census!GO$4,$A12*25-25+Census!GO$3,0,1,1)-OFFSET(Census!GO$4,$A12*25-25+1,0,1,1))/OFFSET(Census!GO$4,$A12*25-25+1,0,1,1)*100)</f>
        <v>-47.947349684556436</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466.41832173690159</v>
      </c>
      <c r="HH12" s="208">
        <f ca="1">IF(OFFSET(Census!HG$4,$A12*25-25+1,0,1,1)=0,"",(OFFSET(Census!HG$4,$A12*25-25+Census!HG$3,0,1,1)-OFFSET(Census!HG$4,$A12*25-25+1,0,1,1))/OFFSET(Census!HG$4,$A12*25-25+1,0,1,1)*100)</f>
        <v>58.156897972182243</v>
      </c>
      <c r="HI12" s="207">
        <f ca="1">OFFSET(Census!HI$4,$A12*25-25+Census!HI$3,0,1,1)-OFFSET(Census!HI$4,$A12*25-25+1,0,1,1)</f>
        <v>931.93716671980474</v>
      </c>
      <c r="HJ12" s="208">
        <f ca="1">IF(OFFSET(Census!HI$4,$A12*25-25+1,0,1,1)=0,"",(OFFSET(Census!HI$4,$A12*25-25+Census!HI$3,0,1,1)-OFFSET(Census!HI$4,$A12*25-25+1,0,1,1))/OFFSET(Census!HI$4,$A12*25-25+1,0,1,1)*100)</f>
        <v>12.517624804832836</v>
      </c>
      <c r="HK12" s="207">
        <f ca="1">OFFSET(Census!HK$4,$A12*25-25+Census!HK$3,0,1,1)-OFFSET(Census!HK$4,$A12*25-25+1,0,1,1)</f>
        <v>413.78011790226492</v>
      </c>
      <c r="HL12" s="208">
        <f ca="1">IF(OFFSET(Census!HK$4,$A12*25-25+1,0,1,1)=0,"",(OFFSET(Census!HK$4,$A12*25-25+Census!HK$3,0,1,1)-OFFSET(Census!HK$4,$A12*25-25+1,0,1,1))/OFFSET(Census!HK$4,$A12*25-25+1,0,1,1)*100)</f>
        <v>161.00393692695135</v>
      </c>
      <c r="HM12" s="207">
        <f ca="1">OFFSET(Census!HM$4,$A12*25-25+Census!HM$3,0,1,1)-OFFSET(Census!HM$4,$A12*25-25+1,0,1,1)</f>
        <v>2767.8828604114697</v>
      </c>
      <c r="HN12" s="208">
        <f ca="1">IF(OFFSET(Census!HM$4,$A12*25-25+1,0,1,1)=0,"",(OFFSET(Census!HM$4,$A12*25-25+Census!HM$3,0,1,1)-OFFSET(Census!HM$4,$A12*25-25+1,0,1,1))/OFFSET(Census!HM$4,$A12*25-25+1,0,1,1)*100)</f>
        <v>30.223660847471823</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-6.2999999999999972</v>
      </c>
      <c r="HX12" s="208">
        <f ca="1">IF(OFFSET(Census!HW$4,$A12*25-25+1,0,1,1)=0,"",(OFFSET(Census!HW$4,$A12*25-25+Census!HW$3,0,1,1)-OFFSET(Census!HW$4,$A12*25-25+1,0,1,1))/OFFSET(Census!HW$4,$A12*25-25+1,0,1,1)*100)</f>
        <v>-7.0234113712374553</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500500</v>
      </c>
      <c r="ED13" s="208">
        <f ca="1">IF(OFFSET(Census!EC$4,$A13*25-25+1,0,1,1)=0,"",(OFFSET(Census!EC$4,$A13*25-25+Census!EC$3,0,1,1)-OFFSET(Census!EC$4,$A13*25-25+1,0,1,1))/OFFSET(Census!EC$4,$A13*25-25+1,0,1,1)*100)</f>
        <v>200.60120240480961</v>
      </c>
      <c r="EE13" s="207">
        <f ca="1">OFFSET(Census!EE$4,$A13*25-25+Census!EE$3,0,1,1)-OFFSET(Census!EE$4,$A13*25-25+1,0,1,1)</f>
        <v>357500</v>
      </c>
      <c r="EF13" s="208">
        <f ca="1">IF(OFFSET(Census!EE$4,$A13*25-25+1,0,1,1)=0,"",(OFFSET(Census!EE$4,$A13*25-25+Census!EE$3,0,1,1)-OFFSET(Census!EE$4,$A13*25-25+1,0,1,1))/OFFSET(Census!EE$4,$A13*25-25+1,0,1,1)*100)</f>
        <v>168.23529411764707</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-13.218127510060288</v>
      </c>
      <c r="GB13" s="208">
        <f ca="1">IF(OFFSET(Census!GA$4,$A13*25-25+1,0,1,1)=0,"",(OFFSET(Census!GA$4,$A13*25-25+Census!GA$3,0,1,1)-OFFSET(Census!GA$4,$A13*25-25+1,0,1,1))/OFFSET(Census!GA$4,$A13*25-25+1,0,1,1)*100)</f>
        <v>-88.720983442525352</v>
      </c>
      <c r="GC13" s="207">
        <f ca="1">OFFSET(Census!GC$4,$A13*25-25+Census!GC$3,0,1,1)-OFFSET(Census!GC$4,$A13*25-25+1,0,1,1)</f>
        <v>-49.620273753765687</v>
      </c>
      <c r="GD13" s="208">
        <f ca="1">IF(OFFSET(Census!GC$4,$A13*25-25+1,0,1,1)=0,"",(OFFSET(Census!GC$4,$A13*25-25+Census!GC$3,0,1,1)-OFFSET(Census!GC$4,$A13*25-25+1,0,1,1))/OFFSET(Census!GC$4,$A13*25-25+1,0,1,1)*100)</f>
        <v>-74.160300269488914</v>
      </c>
      <c r="GE13" s="207">
        <f ca="1">OFFSET(Census!GE$4,$A13*25-25+Census!GE$3,0,1,1)-OFFSET(Census!GE$4,$A13*25-25+1,0,1,1)</f>
        <v>-52.807130848238046</v>
      </c>
      <c r="GF13" s="208">
        <f ca="1">IF(OFFSET(Census!GE$4,$A13*25-25+1,0,1,1)=0,"",(OFFSET(Census!GE$4,$A13*25-25+Census!GE$3,0,1,1)-OFFSET(Census!GE$4,$A13*25-25+1,0,1,1))/OFFSET(Census!GE$4,$A13*25-25+1,0,1,1)*100)</f>
        <v>-45.087444347118499</v>
      </c>
      <c r="GG13" s="207">
        <f ca="1">OFFSET(Census!GG$4,$A13*25-25+Census!GG$3,0,1,1)-OFFSET(Census!GG$4,$A13*25-25+1,0,1,1)</f>
        <v>11.470233382460961</v>
      </c>
      <c r="GH13" s="208">
        <f ca="1">IF(OFFSET(Census!GG$4,$A13*25-25+1,0,1,1)=0,"",(OFFSET(Census!GG$4,$A13*25-25+Census!GG$3,0,1,1)-OFFSET(Census!GG$4,$A13*25-25+1,0,1,1))/OFFSET(Census!GG$4,$A13*25-25+1,0,1,1)*100)</f>
        <v>11.686453873808501</v>
      </c>
      <c r="GI13" s="207">
        <f ca="1">OFFSET(Census!GI$4,$A13*25-25+Census!GI$3,0,1,1)-OFFSET(Census!GI$4,$A13*25-25+1,0,1,1)</f>
        <v>10.03546990918295</v>
      </c>
      <c r="GJ13" s="208">
        <f ca="1">IF(OFFSET(Census!GI$4,$A13*25-25+1,0,1,1)=0,"",(OFFSET(Census!GI$4,$A13*25-25+Census!GI$3,0,1,1)-OFFSET(Census!GI$4,$A13*25-25+1,0,1,1))/OFFSET(Census!GI$4,$A13*25-25+1,0,1,1)*100)</f>
        <v>21.09113332335156</v>
      </c>
      <c r="GK13" s="207">
        <f ca="1">OFFSET(Census!GK$4,$A13*25-25+Census!GK$3,0,1,1)-OFFSET(Census!GK$4,$A13*25-25+1,0,1,1)</f>
        <v>3.9256954827286883</v>
      </c>
      <c r="GL13" s="208">
        <f ca="1">IF(OFFSET(Census!GK$4,$A13*25-25+1,0,1,1)=0,"",(OFFSET(Census!GK$4,$A13*25-25+Census!GK$3,0,1,1)-OFFSET(Census!GK$4,$A13*25-25+1,0,1,1))/OFFSET(Census!GK$4,$A13*25-25+1,0,1,1)*100)</f>
        <v>56.124359751411134</v>
      </c>
      <c r="GM13" s="207"/>
      <c r="GN13" s="208"/>
      <c r="GO13" s="207">
        <f ca="1">OFFSET(Census!GO$4,$A13*25-25+Census!GO$3,0,1,1)-OFFSET(Census!GO$4,$A13*25-25+1,0,1,1)</f>
        <v>-19.538362797476097</v>
      </c>
      <c r="GP13" s="208">
        <f ca="1">IF(OFFSET(Census!GO$4,$A13*25-25+1,0,1,1)=0,"",(OFFSET(Census!GO$4,$A13*25-25+Census!GO$3,0,1,1)-OFFSET(Census!GO$4,$A13*25-25+1,0,1,1))/OFFSET(Census!GO$4,$A13*25-25+1,0,1,1)*100)</f>
        <v>-33.236672747799936</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679.40922449261825</v>
      </c>
      <c r="HH13" s="208">
        <f ca="1">IF(OFFSET(Census!HG$4,$A13*25-25+1,0,1,1)=0,"",(OFFSET(Census!HG$4,$A13*25-25+Census!HG$3,0,1,1)-OFFSET(Census!HG$4,$A13*25-25+1,0,1,1))/OFFSET(Census!HG$4,$A13*25-25+1,0,1,1)*100)</f>
        <v>57.141229982558308</v>
      </c>
      <c r="HI13" s="207">
        <f ca="1">OFFSET(Census!HI$4,$A13*25-25+Census!HI$3,0,1,1)-OFFSET(Census!HI$4,$A13*25-25+1,0,1,1)</f>
        <v>280.0600905853471</v>
      </c>
      <c r="HJ13" s="208">
        <f ca="1">IF(OFFSET(Census!HI$4,$A13*25-25+1,0,1,1)=0,"",(OFFSET(Census!HI$4,$A13*25-25+Census!HI$3,0,1,1)-OFFSET(Census!HI$4,$A13*25-25+1,0,1,1))/OFFSET(Census!HI$4,$A13*25-25+1,0,1,1)*100)</f>
        <v>4.4355415043608977</v>
      </c>
      <c r="HK13" s="207">
        <f ca="1">OFFSET(Census!HK$4,$A13*25-25+Census!HK$3,0,1,1)-OFFSET(Census!HK$4,$A13*25-25+1,0,1,1)</f>
        <v>475.28935449296409</v>
      </c>
      <c r="HL13" s="208">
        <f ca="1">IF(OFFSET(Census!HK$4,$A13*25-25+1,0,1,1)=0,"",(OFFSET(Census!HK$4,$A13*25-25+Census!HK$3,0,1,1)-OFFSET(Census!HK$4,$A13*25-25+1,0,1,1))/OFFSET(Census!HK$4,$A13*25-25+1,0,1,1)*100)</f>
        <v>147.60538959408822</v>
      </c>
      <c r="HM13" s="207">
        <f ca="1">OFFSET(Census!HM$4,$A13*25-25+Census!HM$3,0,1,1)-OFFSET(Census!HM$4,$A13*25-25+1,0,1,1)</f>
        <v>3483.331258859731</v>
      </c>
      <c r="HN13" s="208">
        <f ca="1">IF(OFFSET(Census!HM$4,$A13*25-25+1,0,1,1)=0,"",(OFFSET(Census!HM$4,$A13*25-25+Census!HM$3,0,1,1)-OFFSET(Census!HM$4,$A13*25-25+1,0,1,1))/OFFSET(Census!HM$4,$A13*25-25+1,0,1,1)*100)</f>
        <v>38.40497529062548</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6.4000000000000057</v>
      </c>
      <c r="HX13" s="208">
        <f ca="1">IF(OFFSET(Census!HW$4,$A13*25-25+1,0,1,1)=0,"",(OFFSET(Census!HW$4,$A13*25-25+Census!HW$3,0,1,1)-OFFSET(Census!HW$4,$A13*25-25+1,0,1,1))/OFFSET(Census!HW$4,$A13*25-25+1,0,1,1)*100)</f>
        <v>10.355987055016191</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993000</v>
      </c>
      <c r="ED14" s="208">
        <f ca="1">IF(OFFSET(Census!EC$4,$A14*25-25+1,0,1,1)=0,"",(OFFSET(Census!EC$4,$A14*25-25+Census!EC$3,0,1,1)-OFFSET(Census!EC$4,$A14*25-25+1,0,1,1))/OFFSET(Census!EC$4,$A14*25-25+1,0,1,1)*100)</f>
        <v>194.70588235294116</v>
      </c>
      <c r="EE14" s="207">
        <f ca="1">OFFSET(Census!EE$4,$A14*25-25+Census!EE$3,0,1,1)-OFFSET(Census!EE$4,$A14*25-25+1,0,1,1)</f>
        <v>262250</v>
      </c>
      <c r="EF14" s="208">
        <f ca="1">IF(OFFSET(Census!EE$4,$A14*25-25+1,0,1,1)=0,"",(OFFSET(Census!EE$4,$A14*25-25+Census!EE$3,0,1,1)-OFFSET(Census!EE$4,$A14*25-25+1,0,1,1))/OFFSET(Census!EE$4,$A14*25-25+1,0,1,1)*100)</f>
        <v>83.253968253968253</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-4.6707606149393142</v>
      </c>
      <c r="GB14" s="208">
        <f ca="1">IF(OFFSET(Census!GA$4,$A14*25-25+1,0,1,1)=0,"",(OFFSET(Census!GA$4,$A14*25-25+Census!GA$3,0,1,1)-OFFSET(Census!GA$4,$A14*25-25+1,0,1,1))/OFFSET(Census!GA$4,$A14*25-25+1,0,1,1)*100)</f>
        <v>-84.528475655099115</v>
      </c>
      <c r="GC14" s="207">
        <f ca="1">OFFSET(Census!GC$4,$A14*25-25+Census!GC$3,0,1,1)-OFFSET(Census!GC$4,$A14*25-25+1,0,1,1)</f>
        <v>-14.07599931873937</v>
      </c>
      <c r="GD14" s="208">
        <f ca="1">IF(OFFSET(Census!GC$4,$A14*25-25+1,0,1,1)=0,"",(OFFSET(Census!GC$4,$A14*25-25+Census!GC$3,0,1,1)-OFFSET(Census!GC$4,$A14*25-25+1,0,1,1))/OFFSET(Census!GC$4,$A14*25-25+1,0,1,1)*100)</f>
        <v>-79.434288047372448</v>
      </c>
      <c r="GE14" s="207">
        <f ca="1">OFFSET(Census!GE$4,$A14*25-25+Census!GE$3,0,1,1)-OFFSET(Census!GE$4,$A14*25-25+1,0,1,1)</f>
        <v>-38.384005883448793</v>
      </c>
      <c r="GF14" s="208">
        <f ca="1">IF(OFFSET(Census!GE$4,$A14*25-25+1,0,1,1)=0,"",(OFFSET(Census!GE$4,$A14*25-25+Census!GE$3,0,1,1)-OFFSET(Census!GE$4,$A14*25-25+1,0,1,1))/OFFSET(Census!GE$4,$A14*25-25+1,0,1,1)*100)</f>
        <v>-65.72057208072934</v>
      </c>
      <c r="GG14" s="207">
        <f ca="1">OFFSET(Census!GG$4,$A14*25-25+Census!GG$3,0,1,1)-OFFSET(Census!GG$4,$A14*25-25+1,0,1,1)</f>
        <v>-45.424697461807199</v>
      </c>
      <c r="GH14" s="208">
        <f ca="1">IF(OFFSET(Census!GG$4,$A14*25-25+1,0,1,1)=0,"",(OFFSET(Census!GG$4,$A14*25-25+Census!GG$3,0,1,1)-OFFSET(Census!GG$4,$A14*25-25+1,0,1,1))/OFFSET(Census!GG$4,$A14*25-25+1,0,1,1)*100)</f>
        <v>-37.351938728105587</v>
      </c>
      <c r="GI14" s="207">
        <f ca="1">OFFSET(Census!GI$4,$A14*25-25+Census!GI$3,0,1,1)-OFFSET(Census!GI$4,$A14*25-25+1,0,1,1)</f>
        <v>1.6155136466907152</v>
      </c>
      <c r="GJ14" s="208">
        <f ca="1">IF(OFFSET(Census!GI$4,$A14*25-25+1,0,1,1)=0,"",(OFFSET(Census!GI$4,$A14*25-25+Census!GI$3,0,1,1)-OFFSET(Census!GI$4,$A14*25-25+1,0,1,1))/OFFSET(Census!GI$4,$A14*25-25+1,0,1,1)*100)</f>
        <v>2.3669650679381755</v>
      </c>
      <c r="GK14" s="207">
        <f ca="1">OFFSET(Census!GK$4,$A14*25-25+Census!GK$3,0,1,1)-OFFSET(Census!GK$4,$A14*25-25+1,0,1,1)</f>
        <v>1.1964950256320357</v>
      </c>
      <c r="GL14" s="208">
        <f ca="1">IF(OFFSET(Census!GK$4,$A14*25-25+1,0,1,1)=0,"",(OFFSET(Census!GK$4,$A14*25-25+Census!GK$3,0,1,1)-OFFSET(Census!GK$4,$A14*25-25+1,0,1,1))/OFFSET(Census!GK$4,$A14*25-25+1,0,1,1)*100)</f>
        <v>7.6373570994228661</v>
      </c>
      <c r="GM14" s="207"/>
      <c r="GN14" s="208"/>
      <c r="GO14" s="207">
        <f ca="1">OFFSET(Census!GO$4,$A14*25-25+Census!GO$3,0,1,1)-OFFSET(Census!GO$4,$A14*25-25+1,0,1,1)</f>
        <v>-23.615950298325245</v>
      </c>
      <c r="GP14" s="208">
        <f ca="1">IF(OFFSET(Census!GO$4,$A14*25-25+1,0,1,1)=0,"",(OFFSET(Census!GO$4,$A14*25-25+Census!GO$3,0,1,1)-OFFSET(Census!GO$4,$A14*25-25+1,0,1,1))/OFFSET(Census!GO$4,$A14*25-25+1,0,1,1)*100)</f>
        <v>-45.110746901793938</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371.63309884078308</v>
      </c>
      <c r="HH14" s="208">
        <f ca="1">IF(OFFSET(Census!HG$4,$A14*25-25+1,0,1,1)=0,"",(OFFSET(Census!HG$4,$A14*25-25+Census!HG$3,0,1,1)-OFFSET(Census!HG$4,$A14*25-25+1,0,1,1))/OFFSET(Census!HG$4,$A14*25-25+1,0,1,1)*100)</f>
        <v>96.779452823120593</v>
      </c>
      <c r="HI14" s="207">
        <f ca="1">OFFSET(Census!HI$4,$A14*25-25+Census!HI$3,0,1,1)-OFFSET(Census!HI$4,$A14*25-25+1,0,1,1)</f>
        <v>-607.96923449461974</v>
      </c>
      <c r="HJ14" s="208">
        <f ca="1">IF(OFFSET(Census!HI$4,$A14*25-25+1,0,1,1)=0,"",(OFFSET(Census!HI$4,$A14*25-25+Census!HI$3,0,1,1)-OFFSET(Census!HI$4,$A14*25-25+1,0,1,1))/OFFSET(Census!HI$4,$A14*25-25+1,0,1,1)*100)</f>
        <v>-14.161873619720936</v>
      </c>
      <c r="HK14" s="207">
        <f ca="1">OFFSET(Census!HK$4,$A14*25-25+Census!HK$3,0,1,1)-OFFSET(Census!HK$4,$A14*25-25+1,0,1,1)</f>
        <v>95.177061537219743</v>
      </c>
      <c r="HL14" s="208">
        <f ca="1">IF(OFFSET(Census!HK$4,$A14*25-25+1,0,1,1)=0,"",(OFFSET(Census!HK$4,$A14*25-25+Census!HK$3,0,1,1)-OFFSET(Census!HK$4,$A14*25-25+1,0,1,1))/OFFSET(Census!HK$4,$A14*25-25+1,0,1,1)*100)</f>
        <v>76.755694788080447</v>
      </c>
      <c r="HM14" s="207">
        <f ca="1">OFFSET(Census!HM$4,$A14*25-25+Census!HM$3,0,1,1)-OFFSET(Census!HM$4,$A14*25-25+1,0,1,1)</f>
        <v>102.84965571195335</v>
      </c>
      <c r="HN14" s="208">
        <f ca="1">IF(OFFSET(Census!HM$4,$A14*25-25+1,0,1,1)=0,"",(OFFSET(Census!HM$4,$A14*25-25+Census!HM$3,0,1,1)-OFFSET(Census!HM$4,$A14*25-25+1,0,1,1))/OFFSET(Census!HM$4,$A14*25-25+1,0,1,1)*100)</f>
        <v>1.9782584287738669</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-4.2999999999999972</v>
      </c>
      <c r="HX14" s="208">
        <f ca="1">IF(OFFSET(Census!HW$4,$A14*25-25+1,0,1,1)=0,"",(OFFSET(Census!HW$4,$A14*25-25+Census!HW$3,0,1,1)-OFFSET(Census!HW$4,$A14*25-25+1,0,1,1))/OFFSET(Census!HW$4,$A14*25-25+1,0,1,1)*100)</f>
        <v>-5.4430379746835404</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517250</v>
      </c>
      <c r="ED15" s="208">
        <f ca="1">IF(OFFSET(Census!EC$4,$A15*25-25+1,0,1,1)=0,"",(OFFSET(Census!EC$4,$A15*25-25+Census!EC$3,0,1,1)-OFFSET(Census!EC$4,$A15*25-25+1,0,1,1))/OFFSET(Census!EC$4,$A15*25-25+1,0,1,1)*100)</f>
        <v>208.77901109989909</v>
      </c>
      <c r="EE15" s="207">
        <f ca="1">OFFSET(Census!EE$4,$A15*25-25+Census!EE$3,0,1,1)-OFFSET(Census!EE$4,$A15*25-25+1,0,1,1)</f>
        <v>250500</v>
      </c>
      <c r="EF15" s="208">
        <f ca="1">IF(OFFSET(Census!EE$4,$A15*25-25+1,0,1,1)=0,"",(OFFSET(Census!EE$4,$A15*25-25+Census!EE$3,0,1,1)-OFFSET(Census!EE$4,$A15*25-25+1,0,1,1))/OFFSET(Census!EE$4,$A15*25-25+1,0,1,1)*100)</f>
        <v>135.40540540540539</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-14.483536916603336</v>
      </c>
      <c r="GB15" s="208">
        <f ca="1">IF(OFFSET(Census!GA$4,$A15*25-25+1,0,1,1)=0,"",(OFFSET(Census!GA$4,$A15*25-25+Census!GA$3,0,1,1)-OFFSET(Census!GA$4,$A15*25-25+1,0,1,1))/OFFSET(Census!GA$4,$A15*25-25+1,0,1,1)*100)</f>
        <v>-83.544581670041879</v>
      </c>
      <c r="GC15" s="207">
        <f ca="1">OFFSET(Census!GC$4,$A15*25-25+Census!GC$3,0,1,1)-OFFSET(Census!GC$4,$A15*25-25+1,0,1,1)</f>
        <v>-47.911777111736043</v>
      </c>
      <c r="GD15" s="208">
        <f ca="1">IF(OFFSET(Census!GC$4,$A15*25-25+1,0,1,1)=0,"",(OFFSET(Census!GC$4,$A15*25-25+Census!GC$3,0,1,1)-OFFSET(Census!GC$4,$A15*25-25+1,0,1,1))/OFFSET(Census!GC$4,$A15*25-25+1,0,1,1)*100)</f>
        <v>-75.34727383198836</v>
      </c>
      <c r="GE15" s="207">
        <f ca="1">OFFSET(Census!GE$4,$A15*25-25+Census!GE$3,0,1,1)-OFFSET(Census!GE$4,$A15*25-25+1,0,1,1)</f>
        <v>-54.304595415608453</v>
      </c>
      <c r="GF15" s="208">
        <f ca="1">IF(OFFSET(Census!GE$4,$A15*25-25+1,0,1,1)=0,"",(OFFSET(Census!GE$4,$A15*25-25+Census!GE$3,0,1,1)-OFFSET(Census!GE$4,$A15*25-25+1,0,1,1))/OFFSET(Census!GE$4,$A15*25-25+1,0,1,1)*100)</f>
        <v>-51.554357906174111</v>
      </c>
      <c r="GG15" s="207">
        <f ca="1">OFFSET(Census!GG$4,$A15*25-25+Census!GG$3,0,1,1)-OFFSET(Census!GG$4,$A15*25-25+1,0,1,1)</f>
        <v>-25.270956369615035</v>
      </c>
      <c r="GH15" s="208">
        <f ca="1">IF(OFFSET(Census!GG$4,$A15*25-25+1,0,1,1)=0,"",(OFFSET(Census!GG$4,$A15*25-25+Census!GG$3,0,1,1)-OFFSET(Census!GG$4,$A15*25-25+1,0,1,1))/OFFSET(Census!GG$4,$A15*25-25+1,0,1,1)*100)</f>
        <v>-25.520972990567465</v>
      </c>
      <c r="GI15" s="207">
        <f ca="1">OFFSET(Census!GI$4,$A15*25-25+Census!GI$3,0,1,1)-OFFSET(Census!GI$4,$A15*25-25+1,0,1,1)</f>
        <v>2.2038818894245935</v>
      </c>
      <c r="GJ15" s="208">
        <f ca="1">IF(OFFSET(Census!GI$4,$A15*25-25+1,0,1,1)=0,"",(OFFSET(Census!GI$4,$A15*25-25+Census!GI$3,0,1,1)-OFFSET(Census!GI$4,$A15*25-25+1,0,1,1))/OFFSET(Census!GI$4,$A15*25-25+1,0,1,1)*100)</f>
        <v>5.0648520140150373</v>
      </c>
      <c r="GK15" s="207">
        <f ca="1">OFFSET(Census!GK$4,$A15*25-25+Census!GK$3,0,1,1)-OFFSET(Census!GK$4,$A15*25-25+1,0,1,1)</f>
        <v>0.255703902777908</v>
      </c>
      <c r="GL15" s="208">
        <f ca="1">IF(OFFSET(Census!GK$4,$A15*25-25+1,0,1,1)=0,"",(OFFSET(Census!GK$4,$A15*25-25+Census!GK$3,0,1,1)-OFFSET(Census!GK$4,$A15*25-25+1,0,1,1))/OFFSET(Census!GK$4,$A15*25-25+1,0,1,1)*100)</f>
        <v>2.2566143103543537</v>
      </c>
      <c r="GM15" s="207"/>
      <c r="GN15" s="208"/>
      <c r="GO15" s="207">
        <f ca="1">OFFSET(Census!GO$4,$A15*25-25+Census!GO$3,0,1,1)-OFFSET(Census!GO$4,$A15*25-25+1,0,1,1)</f>
        <v>-24.008125563474394</v>
      </c>
      <c r="GP15" s="208">
        <f ca="1">IF(OFFSET(Census!GO$4,$A15*25-25+1,0,1,1)=0,"",(OFFSET(Census!GO$4,$A15*25-25+Census!GO$3,0,1,1)-OFFSET(Census!GO$4,$A15*25-25+1,0,1,1))/OFFSET(Census!GO$4,$A15*25-25+1,0,1,1)*100)</f>
        <v>-42.250877679372103</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1099.6163492689693</v>
      </c>
      <c r="HH15" s="208">
        <f ca="1">IF(OFFSET(Census!HG$4,$A15*25-25+1,0,1,1)=0,"",(OFFSET(Census!HG$4,$A15*25-25+Census!HG$3,0,1,1)-OFFSET(Census!HG$4,$A15*25-25+1,0,1,1))/OFFSET(Census!HG$4,$A15*25-25+1,0,1,1)*100)</f>
        <v>109.08892353858823</v>
      </c>
      <c r="HI15" s="207">
        <f ca="1">OFFSET(Census!HI$4,$A15*25-25+Census!HI$3,0,1,1)-OFFSET(Census!HI$4,$A15*25-25+1,0,1,1)</f>
        <v>1075.1288718334945</v>
      </c>
      <c r="HJ15" s="208">
        <f ca="1">IF(OFFSET(Census!HI$4,$A15*25-25+1,0,1,1)=0,"",(OFFSET(Census!HI$4,$A15*25-25+Census!HI$3,0,1,1)-OFFSET(Census!HI$4,$A15*25-25+1,0,1,1))/OFFSET(Census!HI$4,$A15*25-25+1,0,1,1)*100)</f>
        <v>16.034733360678516</v>
      </c>
      <c r="HK15" s="207">
        <f ca="1">OFFSET(Census!HK$4,$A15*25-25+Census!HK$3,0,1,1)-OFFSET(Census!HK$4,$A15*25-25+1,0,1,1)</f>
        <v>358.532726033784</v>
      </c>
      <c r="HL15" s="208">
        <f ca="1">IF(OFFSET(Census!HK$4,$A15*25-25+1,0,1,1)=0,"",(OFFSET(Census!HK$4,$A15*25-25+Census!HK$3,0,1,1)-OFFSET(Census!HK$4,$A15*25-25+1,0,1,1))/OFFSET(Census!HK$4,$A15*25-25+1,0,1,1)*100)</f>
        <v>71.137445641623813</v>
      </c>
      <c r="HM15" s="207">
        <f ca="1">OFFSET(Census!HM$4,$A15*25-25+Census!HM$3,0,1,1)-OFFSET(Census!HM$4,$A15*25-25+1,0,1,1)</f>
        <v>3911.3893172661956</v>
      </c>
      <c r="HN15" s="208">
        <f ca="1">IF(OFFSET(Census!HM$4,$A15*25-25+1,0,1,1)=0,"",(OFFSET(Census!HM$4,$A15*25-25+Census!HM$3,0,1,1)-OFFSET(Census!HM$4,$A15*25-25+1,0,1,1))/OFFSET(Census!HM$4,$A15*25-25+1,0,1,1)*100)</f>
        <v>40.935523990227054</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39.121999999999986</v>
      </c>
      <c r="HX15" s="208">
        <f ca="1">IF(OFFSET(Census!HW$4,$A15*25-25+1,0,1,1)=0,"",(OFFSET(Census!HW$4,$A15*25-25+Census!HW$3,0,1,1)-OFFSET(Census!HW$4,$A15*25-25+1,0,1,1))/OFFSET(Census!HW$4,$A15*25-25+1,0,1,1)*100)</f>
        <v>38.325594153490457</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557500</v>
      </c>
      <c r="ED16" s="208">
        <f ca="1">IF(OFFSET(Census!EC$4,$A16*25-25+1,0,1,1)=0,"",(OFFSET(Census!EC$4,$A16*25-25+Census!EC$3,0,1,1)-OFFSET(Census!EC$4,$A16*25-25+1,0,1,1))/OFFSET(Census!EC$4,$A16*25-25+1,0,1,1)*100)</f>
        <v>180.42071197411002</v>
      </c>
      <c r="EE16" s="207">
        <f ca="1">OFFSET(Census!EE$4,$A16*25-25+Census!EE$3,0,1,1)-OFFSET(Census!EE$4,$A16*25-25+1,0,1,1)</f>
        <v>455000</v>
      </c>
      <c r="EF16" s="208">
        <f ca="1">IF(OFFSET(Census!EE$4,$A16*25-25+1,0,1,1)=0,"",(OFFSET(Census!EE$4,$A16*25-25+Census!EE$3,0,1,1)-OFFSET(Census!EE$4,$A16*25-25+1,0,1,1))/OFFSET(Census!EE$4,$A16*25-25+1,0,1,1)*100)</f>
        <v>185.71428571428572</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-14.8169252953677</v>
      </c>
      <c r="GB16" s="208">
        <f ca="1">IF(OFFSET(Census!GA$4,$A16*25-25+1,0,1,1)=0,"",(OFFSET(Census!GA$4,$A16*25-25+Census!GA$3,0,1,1)-OFFSET(Census!GA$4,$A16*25-25+1,0,1,1))/OFFSET(Census!GA$4,$A16*25-25+1,0,1,1)*100)</f>
        <v>-90.179511578931653</v>
      </c>
      <c r="GC16" s="207">
        <f ca="1">OFFSET(Census!GC$4,$A16*25-25+Census!GC$3,0,1,1)-OFFSET(Census!GC$4,$A16*25-25+1,0,1,1)</f>
        <v>-40.218836711012649</v>
      </c>
      <c r="GD16" s="208">
        <f ca="1">IF(OFFSET(Census!GC$4,$A16*25-25+1,0,1,1)=0,"",(OFFSET(Census!GC$4,$A16*25-25+Census!GC$3,0,1,1)-OFFSET(Census!GC$4,$A16*25-25+1,0,1,1))/OFFSET(Census!GC$4,$A16*25-25+1,0,1,1)*100)</f>
        <v>-72.807113306305766</v>
      </c>
      <c r="GE16" s="207">
        <f ca="1">OFFSET(Census!GE$4,$A16*25-25+Census!GE$3,0,1,1)-OFFSET(Census!GE$4,$A16*25-25+1,0,1,1)</f>
        <v>-69.010905027293063</v>
      </c>
      <c r="GF16" s="208">
        <f ca="1">IF(OFFSET(Census!GE$4,$A16*25-25+1,0,1,1)=0,"",(OFFSET(Census!GE$4,$A16*25-25+Census!GE$3,0,1,1)-OFFSET(Census!GE$4,$A16*25-25+1,0,1,1))/OFFSET(Census!GE$4,$A16*25-25+1,0,1,1)*100)</f>
        <v>-62.95782988294998</v>
      </c>
      <c r="GG16" s="207">
        <f ca="1">OFFSET(Census!GG$4,$A16*25-25+Census!GG$3,0,1,1)-OFFSET(Census!GG$4,$A16*25-25+1,0,1,1)</f>
        <v>-19.808484158393142</v>
      </c>
      <c r="GH16" s="208">
        <f ca="1">IF(OFFSET(Census!GG$4,$A16*25-25+1,0,1,1)=0,"",(OFFSET(Census!GG$4,$A16*25-25+Census!GG$3,0,1,1)-OFFSET(Census!GG$4,$A16*25-25+1,0,1,1))/OFFSET(Census!GG$4,$A16*25-25+1,0,1,1)*100)</f>
        <v>-17.567892139006268</v>
      </c>
      <c r="GI16" s="207">
        <f ca="1">OFFSET(Census!GI$4,$A16*25-25+Census!GI$3,0,1,1)-OFFSET(Census!GI$4,$A16*25-25+1,0,1,1)</f>
        <v>16.8487358350256</v>
      </c>
      <c r="GJ16" s="208">
        <f ca="1">IF(OFFSET(Census!GI$4,$A16*25-25+1,0,1,1)=0,"",(OFFSET(Census!GI$4,$A16*25-25+Census!GI$3,0,1,1)-OFFSET(Census!GI$4,$A16*25-25+1,0,1,1))/OFFSET(Census!GI$4,$A16*25-25+1,0,1,1)*100)</f>
        <v>30.617046229506116</v>
      </c>
      <c r="GK16" s="207">
        <f ca="1">OFFSET(Census!GK$4,$A16*25-25+Census!GK$3,0,1,1)-OFFSET(Census!GK$4,$A16*25-25+1,0,1,1)</f>
        <v>5.4703229737001244</v>
      </c>
      <c r="GL16" s="208">
        <f ca="1">IF(OFFSET(Census!GK$4,$A16*25-25+1,0,1,1)=0,"",(OFFSET(Census!GK$4,$A16*25-25+Census!GK$3,0,1,1)-OFFSET(Census!GK$4,$A16*25-25+1,0,1,1))/OFFSET(Census!GK$4,$A16*25-25+1,0,1,1)*100)</f>
        <v>45.296942672468106</v>
      </c>
      <c r="GM16" s="207"/>
      <c r="GN16" s="208"/>
      <c r="GO16" s="207">
        <f ca="1">OFFSET(Census!GO$4,$A16*25-25+Census!GO$3,0,1,1)-OFFSET(Census!GO$4,$A16*25-25+1,0,1,1)</f>
        <v>-25.435991948369981</v>
      </c>
      <c r="GP16" s="208">
        <f ca="1">IF(OFFSET(Census!GO$4,$A16*25-25+1,0,1,1)=0,"",(OFFSET(Census!GO$4,$A16*25-25+Census!GO$3,0,1,1)-OFFSET(Census!GO$4,$A16*25-25+1,0,1,1))/OFFSET(Census!GO$4,$A16*25-25+1,0,1,1)*100)</f>
        <v>-40.540085398082347</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277.5589911432246</v>
      </c>
      <c r="HH16" s="208">
        <f ca="1">IF(OFFSET(Census!HG$4,$A16*25-25+1,0,1,1)=0,"",(OFFSET(Census!HG$4,$A16*25-25+Census!HG$3,0,1,1)-OFFSET(Census!HG$4,$A16*25-25+1,0,1,1))/OFFSET(Census!HG$4,$A16*25-25+1,0,1,1)*100)</f>
        <v>39.821949948812716</v>
      </c>
      <c r="HI16" s="207">
        <f ca="1">OFFSET(Census!HI$4,$A16*25-25+Census!HI$3,0,1,1)-OFFSET(Census!HI$4,$A16*25-25+1,0,1,1)</f>
        <v>598.09795781790763</v>
      </c>
      <c r="HJ16" s="208">
        <f ca="1">IF(OFFSET(Census!HI$4,$A16*25-25+1,0,1,1)=0,"",(OFFSET(Census!HI$4,$A16*25-25+Census!HI$3,0,1,1)-OFFSET(Census!HI$4,$A16*25-25+1,0,1,1))/OFFSET(Census!HI$4,$A16*25-25+1,0,1,1)*100)</f>
        <v>11.713630196198739</v>
      </c>
      <c r="HK16" s="207">
        <f ca="1">OFFSET(Census!HK$4,$A16*25-25+Census!HK$3,0,1,1)-OFFSET(Census!HK$4,$A16*25-25+1,0,1,1)</f>
        <v>27.973230997668168</v>
      </c>
      <c r="HL16" s="208">
        <f ca="1">IF(OFFSET(Census!HK$4,$A16*25-25+1,0,1,1)=0,"",(OFFSET(Census!HK$4,$A16*25-25+Census!HK$3,0,1,1)-OFFSET(Census!HK$4,$A16*25-25+1,0,1,1))/OFFSET(Census!HK$4,$A16*25-25+1,0,1,1)*100)</f>
        <v>9.5798736293384135</v>
      </c>
      <c r="HM16" s="207">
        <f ca="1">OFFSET(Census!HM$4,$A16*25-25+Census!HM$3,0,1,1)-OFFSET(Census!HM$4,$A16*25-25+1,0,1,1)</f>
        <v>1642.9797454853451</v>
      </c>
      <c r="HN16" s="208">
        <f ca="1">IF(OFFSET(Census!HM$4,$A16*25-25+1,0,1,1)=0,"",(OFFSET(Census!HM$4,$A16*25-25+Census!HM$3,0,1,1)-OFFSET(Census!HM$4,$A16*25-25+1,0,1,1))/OFFSET(Census!HM$4,$A16*25-25+1,0,1,1)*100)</f>
        <v>24.721332312448769</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4.3000000000000043</v>
      </c>
      <c r="HX16" s="208">
        <f ca="1">IF(OFFSET(Census!HW$4,$A16*25-25+1,0,1,1)=0,"",(OFFSET(Census!HW$4,$A16*25-25+Census!HW$3,0,1,1)-OFFSET(Census!HW$4,$A16*25-25+1,0,1,1))/OFFSET(Census!HW$4,$A16*25-25+1,0,1,1)*100)</f>
        <v>9.3681917211329075</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420000</v>
      </c>
      <c r="ED17" s="208">
        <f ca="1">IF(OFFSET(Census!EC$4,$A17*25-25+1,0,1,1)=0,"",(OFFSET(Census!EC$4,$A17*25-25+Census!EC$3,0,1,1)-OFFSET(Census!EC$4,$A17*25-25+1,0,1,1))/OFFSET(Census!EC$4,$A17*25-25+1,0,1,1)*100)</f>
        <v>171.42857142857142</v>
      </c>
      <c r="EE17" s="207">
        <f ca="1">OFFSET(Census!EE$4,$A17*25-25+Census!EE$3,0,1,1)-OFFSET(Census!EE$4,$A17*25-25+1,0,1,1)</f>
        <v>258000</v>
      </c>
      <c r="EF17" s="208">
        <f ca="1">IF(OFFSET(Census!EE$4,$A17*25-25+1,0,1,1)=0,"",(OFFSET(Census!EE$4,$A17*25-25+Census!EE$3,0,1,1)-OFFSET(Census!EE$4,$A17*25-25+1,0,1,1))/OFFSET(Census!EE$4,$A17*25-25+1,0,1,1)*100)</f>
        <v>116.21621621621621</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-15.228756229537119</v>
      </c>
      <c r="GB17" s="208">
        <f ca="1">IF(OFFSET(Census!GA$4,$A17*25-25+1,0,1,1)=0,"",(OFFSET(Census!GA$4,$A17*25-25+Census!GA$3,0,1,1)-OFFSET(Census!GA$4,$A17*25-25+1,0,1,1))/OFFSET(Census!GA$4,$A17*25-25+1,0,1,1)*100)</f>
        <v>-90.173491628115471</v>
      </c>
      <c r="GC17" s="207">
        <f ca="1">OFFSET(Census!GC$4,$A17*25-25+Census!GC$3,0,1,1)-OFFSET(Census!GC$4,$A17*25-25+1,0,1,1)</f>
        <v>-44.951494726849141</v>
      </c>
      <c r="GD17" s="208">
        <f ca="1">IF(OFFSET(Census!GC$4,$A17*25-25+1,0,1,1)=0,"",(OFFSET(Census!GC$4,$A17*25-25+Census!GC$3,0,1,1)-OFFSET(Census!GC$4,$A17*25-25+1,0,1,1))/OFFSET(Census!GC$4,$A17*25-25+1,0,1,1)*100)</f>
        <v>-63.759792295942454</v>
      </c>
      <c r="GE17" s="207">
        <f ca="1">OFFSET(Census!GE$4,$A17*25-25+Census!GE$3,0,1,1)-OFFSET(Census!GE$4,$A17*25-25+1,0,1,1)</f>
        <v>-52.811254993796865</v>
      </c>
      <c r="GF17" s="208">
        <f ca="1">IF(OFFSET(Census!GE$4,$A17*25-25+1,0,1,1)=0,"",(OFFSET(Census!GE$4,$A17*25-25+Census!GE$3,0,1,1)-OFFSET(Census!GE$4,$A17*25-25+1,0,1,1))/OFFSET(Census!GE$4,$A17*25-25+1,0,1,1)*100)</f>
        <v>-40.135754835300844</v>
      </c>
      <c r="GG17" s="207">
        <f ca="1">OFFSET(Census!GG$4,$A17*25-25+Census!GG$3,0,1,1)-OFFSET(Census!GG$4,$A17*25-25+1,0,1,1)</f>
        <v>-10.300742087983807</v>
      </c>
      <c r="GH17" s="208">
        <f ca="1">IF(OFFSET(Census!GG$4,$A17*25-25+1,0,1,1)=0,"",(OFFSET(Census!GG$4,$A17*25-25+Census!GG$3,0,1,1)-OFFSET(Census!GG$4,$A17*25-25+1,0,1,1))/OFFSET(Census!GG$4,$A17*25-25+1,0,1,1)*100)</f>
        <v>-9.1332723101764959</v>
      </c>
      <c r="GI17" s="207">
        <f ca="1">OFFSET(Census!GI$4,$A17*25-25+Census!GI$3,0,1,1)-OFFSET(Census!GI$4,$A17*25-25+1,0,1,1)</f>
        <v>17.970482425924459</v>
      </c>
      <c r="GJ17" s="208">
        <f ca="1">IF(OFFSET(Census!GI$4,$A17*25-25+1,0,1,1)=0,"",(OFFSET(Census!GI$4,$A17*25-25+Census!GI$3,0,1,1)-OFFSET(Census!GI$4,$A17*25-25+1,0,1,1))/OFFSET(Census!GI$4,$A17*25-25+1,0,1,1)*100)</f>
        <v>40.776213333376852</v>
      </c>
      <c r="GK17" s="207">
        <f ca="1">OFFSET(Census!GK$4,$A17*25-25+Census!GK$3,0,1,1)-OFFSET(Census!GK$4,$A17*25-25+1,0,1,1)</f>
        <v>3.5585208991806194</v>
      </c>
      <c r="GL17" s="208">
        <f ca="1">IF(OFFSET(Census!GK$4,$A17*25-25+1,0,1,1)=0,"",(OFFSET(Census!GK$4,$A17*25-25+Census!GK$3,0,1,1)-OFFSET(Census!GK$4,$A17*25-25+1,0,1,1))/OFFSET(Census!GK$4,$A17*25-25+1,0,1,1)*100)</f>
        <v>38.689836919152555</v>
      </c>
      <c r="GM17" s="207"/>
      <c r="GN17" s="208"/>
      <c r="GO17" s="207">
        <f ca="1">OFFSET(Census!GO$4,$A17*25-25+Census!GO$3,0,1,1)-OFFSET(Census!GO$4,$A17*25-25+1,0,1,1)</f>
        <v>-19.29723808908679</v>
      </c>
      <c r="GP17" s="208">
        <f ca="1">IF(OFFSET(Census!GO$4,$A17*25-25+1,0,1,1)=0,"",(OFFSET(Census!GO$4,$A17*25-25+Census!GO$3,0,1,1)-OFFSET(Census!GO$4,$A17*25-25+1,0,1,1))/OFFSET(Census!GO$4,$A17*25-25+1,0,1,1)*100)</f>
        <v>-30.061081005608187</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617.67151989812623</v>
      </c>
      <c r="HH17" s="208">
        <f ca="1">IF(OFFSET(Census!HG$4,$A17*25-25+1,0,1,1)=0,"",(OFFSET(Census!HG$4,$A17*25-25+Census!HG$3,0,1,1)-OFFSET(Census!HG$4,$A17*25-25+1,0,1,1))/OFFSET(Census!HG$4,$A17*25-25+1,0,1,1)*100)</f>
        <v>75.234046272609774</v>
      </c>
      <c r="HI17" s="207">
        <f ca="1">OFFSET(Census!HI$4,$A17*25-25+Census!HI$3,0,1,1)-OFFSET(Census!HI$4,$A17*25-25+1,0,1,1)</f>
        <v>-489.99562031438018</v>
      </c>
      <c r="HJ17" s="208">
        <f ca="1">IF(OFFSET(Census!HI$4,$A17*25-25+1,0,1,1)=0,"",(OFFSET(Census!HI$4,$A17*25-25+Census!HI$3,0,1,1)-OFFSET(Census!HI$4,$A17*25-25+1,0,1,1))/OFFSET(Census!HI$4,$A17*25-25+1,0,1,1)*100)</f>
        <v>-8.7812835181788564</v>
      </c>
      <c r="HK17" s="207">
        <f ca="1">OFFSET(Census!HK$4,$A17*25-25+Census!HK$3,0,1,1)-OFFSET(Census!HK$4,$A17*25-25+1,0,1,1)</f>
        <v>231.96133731308129</v>
      </c>
      <c r="HL17" s="208">
        <f ca="1">IF(OFFSET(Census!HK$4,$A17*25-25+1,0,1,1)=0,"",(OFFSET(Census!HK$4,$A17*25-25+Census!HK$3,0,1,1)-OFFSET(Census!HK$4,$A17*25-25+1,0,1,1))/OFFSET(Census!HK$4,$A17*25-25+1,0,1,1)*100)</f>
        <v>108.90203629722126</v>
      </c>
      <c r="HM17" s="207">
        <f ca="1">OFFSET(Census!HM$4,$A17*25-25+Census!HM$3,0,1,1)-OFFSET(Census!HM$4,$A17*25-25+1,0,1,1)</f>
        <v>1214.3385092139015</v>
      </c>
      <c r="HN17" s="208">
        <f ca="1">IF(OFFSET(Census!HM$4,$A17*25-25+1,0,1,1)=0,"",(OFFSET(Census!HM$4,$A17*25-25+Census!HM$3,0,1,1)-OFFSET(Census!HM$4,$A17*25-25+1,0,1,1))/OFFSET(Census!HM$4,$A17*25-25+1,0,1,1)*100)</f>
        <v>16.584792532284915</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71.900000000000006</v>
      </c>
      <c r="HX17" s="208">
        <f ca="1">IF(OFFSET(Census!HW$4,$A17*25-25+1,0,1,1)=0,"",(OFFSET(Census!HW$4,$A17*25-25+Census!HW$3,0,1,1)-OFFSET(Census!HW$4,$A17*25-25+1,0,1,1))/OFFSET(Census!HW$4,$A17*25-25+1,0,1,1)*100)</f>
        <v>94.605263157894754</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685000</v>
      </c>
      <c r="ED18" s="208">
        <f ca="1">IF(OFFSET(Census!EC$4,$A18*25-25+1,0,1,1)=0,"",(OFFSET(Census!EC$4,$A18*25-25+Census!EC$3,0,1,1)-OFFSET(Census!EC$4,$A18*25-25+1,0,1,1))/OFFSET(Census!EC$4,$A18*25-25+1,0,1,1)*100)</f>
        <v>187.67123287671234</v>
      </c>
      <c r="EE18" s="207">
        <f ca="1">OFFSET(Census!EE$4,$A18*25-25+Census!EE$3,0,1,1)-OFFSET(Census!EE$4,$A18*25-25+1,0,1,1)</f>
        <v>423000</v>
      </c>
      <c r="EF18" s="208">
        <f ca="1">IF(OFFSET(Census!EE$4,$A18*25-25+1,0,1,1)=0,"",(OFFSET(Census!EE$4,$A18*25-25+Census!EE$3,0,1,1)-OFFSET(Census!EE$4,$A18*25-25+1,0,1,1))/OFFSET(Census!EE$4,$A18*25-25+1,0,1,1)*100)</f>
        <v>158.42696629213484</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-7.577274485911512</v>
      </c>
      <c r="GB18" s="208">
        <f ca="1">IF(OFFSET(Census!GA$4,$A18*25-25+1,0,1,1)=0,"",(OFFSET(Census!GA$4,$A18*25-25+Census!GA$3,0,1,1)-OFFSET(Census!GA$4,$A18*25-25+1,0,1,1))/OFFSET(Census!GA$4,$A18*25-25+1,0,1,1)*100)</f>
        <v>-89.868704013053446</v>
      </c>
      <c r="GC18" s="207">
        <f ca="1">OFFSET(Census!GC$4,$A18*25-25+Census!GC$3,0,1,1)-OFFSET(Census!GC$4,$A18*25-25+1,0,1,1)</f>
        <v>-27.369049478297313</v>
      </c>
      <c r="GD18" s="208">
        <f ca="1">IF(OFFSET(Census!GC$4,$A18*25-25+1,0,1,1)=0,"",(OFFSET(Census!GC$4,$A18*25-25+Census!GC$3,0,1,1)-OFFSET(Census!GC$4,$A18*25-25+1,0,1,1))/OFFSET(Census!GC$4,$A18*25-25+1,0,1,1)*100)</f>
        <v>-79.823248443944379</v>
      </c>
      <c r="GE18" s="207">
        <f ca="1">OFFSET(Census!GE$4,$A18*25-25+Census!GE$3,0,1,1)-OFFSET(Census!GE$4,$A18*25-25+1,0,1,1)</f>
        <v>-64.144928540105028</v>
      </c>
      <c r="GF18" s="208">
        <f ca="1">IF(OFFSET(Census!GE$4,$A18*25-25+1,0,1,1)=0,"",(OFFSET(Census!GE$4,$A18*25-25+Census!GE$3,0,1,1)-OFFSET(Census!GE$4,$A18*25-25+1,0,1,1))/OFFSET(Census!GE$4,$A18*25-25+1,0,1,1)*100)</f>
        <v>-68.391623702514963</v>
      </c>
      <c r="GG18" s="207">
        <f ca="1">OFFSET(Census!GG$4,$A18*25-25+Census!GG$3,0,1,1)-OFFSET(Census!GG$4,$A18*25-25+1,0,1,1)</f>
        <v>-15.986114671996205</v>
      </c>
      <c r="GH18" s="208">
        <f ca="1">IF(OFFSET(Census!GG$4,$A18*25-25+1,0,1,1)=0,"",(OFFSET(Census!GG$4,$A18*25-25+Census!GG$3,0,1,1)-OFFSET(Census!GG$4,$A18*25-25+1,0,1,1))/OFFSET(Census!GG$4,$A18*25-25+1,0,1,1)*100)</f>
        <v>-13.921027350621776</v>
      </c>
      <c r="GI18" s="207">
        <f ca="1">OFFSET(Census!GI$4,$A18*25-25+Census!GI$3,0,1,1)-OFFSET(Census!GI$4,$A18*25-25+1,0,1,1)</f>
        <v>22.727800688342747</v>
      </c>
      <c r="GJ18" s="208">
        <f ca="1">IF(OFFSET(Census!GI$4,$A18*25-25+1,0,1,1)=0,"",(OFFSET(Census!GI$4,$A18*25-25+Census!GI$3,0,1,1)-OFFSET(Census!GI$4,$A18*25-25+1,0,1,1))/OFFSET(Census!GI$4,$A18*25-25+1,0,1,1)*100)</f>
        <v>44.064795662921235</v>
      </c>
      <c r="GK18" s="207">
        <f ca="1">OFFSET(Census!GK$4,$A18*25-25+Census!GK$3,0,1,1)-OFFSET(Census!GK$4,$A18*25-25+1,0,1,1)</f>
        <v>3.5552641344368467</v>
      </c>
      <c r="GL18" s="208">
        <f ca="1">IF(OFFSET(Census!GK$4,$A18*25-25+1,0,1,1)=0,"",(OFFSET(Census!GK$4,$A18*25-25+Census!GK$3,0,1,1)-OFFSET(Census!GK$4,$A18*25-25+1,0,1,1))/OFFSET(Census!GK$4,$A18*25-25+1,0,1,1)*100)</f>
        <v>35.298195970041121</v>
      </c>
      <c r="GM18" s="207"/>
      <c r="GN18" s="208"/>
      <c r="GO18" s="207">
        <f ca="1">OFFSET(Census!GO$4,$A18*25-25+Census!GO$3,0,1,1)-OFFSET(Census!GO$4,$A18*25-25+1,0,1,1)</f>
        <v>-21.476551584136828</v>
      </c>
      <c r="GP18" s="208">
        <f ca="1">IF(OFFSET(Census!GO$4,$A18*25-25+1,0,1,1)=0,"",(OFFSET(Census!GO$4,$A18*25-25+Census!GO$3,0,1,1)-OFFSET(Census!GO$4,$A18*25-25+1,0,1,1))/OFFSET(Census!GO$4,$A18*25-25+1,0,1,1)*100)</f>
        <v>-39.111922576573413</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368.95261858864637</v>
      </c>
      <c r="HH18" s="208">
        <f ca="1">IF(OFFSET(Census!HG$4,$A18*25-25+1,0,1,1)=0,"",(OFFSET(Census!HG$4,$A18*25-25+Census!HG$3,0,1,1)-OFFSET(Census!HG$4,$A18*25-25+1,0,1,1))/OFFSET(Census!HG$4,$A18*25-25+1,0,1,1)*100)</f>
        <v>51.172346544888534</v>
      </c>
      <c r="HI18" s="207">
        <f ca="1">OFFSET(Census!HI$4,$A18*25-25+Census!HI$3,0,1,1)-OFFSET(Census!HI$4,$A18*25-25+1,0,1,1)</f>
        <v>-155.89881156130468</v>
      </c>
      <c r="HJ18" s="208">
        <f ca="1">IF(OFFSET(Census!HI$4,$A18*25-25+1,0,1,1)=0,"",(OFFSET(Census!HI$4,$A18*25-25+Census!HI$3,0,1,1)-OFFSET(Census!HI$4,$A18*25-25+1,0,1,1))/OFFSET(Census!HI$4,$A18*25-25+1,0,1,1)*100)</f>
        <v>-2.9381607908274536</v>
      </c>
      <c r="HK18" s="207">
        <f ca="1">OFFSET(Census!HK$4,$A18*25-25+Census!HK$3,0,1,1)-OFFSET(Census!HK$4,$A18*25-25+1,0,1,1)</f>
        <v>247.36740110856891</v>
      </c>
      <c r="HL18" s="208">
        <f ca="1">IF(OFFSET(Census!HK$4,$A18*25-25+1,0,1,1)=0,"",(OFFSET(Census!HK$4,$A18*25-25+Census!HK$3,0,1,1)-OFFSET(Census!HK$4,$A18*25-25+1,0,1,1))/OFFSET(Census!HK$4,$A18*25-25+1,0,1,1)*100)</f>
        <v>142.98693705697625</v>
      </c>
      <c r="HM18" s="207">
        <f ca="1">OFFSET(Census!HM$4,$A18*25-25+Census!HM$3,0,1,1)-OFFSET(Census!HM$4,$A18*25-25+1,0,1,1)</f>
        <v>1180.6572504368814</v>
      </c>
      <c r="HN18" s="208">
        <f ca="1">IF(OFFSET(Census!HM$4,$A18*25-25+1,0,1,1)=0,"",(OFFSET(Census!HM$4,$A18*25-25+Census!HM$3,0,1,1)-OFFSET(Census!HM$4,$A18*25-25+1,0,1,1))/OFFSET(Census!HM$4,$A18*25-25+1,0,1,1)*100)</f>
        <v>17.125866702014527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4.1000000000000085</v>
      </c>
      <c r="HX18" s="208">
        <f ca="1">IF(OFFSET(Census!HW$4,$A18*25-25+1,0,1,1)=0,"",(OFFSET(Census!HW$4,$A18*25-25+Census!HW$3,0,1,1)-OFFSET(Census!HW$4,$A18*25-25+1,0,1,1))/OFFSET(Census!HW$4,$A18*25-25+1,0,1,1)*100)</f>
        <v>4.8065650644783222</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627000</v>
      </c>
      <c r="ED19" s="208">
        <f ca="1">IF(OFFSET(Census!EC$4,$A19*25-25+1,0,1,1)=0,"",(OFFSET(Census!EC$4,$A19*25-25+Census!EC$3,0,1,1)-OFFSET(Census!EC$4,$A19*25-25+1,0,1,1))/OFFSET(Census!EC$4,$A19*25-25+1,0,1,1)*100)</f>
        <v>210.40268456375836</v>
      </c>
      <c r="EE19" s="207">
        <f ca="1">OFFSET(Census!EE$4,$A19*25-25+Census!EE$3,0,1,1)-OFFSET(Census!EE$4,$A19*25-25+1,0,1,1)</f>
        <v>394225</v>
      </c>
      <c r="EF19" s="208">
        <f ca="1">IF(OFFSET(Census!EE$4,$A19*25-25+1,0,1,1)=0,"",(OFFSET(Census!EE$4,$A19*25-25+Census!EE$3,0,1,1)-OFFSET(Census!EE$4,$A19*25-25+1,0,1,1))/OFFSET(Census!EE$4,$A19*25-25+1,0,1,1)*100)</f>
        <v>157.2026717176752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-4.5104668133974357</v>
      </c>
      <c r="GB19" s="208">
        <f ca="1">IF(OFFSET(Census!GA$4,$A19*25-25+1,0,1,1)=0,"",(OFFSET(Census!GA$4,$A19*25-25+Census!GA$3,0,1,1)-OFFSET(Census!GA$4,$A19*25-25+1,0,1,1))/OFFSET(Census!GA$4,$A19*25-25+1,0,1,1)*100)</f>
        <v>-81.457575660663053</v>
      </c>
      <c r="GC19" s="207">
        <f ca="1">OFFSET(Census!GC$4,$A19*25-25+Census!GC$3,0,1,1)-OFFSET(Census!GC$4,$A19*25-25+1,0,1,1)</f>
        <v>-28.191039937828368</v>
      </c>
      <c r="GD19" s="208">
        <f ca="1">IF(OFFSET(Census!GC$4,$A19*25-25+1,0,1,1)=0,"",(OFFSET(Census!GC$4,$A19*25-25+Census!GC$3,0,1,1)-OFFSET(Census!GC$4,$A19*25-25+1,0,1,1))/OFFSET(Census!GC$4,$A19*25-25+1,0,1,1)*100)</f>
        <v>-75.153732659655148</v>
      </c>
      <c r="GE19" s="207">
        <f ca="1">OFFSET(Census!GE$4,$A19*25-25+Census!GE$3,0,1,1)-OFFSET(Census!GE$4,$A19*25-25+1,0,1,1)</f>
        <v>-64.739972535800291</v>
      </c>
      <c r="GF19" s="208">
        <f ca="1">IF(OFFSET(Census!GE$4,$A19*25-25+1,0,1,1)=0,"",(OFFSET(Census!GE$4,$A19*25-25+Census!GE$3,0,1,1)-OFFSET(Census!GE$4,$A19*25-25+1,0,1,1))/OFFSET(Census!GE$4,$A19*25-25+1,0,1,1)*100)</f>
        <v>-58.912220997372636</v>
      </c>
      <c r="GG19" s="207">
        <f ca="1">OFFSET(Census!GG$4,$A19*25-25+Census!GG$3,0,1,1)-OFFSET(Census!GG$4,$A19*25-25+1,0,1,1)</f>
        <v>-32.691678461730177</v>
      </c>
      <c r="GH19" s="208">
        <f ca="1">IF(OFFSET(Census!GG$4,$A19*25-25+1,0,1,1)=0,"",(OFFSET(Census!GG$4,$A19*25-25+Census!GG$3,0,1,1)-OFFSET(Census!GG$4,$A19*25-25+1,0,1,1))/OFFSET(Census!GG$4,$A19*25-25+1,0,1,1)*100)</f>
        <v>-26.514284648321667</v>
      </c>
      <c r="GI19" s="207">
        <f ca="1">OFFSET(Census!GI$4,$A19*25-25+Census!GI$3,0,1,1)-OFFSET(Census!GI$4,$A19*25-25+1,0,1,1)</f>
        <v>3.6430409138464341</v>
      </c>
      <c r="GJ19" s="208">
        <f ca="1">IF(OFFSET(Census!GI$4,$A19*25-25+1,0,1,1)=0,"",(OFFSET(Census!GI$4,$A19*25-25+Census!GI$3,0,1,1)-OFFSET(Census!GI$4,$A19*25-25+1,0,1,1))/OFFSET(Census!GI$4,$A19*25-25+1,0,1,1)*100)</f>
        <v>7.3044810242274467</v>
      </c>
      <c r="GK19" s="207">
        <f ca="1">OFFSET(Census!GK$4,$A19*25-25+Census!GK$3,0,1,1)-OFFSET(Census!GK$4,$A19*25-25+1,0,1,1)</f>
        <v>5.6068943913869242</v>
      </c>
      <c r="GL19" s="208">
        <f ca="1">IF(OFFSET(Census!GK$4,$A19*25-25+1,0,1,1)=0,"",(OFFSET(Census!GK$4,$A19*25-25+Census!GK$3,0,1,1)-OFFSET(Census!GK$4,$A19*25-25+1,0,1,1))/OFFSET(Census!GK$4,$A19*25-25+1,0,1,1)*100)</f>
        <v>96.030081226196913</v>
      </c>
      <c r="GM19" s="207"/>
      <c r="GN19" s="208"/>
      <c r="GO19" s="207">
        <f ca="1">OFFSET(Census!GO$4,$A19*25-25+Census!GO$3,0,1,1)-OFFSET(Census!GO$4,$A19*25-25+1,0,1,1)</f>
        <v>-23.412809963915628</v>
      </c>
      <c r="GP19" s="208">
        <f ca="1">IF(OFFSET(Census!GO$4,$A19*25-25+1,0,1,1)=0,"",(OFFSET(Census!GO$4,$A19*25-25+Census!GO$3,0,1,1)-OFFSET(Census!GO$4,$A19*25-25+1,0,1,1))/OFFSET(Census!GO$4,$A19*25-25+1,0,1,1)*100)</f>
        <v>-42.946589680520233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560.07884777896174</v>
      </c>
      <c r="HH19" s="208">
        <f ca="1">IF(OFFSET(Census!HG$4,$A19*25-25+1,0,1,1)=0,"",(OFFSET(Census!HG$4,$A19*25-25+Census!HG$3,0,1,1)-OFFSET(Census!HG$4,$A19*25-25+1,0,1,1))/OFFSET(Census!HG$4,$A19*25-25+1,0,1,1)*100)</f>
        <v>79.783311649424746</v>
      </c>
      <c r="HI19" s="207">
        <f ca="1">OFFSET(Census!HI$4,$A19*25-25+Census!HI$3,0,1,1)-OFFSET(Census!HI$4,$A19*25-25+1,0,1,1)</f>
        <v>-304.80123942144019</v>
      </c>
      <c r="HJ19" s="208">
        <f ca="1">IF(OFFSET(Census!HI$4,$A19*25-25+1,0,1,1)=0,"",(OFFSET(Census!HI$4,$A19*25-25+Census!HI$3,0,1,1)-OFFSET(Census!HI$4,$A19*25-25+1,0,1,1))/OFFSET(Census!HI$4,$A19*25-25+1,0,1,1)*100)</f>
        <v>-6.886607307307731</v>
      </c>
      <c r="HK19" s="207">
        <f ca="1">OFFSET(Census!HK$4,$A19*25-25+Census!HK$3,0,1,1)-OFFSET(Census!HK$4,$A19*25-25+1,0,1,1)</f>
        <v>356.1596673647598</v>
      </c>
      <c r="HL19" s="208">
        <f ca="1">IF(OFFSET(Census!HK$4,$A19*25-25+1,0,1,1)=0,"",(OFFSET(Census!HK$4,$A19*25-25+Census!HK$3,0,1,1)-OFFSET(Census!HK$4,$A19*25-25+1,0,1,1))/OFFSET(Census!HK$4,$A19*25-25+1,0,1,1)*100)</f>
        <v>226.85329131513362</v>
      </c>
      <c r="HM19" s="207">
        <f ca="1">OFFSET(Census!HM$4,$A19*25-25+Census!HM$3,0,1,1)-OFFSET(Census!HM$4,$A19*25-25+1,0,1,1)</f>
        <v>1227.9095173359783</v>
      </c>
      <c r="HN19" s="208">
        <f ca="1">IF(OFFSET(Census!HM$4,$A19*25-25+1,0,1,1)=0,"",(OFFSET(Census!HM$4,$A19*25-25+Census!HM$3,0,1,1)-OFFSET(Census!HM$4,$A19*25-25+1,0,1,1))/OFFSET(Census!HM$4,$A19*25-25+1,0,1,1)*100)</f>
        <v>20.602508680133862</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-13.399999999999991</v>
      </c>
      <c r="HX19" s="208">
        <f ca="1">IF(OFFSET(Census!HW$4,$A19*25-25+1,0,1,1)=0,"",(OFFSET(Census!HW$4,$A19*25-25+Census!HW$3,0,1,1)-OFFSET(Census!HW$4,$A19*25-25+1,0,1,1))/OFFSET(Census!HW$4,$A19*25-25+1,0,1,1)*100)</f>
        <v>-14.470842332613381</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875000</v>
      </c>
      <c r="ED20" s="208">
        <f ca="1">IF(OFFSET(Census!EC$4,$A20*25-25+1,0,1,1)=0,"",(OFFSET(Census!EC$4,$A20*25-25+Census!EC$3,0,1,1)-OFFSET(Census!EC$4,$A20*25-25+1,0,1,1))/OFFSET(Census!EC$4,$A20*25-25+1,0,1,1)*100)</f>
        <v>203.48837209302326</v>
      </c>
      <c r="EE20" s="207">
        <f ca="1">OFFSET(Census!EE$4,$A20*25-25+Census!EE$3,0,1,1)-OFFSET(Census!EE$4,$A20*25-25+1,0,1,1)</f>
        <v>256500</v>
      </c>
      <c r="EF20" s="208">
        <f ca="1">IF(OFFSET(Census!EE$4,$A20*25-25+1,0,1,1)=0,"",(OFFSET(Census!EE$4,$A20*25-25+Census!EE$3,0,1,1)-OFFSET(Census!EE$4,$A20*25-25+1,0,1,1))/OFFSET(Census!EE$4,$A20*25-25+1,0,1,1)*100)</f>
        <v>71.05263157894737</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-1.2451365630452929</v>
      </c>
      <c r="GB20" s="208">
        <f ca="1">IF(OFFSET(Census!GA$4,$A20*25-25+1,0,1,1)=0,"",(OFFSET(Census!GA$4,$A20*25-25+Census!GA$3,0,1,1)-OFFSET(Census!GA$4,$A20*25-25+1,0,1,1))/OFFSET(Census!GA$4,$A20*25-25+1,0,1,1)*100)</f>
        <v>-62.490291257835636</v>
      </c>
      <c r="GC20" s="207">
        <f ca="1">OFFSET(Census!GC$4,$A20*25-25+Census!GC$3,0,1,1)-OFFSET(Census!GC$4,$A20*25-25+1,0,1,1)</f>
        <v>-8.7686828534094516</v>
      </c>
      <c r="GD20" s="208">
        <f ca="1">IF(OFFSET(Census!GC$4,$A20*25-25+1,0,1,1)=0,"",(OFFSET(Census!GC$4,$A20*25-25+Census!GC$3,0,1,1)-OFFSET(Census!GC$4,$A20*25-25+1,0,1,1))/OFFSET(Census!GC$4,$A20*25-25+1,0,1,1)*100)</f>
        <v>-66.920226737991172</v>
      </c>
      <c r="GE20" s="207">
        <f ca="1">OFFSET(Census!GE$4,$A20*25-25+Census!GE$3,0,1,1)-OFFSET(Census!GE$4,$A20*25-25+1,0,1,1)</f>
        <v>-39.851215281598002</v>
      </c>
      <c r="GF20" s="208">
        <f ca="1">IF(OFFSET(Census!GE$4,$A20*25-25+1,0,1,1)=0,"",(OFFSET(Census!GE$4,$A20*25-25+Census!GE$3,0,1,1)-OFFSET(Census!GE$4,$A20*25-25+1,0,1,1))/OFFSET(Census!GE$4,$A20*25-25+1,0,1,1)*100)</f>
        <v>-57.132997161497215</v>
      </c>
      <c r="GG20" s="207">
        <f ca="1">OFFSET(Census!GG$4,$A20*25-25+Census!GG$3,0,1,1)-OFFSET(Census!GG$4,$A20*25-25+1,0,1,1)</f>
        <v>-34.373857758261195</v>
      </c>
      <c r="GH20" s="208">
        <f ca="1">IF(OFFSET(Census!GG$4,$A20*25-25+1,0,1,1)=0,"",(OFFSET(Census!GG$4,$A20*25-25+Census!GG$3,0,1,1)-OFFSET(Census!GG$4,$A20*25-25+1,0,1,1))/OFFSET(Census!GG$4,$A20*25-25+1,0,1,1)*100)</f>
        <v>-29.425533179874147</v>
      </c>
      <c r="GI20" s="207">
        <f ca="1">OFFSET(Census!GI$4,$A20*25-25+Census!GI$3,0,1,1)-OFFSET(Census!GI$4,$A20*25-25+1,0,1,1)</f>
        <v>3.5443074177981515</v>
      </c>
      <c r="GJ20" s="208">
        <f ca="1">IF(OFFSET(Census!GI$4,$A20*25-25+1,0,1,1)=0,"",(OFFSET(Census!GI$4,$A20*25-25+Census!GI$3,0,1,1)-OFFSET(Census!GI$4,$A20*25-25+1,0,1,1))/OFFSET(Census!GI$4,$A20*25-25+1,0,1,1)*100)</f>
        <v>6.408075443274786</v>
      </c>
      <c r="GK20" s="207">
        <f ca="1">OFFSET(Census!GK$4,$A20*25-25+Census!GK$3,0,1,1)-OFFSET(Census!GK$4,$A20*25-25+1,0,1,1)</f>
        <v>5.3228265655211313</v>
      </c>
      <c r="GL20" s="208">
        <f ca="1">IF(OFFSET(Census!GK$4,$A20*25-25+1,0,1,1)=0,"",(OFFSET(Census!GK$4,$A20*25-25+Census!GK$3,0,1,1)-OFFSET(Census!GK$4,$A20*25-25+1,0,1,1))/OFFSET(Census!GK$4,$A20*25-25+1,0,1,1)*100)</f>
        <v>50.403538375554078</v>
      </c>
      <c r="GM20" s="207"/>
      <c r="GN20" s="208"/>
      <c r="GO20" s="207">
        <f ca="1">OFFSET(Census!GO$4,$A20*25-25+Census!GO$3,0,1,1)-OFFSET(Census!GO$4,$A20*25-25+1,0,1,1)</f>
        <v>-16.943867311404475</v>
      </c>
      <c r="GP20" s="208">
        <f ca="1">IF(OFFSET(Census!GO$4,$A20*25-25+1,0,1,1)=0,"",(OFFSET(Census!GO$4,$A20*25-25+Census!GO$3,0,1,1)-OFFSET(Census!GO$4,$A20*25-25+1,0,1,1))/OFFSET(Census!GO$4,$A20*25-25+1,0,1,1)*100)</f>
        <v>-38.668908741797743</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158.78999855799515</v>
      </c>
      <c r="HH20" s="208">
        <f ca="1">IF(OFFSET(Census!HG$4,$A20*25-25+1,0,1,1)=0,"",(OFFSET(Census!HG$4,$A20*25-25+Census!HG$3,0,1,1)-OFFSET(Census!HG$4,$A20*25-25+1,0,1,1))/OFFSET(Census!HG$4,$A20*25-25+1,0,1,1)*100)</f>
        <v>51.057877349837668</v>
      </c>
      <c r="HI20" s="207">
        <f ca="1">OFFSET(Census!HI$4,$A20*25-25+Census!HI$3,0,1,1)-OFFSET(Census!HI$4,$A20*25-25+1,0,1,1)</f>
        <v>45.835452068517952</v>
      </c>
      <c r="HJ20" s="208">
        <f ca="1">IF(OFFSET(Census!HI$4,$A20*25-25+1,0,1,1)=0,"",(OFFSET(Census!HI$4,$A20*25-25+Census!HI$3,0,1,1)-OFFSET(Census!HI$4,$A20*25-25+1,0,1,1))/OFFSET(Census!HI$4,$A20*25-25+1,0,1,1)*100)</f>
        <v>1.7134748436829141</v>
      </c>
      <c r="HK20" s="207">
        <f ca="1">OFFSET(Census!HK$4,$A20*25-25+Census!HK$3,0,1,1)-OFFSET(Census!HK$4,$A20*25-25+1,0,1,1)</f>
        <v>64.584732963471737</v>
      </c>
      <c r="HL20" s="208">
        <f ca="1">IF(OFFSET(Census!HK$4,$A20*25-25+1,0,1,1)=0,"",(OFFSET(Census!HK$4,$A20*25-25+Census!HK$3,0,1,1)-OFFSET(Census!HK$4,$A20*25-25+1,0,1,1))/OFFSET(Census!HK$4,$A20*25-25+1,0,1,1)*100)</f>
        <v>70.972234025793114</v>
      </c>
      <c r="HM20" s="207">
        <f ca="1">OFFSET(Census!HM$4,$A20*25-25+Census!HM$3,0,1,1)-OFFSET(Census!HM$4,$A20*25-25+1,0,1,1)</f>
        <v>525.35817882377933</v>
      </c>
      <c r="HN20" s="208">
        <f ca="1">IF(OFFSET(Census!HM$4,$A20*25-25+1,0,1,1)=0,"",(OFFSET(Census!HM$4,$A20*25-25+Census!HM$3,0,1,1)-OFFSET(Census!HM$4,$A20*25-25+1,0,1,1))/OFFSET(Census!HM$4,$A20*25-25+1,0,1,1)*100)</f>
        <v>15.819276688460684</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-0.39999999999999858</v>
      </c>
      <c r="HX20" s="208">
        <f ca="1">IF(OFFSET(Census!HW$4,$A20*25-25+1,0,1,1)=0,"",(OFFSET(Census!HW$4,$A20*25-25+Census!HW$3,0,1,1)-OFFSET(Census!HW$4,$A20*25-25+1,0,1,1))/OFFSET(Census!HW$4,$A20*25-25+1,0,1,1)*100)</f>
        <v>-0.67226890756302282</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567500</v>
      </c>
      <c r="ED21" s="208">
        <f ca="1">IF(OFFSET(Census!EC$4,$A21*25-25+1,0,1,1)=0,"",(OFFSET(Census!EC$4,$A21*25-25+Census!EC$3,0,1,1)-OFFSET(Census!EC$4,$A21*25-25+1,0,1,1))/OFFSET(Census!EC$4,$A21*25-25+1,0,1,1)*100)</f>
        <v>173.28244274809163</v>
      </c>
      <c r="EE21" s="207">
        <f ca="1">OFFSET(Census!EE$4,$A21*25-25+Census!EE$3,0,1,1)-OFFSET(Census!EE$4,$A21*25-25+1,0,1,1)</f>
        <v>251000</v>
      </c>
      <c r="EF21" s="208">
        <f ca="1">IF(OFFSET(Census!EE$4,$A21*25-25+1,0,1,1)=0,"",(OFFSET(Census!EE$4,$A21*25-25+Census!EE$3,0,1,1)-OFFSET(Census!EE$4,$A21*25-25+1,0,1,1))/OFFSET(Census!EE$4,$A21*25-25+1,0,1,1)*100)</f>
        <v>109.60698689956332</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-13.066143280877707</v>
      </c>
      <c r="GB21" s="208">
        <f ca="1">IF(OFFSET(Census!GA$4,$A21*25-25+1,0,1,1)=0,"",(OFFSET(Census!GA$4,$A21*25-25+Census!GA$3,0,1,1)-OFFSET(Census!GA$4,$A21*25-25+1,0,1,1))/OFFSET(Census!GA$4,$A21*25-25+1,0,1,1)*100)</f>
        <v>-93.123492008088832</v>
      </c>
      <c r="GC21" s="207">
        <f ca="1">OFFSET(Census!GC$4,$A21*25-25+Census!GC$3,0,1,1)-OFFSET(Census!GC$4,$A21*25-25+1,0,1,1)</f>
        <v>-45.368264674838962</v>
      </c>
      <c r="GD21" s="208">
        <f ca="1">IF(OFFSET(Census!GC$4,$A21*25-25+1,0,1,1)=0,"",(OFFSET(Census!GC$4,$A21*25-25+Census!GC$3,0,1,1)-OFFSET(Census!GC$4,$A21*25-25+1,0,1,1))/OFFSET(Census!GC$4,$A21*25-25+1,0,1,1)*100)</f>
        <v>-84.882559714214821</v>
      </c>
      <c r="GE21" s="207">
        <f ca="1">OFFSET(Census!GE$4,$A21*25-25+Census!GE$3,0,1,1)-OFFSET(Census!GE$4,$A21*25-25+1,0,1,1)</f>
        <v>-71.054791470148842</v>
      </c>
      <c r="GF21" s="208">
        <f ca="1">IF(OFFSET(Census!GE$4,$A21*25-25+1,0,1,1)=0,"",(OFFSET(Census!GE$4,$A21*25-25+Census!GE$3,0,1,1)-OFFSET(Census!GE$4,$A21*25-25+1,0,1,1))/OFFSET(Census!GE$4,$A21*25-25+1,0,1,1)*100)</f>
        <v>-78.652597823979363</v>
      </c>
      <c r="GG21" s="207">
        <f ca="1">OFFSET(Census!GG$4,$A21*25-25+Census!GG$3,0,1,1)-OFFSET(Census!GG$4,$A21*25-25+1,0,1,1)</f>
        <v>-45.574060366799387</v>
      </c>
      <c r="GH21" s="208">
        <f ca="1">IF(OFFSET(Census!GG$4,$A21*25-25+1,0,1,1)=0,"",(OFFSET(Census!GG$4,$A21*25-25+Census!GG$3,0,1,1)-OFFSET(Census!GG$4,$A21*25-25+1,0,1,1))/OFFSET(Census!GG$4,$A21*25-25+1,0,1,1)*100)</f>
        <v>-42.341953414969993</v>
      </c>
      <c r="GI21" s="207">
        <f ca="1">OFFSET(Census!GI$4,$A21*25-25+Census!GI$3,0,1,1)-OFFSET(Census!GI$4,$A21*25-25+1,0,1,1)</f>
        <v>1.4870351049174602</v>
      </c>
      <c r="GJ21" s="208">
        <f ca="1">IF(OFFSET(Census!GI$4,$A21*25-25+1,0,1,1)=0,"",(OFFSET(Census!GI$4,$A21*25-25+Census!GI$3,0,1,1)-OFFSET(Census!GI$4,$A21*25-25+1,0,1,1))/OFFSET(Census!GI$4,$A21*25-25+1,0,1,1)*100)</f>
        <v>2.5541464600814989</v>
      </c>
      <c r="GK21" s="207">
        <f ca="1">OFFSET(Census!GK$4,$A21*25-25+Census!GK$3,0,1,1)-OFFSET(Census!GK$4,$A21*25-25+1,0,1,1)</f>
        <v>1.8413025635537945</v>
      </c>
      <c r="GL21" s="208">
        <f ca="1">IF(OFFSET(Census!GK$4,$A21*25-25+1,0,1,1)=0,"",(OFFSET(Census!GK$4,$A21*25-25+Census!GK$3,0,1,1)-OFFSET(Census!GK$4,$A21*25-25+1,0,1,1))/OFFSET(Census!GK$4,$A21*25-25+1,0,1,1)*100)</f>
        <v>13.75798259205351</v>
      </c>
      <c r="GM21" s="207"/>
      <c r="GN21" s="208"/>
      <c r="GO21" s="207">
        <f ca="1">OFFSET(Census!GO$4,$A21*25-25+Census!GO$3,0,1,1)-OFFSET(Census!GO$4,$A21*25-25+1,0,1,1)</f>
        <v>-32.370517790770023</v>
      </c>
      <c r="GP21" s="208">
        <f ca="1">IF(OFFSET(Census!GO$4,$A21*25-25+1,0,1,1)=0,"",(OFFSET(Census!GO$4,$A21*25-25+Census!GO$3,0,1,1)-OFFSET(Census!GO$4,$A21*25-25+1,0,1,1))/OFFSET(Census!GO$4,$A21*25-25+1,0,1,1)*100)</f>
        <v>-52.311168675879586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451.48042991586294</v>
      </c>
      <c r="HH21" s="208">
        <f ca="1">IF(OFFSET(Census!HG$4,$A21*25-25+1,0,1,1)=0,"",(OFFSET(Census!HG$4,$A21*25-25+Census!HG$3,0,1,1)-OFFSET(Census!HG$4,$A21*25-25+1,0,1,1))/OFFSET(Census!HG$4,$A21*25-25+1,0,1,1)*100)</f>
        <v>44.349747535939386</v>
      </c>
      <c r="HI21" s="207">
        <f ca="1">OFFSET(Census!HI$4,$A21*25-25+Census!HI$3,0,1,1)-OFFSET(Census!HI$4,$A21*25-25+1,0,1,1)</f>
        <v>-3863.9404038153443</v>
      </c>
      <c r="HJ21" s="208">
        <f ca="1">IF(OFFSET(Census!HI$4,$A21*25-25+1,0,1,1)=0,"",(OFFSET(Census!HI$4,$A21*25-25+Census!HI$3,0,1,1)-OFFSET(Census!HI$4,$A21*25-25+1,0,1,1))/OFFSET(Census!HI$4,$A21*25-25+1,0,1,1)*100)</f>
        <v>-29.729479139919551</v>
      </c>
      <c r="HK21" s="207">
        <f ca="1">OFFSET(Census!HK$4,$A21*25-25+Census!HK$3,0,1,1)-OFFSET(Census!HK$4,$A21*25-25+1,0,1,1)</f>
        <v>-66.008487973602428</v>
      </c>
      <c r="HL21" s="208">
        <f ca="1">IF(OFFSET(Census!HK$4,$A21*25-25+1,0,1,1)=0,"",(OFFSET(Census!HK$4,$A21*25-25+Census!HK$3,0,1,1)-OFFSET(Census!HK$4,$A21*25-25+1,0,1,1))/OFFSET(Census!HK$4,$A21*25-25+1,0,1,1)*100)</f>
        <v>-7.6222272486838829</v>
      </c>
      <c r="HM21" s="207">
        <f ca="1">OFFSET(Census!HM$4,$A21*25-25+Census!HM$3,0,1,1)-OFFSET(Census!HM$4,$A21*25-25+1,0,1,1)</f>
        <v>-2760.5687578911638</v>
      </c>
      <c r="HN21" s="208">
        <f ca="1">IF(OFFSET(Census!HM$4,$A21*25-25+1,0,1,1)=0,"",(OFFSET(Census!HM$4,$A21*25-25+Census!HM$3,0,1,1)-OFFSET(Census!HM$4,$A21*25-25+1,0,1,1))/OFFSET(Census!HM$4,$A21*25-25+1,0,1,1)*100)</f>
        <v>-17.399273653669255</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8.0000000000000071</v>
      </c>
      <c r="HX21" s="208">
        <f ca="1">IF(OFFSET(Census!HW$4,$A21*25-25+1,0,1,1)=0,"",(OFFSET(Census!HW$4,$A21*25-25+Census!HW$3,0,1,1)-OFFSET(Census!HW$4,$A21*25-25+1,0,1,1))/OFFSET(Census!HW$4,$A21*25-25+1,0,1,1)*100)</f>
        <v>13.245033112582794</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689000</v>
      </c>
      <c r="ED22" s="208">
        <f ca="1">IF(OFFSET(Census!EC$4,$A22*25-25+1,0,1,1)=0,"",(OFFSET(Census!EC$4,$A22*25-25+Census!EC$3,0,1,1)-OFFSET(Census!EC$4,$A22*25-25+1,0,1,1))/OFFSET(Census!EC$4,$A22*25-25+1,0,1,1)*100)</f>
        <v>221.54340836012861</v>
      </c>
      <c r="EE22" s="207">
        <f ca="1">OFFSET(Census!EE$4,$A22*25-25+Census!EE$3,0,1,1)-OFFSET(Census!EE$4,$A22*25-25+1,0,1,1)</f>
        <v>407750</v>
      </c>
      <c r="EF22" s="208">
        <f ca="1">IF(OFFSET(Census!EE$4,$A22*25-25+1,0,1,1)=0,"",(OFFSET(Census!EE$4,$A22*25-25+Census!EE$3,0,1,1)-OFFSET(Census!EE$4,$A22*25-25+1,0,1,1))/OFFSET(Census!EE$4,$A22*25-25+1,0,1,1)*100)</f>
        <v>168.31785345717233</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-7.8490260456567205</v>
      </c>
      <c r="GB22" s="208">
        <f ca="1">IF(OFFSET(Census!GA$4,$A22*25-25+1,0,1,1)=0,"",(OFFSET(Census!GA$4,$A22*25-25+Census!GA$3,0,1,1)-OFFSET(Census!GA$4,$A22*25-25+1,0,1,1))/OFFSET(Census!GA$4,$A22*25-25+1,0,1,1)*100)</f>
        <v>-90.106819004139155</v>
      </c>
      <c r="GC22" s="207">
        <f ca="1">OFFSET(Census!GC$4,$A22*25-25+Census!GC$3,0,1,1)-OFFSET(Census!GC$4,$A22*25-25+1,0,1,1)</f>
        <v>-25.439261706257554</v>
      </c>
      <c r="GD22" s="208">
        <f ca="1">IF(OFFSET(Census!GC$4,$A22*25-25+1,0,1,1)=0,"",(OFFSET(Census!GC$4,$A22*25-25+Census!GC$3,0,1,1)-OFFSET(Census!GC$4,$A22*25-25+1,0,1,1))/OFFSET(Census!GC$4,$A22*25-25+1,0,1,1)*100)</f>
        <v>-78.243233825897661</v>
      </c>
      <c r="GE22" s="207">
        <f ca="1">OFFSET(Census!GE$4,$A22*25-25+Census!GE$3,0,1,1)-OFFSET(Census!GE$4,$A22*25-25+1,0,1,1)</f>
        <v>-58.464667247142849</v>
      </c>
      <c r="GF22" s="208">
        <f ca="1">IF(OFFSET(Census!GE$4,$A22*25-25+1,0,1,1)=0,"",(OFFSET(Census!GE$4,$A22*25-25+Census!GE$3,0,1,1)-OFFSET(Census!GE$4,$A22*25-25+1,0,1,1))/OFFSET(Census!GE$4,$A22*25-25+1,0,1,1)*100)</f>
        <v>-54.571919302295399</v>
      </c>
      <c r="GG22" s="207">
        <f ca="1">OFFSET(Census!GG$4,$A22*25-25+Census!GG$3,0,1,1)-OFFSET(Census!GG$4,$A22*25-25+1,0,1,1)</f>
        <v>-30.514855965112986</v>
      </c>
      <c r="GH22" s="208">
        <f ca="1">IF(OFFSET(Census!GG$4,$A22*25-25+1,0,1,1)=0,"",(OFFSET(Census!GG$4,$A22*25-25+Census!GG$3,0,1,1)-OFFSET(Census!GG$4,$A22*25-25+1,0,1,1))/OFFSET(Census!GG$4,$A22*25-25+1,0,1,1)*100)</f>
        <v>-24.12412188676123</v>
      </c>
      <c r="GI22" s="207">
        <f ca="1">OFFSET(Census!GI$4,$A22*25-25+Census!GI$3,0,1,1)-OFFSET(Census!GI$4,$A22*25-25+1,0,1,1)</f>
        <v>-2.2754878849020699</v>
      </c>
      <c r="GJ22" s="208">
        <f ca="1">IF(OFFSET(Census!GI$4,$A22*25-25+1,0,1,1)=0,"",(OFFSET(Census!GI$4,$A22*25-25+Census!GI$3,0,1,1)-OFFSET(Census!GI$4,$A22*25-25+1,0,1,1))/OFFSET(Census!GI$4,$A22*25-25+1,0,1,1)*100)</f>
        <v>-3.5373493483477634</v>
      </c>
      <c r="GK22" s="207">
        <f ca="1">OFFSET(Census!GK$4,$A22*25-25+Census!GK$3,0,1,1)-OFFSET(Census!GK$4,$A22*25-25+1,0,1,1)</f>
        <v>6.7479729120536787</v>
      </c>
      <c r="GL22" s="208">
        <f ca="1">IF(OFFSET(Census!GK$4,$A22*25-25+1,0,1,1)=0,"",(OFFSET(Census!GK$4,$A22*25-25+Census!GK$3,0,1,1)-OFFSET(Census!GK$4,$A22*25-25+1,0,1,1))/OFFSET(Census!GK$4,$A22*25-25+1,0,1,1)*100)</f>
        <v>126.01839413260245</v>
      </c>
      <c r="GM22" s="207"/>
      <c r="GN22" s="208"/>
      <c r="GO22" s="207">
        <f ca="1">OFFSET(Census!GO$4,$A22*25-25+Census!GO$3,0,1,1)-OFFSET(Census!GO$4,$A22*25-25+1,0,1,1)</f>
        <v>-25.251338250748624</v>
      </c>
      <c r="GP22" s="208">
        <f ca="1">IF(OFFSET(Census!GO$4,$A22*25-25+1,0,1,1)=0,"",(OFFSET(Census!GO$4,$A22*25-25+Census!GO$3,0,1,1)-OFFSET(Census!GO$4,$A22*25-25+1,0,1,1))/OFFSET(Census!GO$4,$A22*25-25+1,0,1,1)*100)</f>
        <v>-42.410596736043651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516.68396534678345</v>
      </c>
      <c r="HH22" s="208">
        <f ca="1">IF(OFFSET(Census!HG$4,$A22*25-25+1,0,1,1)=0,"",(OFFSET(Census!HG$4,$A22*25-25+Census!HG$3,0,1,1)-OFFSET(Census!HG$4,$A22*25-25+1,0,1,1))/OFFSET(Census!HG$4,$A22*25-25+1,0,1,1)*100)</f>
        <v>77.931216492727515</v>
      </c>
      <c r="HI22" s="207">
        <f ca="1">OFFSET(Census!HI$4,$A22*25-25+Census!HI$3,0,1,1)-OFFSET(Census!HI$4,$A22*25-25+1,0,1,1)</f>
        <v>-1181.375002094609</v>
      </c>
      <c r="HJ22" s="208">
        <f ca="1">IF(OFFSET(Census!HI$4,$A22*25-25+1,0,1,1)=0,"",(OFFSET(Census!HI$4,$A22*25-25+Census!HI$3,0,1,1)-OFFSET(Census!HI$4,$A22*25-25+1,0,1,1))/OFFSET(Census!HI$4,$A22*25-25+1,0,1,1)*100)</f>
        <v>-21.44834789569007</v>
      </c>
      <c r="HK22" s="207">
        <f ca="1">OFFSET(Census!HK$4,$A22*25-25+Census!HK$3,0,1,1)-OFFSET(Census!HK$4,$A22*25-25+1,0,1,1)</f>
        <v>219.86752015014162</v>
      </c>
      <c r="HL22" s="208">
        <f ca="1">IF(OFFSET(Census!HK$4,$A22*25-25+1,0,1,1)=0,"",(OFFSET(Census!HK$4,$A22*25-25+Census!HK$3,0,1,1)-OFFSET(Census!HK$4,$A22*25-25+1,0,1,1))/OFFSET(Census!HK$4,$A22*25-25+1,0,1,1)*100)</f>
        <v>139.15665832287445</v>
      </c>
      <c r="HM22" s="207">
        <f ca="1">OFFSET(Census!HM$4,$A22*25-25+Census!HM$3,0,1,1)-OFFSET(Census!HM$4,$A22*25-25+1,0,1,1)</f>
        <v>125.86436985773435</v>
      </c>
      <c r="HN22" s="208">
        <f ca="1">IF(OFFSET(Census!HM$4,$A22*25-25+1,0,1,1)=0,"",(OFFSET(Census!HM$4,$A22*25-25+Census!HM$3,0,1,1)-OFFSET(Census!HM$4,$A22*25-25+1,0,1,1))/OFFSET(Census!HM$4,$A22*25-25+1,0,1,1)*100)</f>
        <v>1.6790871112291135</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2.8000000000000043</v>
      </c>
      <c r="HX22" s="208">
        <f ca="1">IF(OFFSET(Census!HW$4,$A22*25-25+1,0,1,1)=0,"",(OFFSET(Census!HW$4,$A22*25-25+Census!HW$3,0,1,1)-OFFSET(Census!HW$4,$A22*25-25+1,0,1,1))/OFFSET(Census!HW$4,$A22*25-25+1,0,1,1)*100)</f>
        <v>4.5602605863192247</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720000</v>
      </c>
      <c r="ED23" s="208">
        <f ca="1">IF(OFFSET(Census!EC$4,$A23*25-25+1,0,1,1)=0,"",(OFFSET(Census!EC$4,$A23*25-25+Census!EC$3,0,1,1)-OFFSET(Census!EC$4,$A23*25-25+1,0,1,1))/OFFSET(Census!EC$4,$A23*25-25+1,0,1,1)*100)</f>
        <v>160</v>
      </c>
      <c r="EE23" s="207">
        <f ca="1">OFFSET(Census!EE$4,$A23*25-25+Census!EE$3,0,1,1)-OFFSET(Census!EE$4,$A23*25-25+1,0,1,1)</f>
        <v>184000</v>
      </c>
      <c r="EF23" s="208">
        <f ca="1">IF(OFFSET(Census!EE$4,$A23*25-25+1,0,1,1)=0,"",(OFFSET(Census!EE$4,$A23*25-25+Census!EE$3,0,1,1)-OFFSET(Census!EE$4,$A23*25-25+1,0,1,1))/OFFSET(Census!EE$4,$A23*25-25+1,0,1,1)*100)</f>
        <v>56.965944272445824</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-3.646210165249022</v>
      </c>
      <c r="GB23" s="208">
        <f ca="1">IF(OFFSET(Census!GA$4,$A23*25-25+1,0,1,1)=0,"",(OFFSET(Census!GA$4,$A23*25-25+Census!GA$3,0,1,1)-OFFSET(Census!GA$4,$A23*25-25+1,0,1,1))/OFFSET(Census!GA$4,$A23*25-25+1,0,1,1)*100)</f>
        <v>-94.218070670034734</v>
      </c>
      <c r="GC23" s="207">
        <f ca="1">OFFSET(Census!GC$4,$A23*25-25+Census!GC$3,0,1,1)-OFFSET(Census!GC$4,$A23*25-25+1,0,1,1)</f>
        <v>-5.9305226545587093</v>
      </c>
      <c r="GD23" s="208">
        <f ca="1">IF(OFFSET(Census!GC$4,$A23*25-25+1,0,1,1)=0,"",(OFFSET(Census!GC$4,$A23*25-25+Census!GC$3,0,1,1)-OFFSET(Census!GC$4,$A23*25-25+1,0,1,1))/OFFSET(Census!GC$4,$A23*25-25+1,0,1,1)*100)</f>
        <v>-79.351953781852004</v>
      </c>
      <c r="GE23" s="207">
        <f ca="1">OFFSET(Census!GE$4,$A23*25-25+Census!GE$3,0,1,1)-OFFSET(Census!GE$4,$A23*25-25+1,0,1,1)</f>
        <v>-24.331344727097292</v>
      </c>
      <c r="GF23" s="208">
        <f ca="1">IF(OFFSET(Census!GE$4,$A23*25-25+1,0,1,1)=0,"",(OFFSET(Census!GE$4,$A23*25-25+Census!GE$3,0,1,1)-OFFSET(Census!GE$4,$A23*25-25+1,0,1,1))/OFFSET(Census!GE$4,$A23*25-25+1,0,1,1)*100)</f>
        <v>-76.478777621020228</v>
      </c>
      <c r="GG23" s="207">
        <f ca="1">OFFSET(Census!GG$4,$A23*25-25+Census!GG$3,0,1,1)-OFFSET(Census!GG$4,$A23*25-25+1,0,1,1)</f>
        <v>-49.313661792939804</v>
      </c>
      <c r="GH23" s="208">
        <f ca="1">IF(OFFSET(Census!GG$4,$A23*25-25+1,0,1,1)=0,"",(OFFSET(Census!GG$4,$A23*25-25+Census!GG$3,0,1,1)-OFFSET(Census!GG$4,$A23*25-25+1,0,1,1))/OFFSET(Census!GG$4,$A23*25-25+1,0,1,1)*100)</f>
        <v>-67.960390158395171</v>
      </c>
      <c r="GI23" s="207">
        <f ca="1">OFFSET(Census!GI$4,$A23*25-25+Census!GI$3,0,1,1)-OFFSET(Census!GI$4,$A23*25-25+1,0,1,1)</f>
        <v>-29.527792661174974</v>
      </c>
      <c r="GJ23" s="208">
        <f ca="1">IF(OFFSET(Census!GI$4,$A23*25-25+1,0,1,1)=0,"",(OFFSET(Census!GI$4,$A23*25-25+Census!GI$3,0,1,1)-OFFSET(Census!GI$4,$A23*25-25+1,0,1,1))/OFFSET(Census!GI$4,$A23*25-25+1,0,1,1)*100)</f>
        <v>-51.812048685155467</v>
      </c>
      <c r="GK23" s="207">
        <f ca="1">OFFSET(Census!GK$4,$A23*25-25+Census!GK$3,0,1,1)-OFFSET(Census!GK$4,$A23*25-25+1,0,1,1)</f>
        <v>-7.1461938119716635</v>
      </c>
      <c r="GL23" s="208">
        <f ca="1">IF(OFFSET(Census!GK$4,$A23*25-25+1,0,1,1)=0,"",(OFFSET(Census!GK$4,$A23*25-25+Census!GK$3,0,1,1)-OFFSET(Census!GK$4,$A23*25-25+1,0,1,1))/OFFSET(Census!GK$4,$A23*25-25+1,0,1,1)*100)</f>
        <v>-33.772382607688307</v>
      </c>
      <c r="GM23" s="207"/>
      <c r="GN23" s="208"/>
      <c r="GO23" s="207">
        <f ca="1">OFFSET(Census!GO$4,$A23*25-25+Census!GO$3,0,1,1)-OFFSET(Census!GO$4,$A23*25-25+1,0,1,1)</f>
        <v>-16.837253627492576</v>
      </c>
      <c r="GP23" s="208">
        <f ca="1">IF(OFFSET(Census!GO$4,$A23*25-25+1,0,1,1)=0,"",(OFFSET(Census!GO$4,$A23*25-25+Census!GO$3,0,1,1)-OFFSET(Census!GO$4,$A23*25-25+1,0,1,1))/OFFSET(Census!GO$4,$A23*25-25+1,0,1,1)*100)</f>
        <v>-59.083453638292127</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-372.4104794039531</v>
      </c>
      <c r="HH23" s="208">
        <f ca="1">IF(OFFSET(Census!HG$4,$A23*25-25+1,0,1,1)=0,"",(OFFSET(Census!HG$4,$A23*25-25+Census!HG$3,0,1,1)-OFFSET(Census!HG$4,$A23*25-25+1,0,1,1))/OFFSET(Census!HG$4,$A23*25-25+1,0,1,1)*100)</f>
        <v>-9.6755125851897397</v>
      </c>
      <c r="HI23" s="207">
        <f ca="1">OFFSET(Census!HI$4,$A23*25-25+Census!HI$3,0,1,1)-OFFSET(Census!HI$4,$A23*25-25+1,0,1,1)</f>
        <v>-22491.632587218359</v>
      </c>
      <c r="HJ23" s="208">
        <f ca="1">IF(OFFSET(Census!HI$4,$A23*25-25+1,0,1,1)=0,"",(OFFSET(Census!HI$4,$A23*25-25+Census!HI$3,0,1,1)-OFFSET(Census!HI$4,$A23*25-25+1,0,1,1))/OFFSET(Census!HI$4,$A23*25-25+1,0,1,1)*100)</f>
        <v>-58.738692087483635</v>
      </c>
      <c r="HK23" s="207">
        <f ca="1">OFFSET(Census!HK$4,$A23*25-25+Census!HK$3,0,1,1)-OFFSET(Census!HK$4,$A23*25-25+1,0,1,1)</f>
        <v>-890.9053020102333</v>
      </c>
      <c r="HL23" s="208">
        <f ca="1">IF(OFFSET(Census!HK$4,$A23*25-25+1,0,1,1)=0,"",(OFFSET(Census!HK$4,$A23*25-25+Census!HK$3,0,1,1)-OFFSET(Census!HK$4,$A23*25-25+1,0,1,1))/OFFSET(Census!HK$4,$A23*25-25+1,0,1,1)*100)</f>
        <v>-39.126275889777482</v>
      </c>
      <c r="HM23" s="207">
        <f ca="1">OFFSET(Census!HM$4,$A23*25-25+Census!HM$3,0,1,1)-OFFSET(Census!HM$4,$A23*25-25+1,0,1,1)</f>
        <v>-25693.42900818984</v>
      </c>
      <c r="HN23" s="208">
        <f ca="1">IF(OFFSET(Census!HM$4,$A23*25-25+1,0,1,1)=0,"",(OFFSET(Census!HM$4,$A23*25-25+Census!HM$3,0,1,1)-OFFSET(Census!HM$4,$A23*25-25+1,0,1,1))/OFFSET(Census!HM$4,$A23*25-25+1,0,1,1)*100)</f>
        <v>-51.53217876048425</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23.700000000000003</v>
      </c>
      <c r="HX23" s="208">
        <f ca="1">IF(OFFSET(Census!HW$4,$A23*25-25+1,0,1,1)=0,"",(OFFSET(Census!HW$4,$A23*25-25+Census!HW$3,0,1,1)-OFFSET(Census!HW$4,$A23*25-25+1,0,1,1))/OFFSET(Census!HW$4,$A23*25-25+1,0,1,1)*100)</f>
        <v>31.557922769640484</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357000</v>
      </c>
      <c r="ED24" s="208">
        <f ca="1">IF(OFFSET(Census!EC$4,$A24*25-25+1,0,1,1)=0,"",(OFFSET(Census!EC$4,$A24*25-25+Census!EC$3,0,1,1)-OFFSET(Census!EC$4,$A24*25-25+1,0,1,1))/OFFSET(Census!EC$4,$A24*25-25+1,0,1,1)*100)</f>
        <v>143.95161290322579</v>
      </c>
      <c r="EE24" s="207">
        <f ca="1">OFFSET(Census!EE$4,$A24*25-25+Census!EE$3,0,1,1)-OFFSET(Census!EE$4,$A24*25-25+1,0,1,1)</f>
        <v>258000</v>
      </c>
      <c r="EF24" s="208">
        <f ca="1">IF(OFFSET(Census!EE$4,$A24*25-25+1,0,1,1)=0,"",(OFFSET(Census!EE$4,$A24*25-25+Census!EE$3,0,1,1)-OFFSET(Census!EE$4,$A24*25-25+1,0,1,1))/OFFSET(Census!EE$4,$A24*25-25+1,0,1,1)*100)</f>
        <v>143.73259052924791</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-6.4395522655009074</v>
      </c>
      <c r="GB24" s="208">
        <f ca="1">IF(OFFSET(Census!GA$4,$A24*25-25+1,0,1,1)=0,"",(OFFSET(Census!GA$4,$A24*25-25+Census!GA$3,0,1,1)-OFFSET(Census!GA$4,$A24*25-25+1,0,1,1))/OFFSET(Census!GA$4,$A24*25-25+1,0,1,1)*100)</f>
        <v>-70.319910739269901</v>
      </c>
      <c r="GC24" s="207">
        <f ca="1">OFFSET(Census!GC$4,$A24*25-25+Census!GC$3,0,1,1)-OFFSET(Census!GC$4,$A24*25-25+1,0,1,1)</f>
        <v>-34.889235860877072</v>
      </c>
      <c r="GD24" s="208">
        <f ca="1">IF(OFFSET(Census!GC$4,$A24*25-25+1,0,1,1)=0,"",(OFFSET(Census!GC$4,$A24*25-25+Census!GC$3,0,1,1)-OFFSET(Census!GC$4,$A24*25-25+1,0,1,1))/OFFSET(Census!GC$4,$A24*25-25+1,0,1,1)*100)</f>
        <v>-50.968622822846498</v>
      </c>
      <c r="GE24" s="207">
        <f ca="1">OFFSET(Census!GE$4,$A24*25-25+Census!GE$3,0,1,1)-OFFSET(Census!GE$4,$A24*25-25+1,0,1,1)</f>
        <v>-51.311965411243349</v>
      </c>
      <c r="GF24" s="208">
        <f ca="1">IF(OFFSET(Census!GE$4,$A24*25-25+1,0,1,1)=0,"",(OFFSET(Census!GE$4,$A24*25-25+Census!GE$3,0,1,1)-OFFSET(Census!GE$4,$A24*25-25+1,0,1,1))/OFFSET(Census!GE$4,$A24*25-25+1,0,1,1)*100)</f>
        <v>-35.785806880272908</v>
      </c>
      <c r="GG24" s="207">
        <f ca="1">OFFSET(Census!GG$4,$A24*25-25+Census!GG$3,0,1,1)-OFFSET(Census!GG$4,$A24*25-25+1,0,1,1)</f>
        <v>12.815469008334489</v>
      </c>
      <c r="GH24" s="208">
        <f ca="1">IF(OFFSET(Census!GG$4,$A24*25-25+1,0,1,1)=0,"",(OFFSET(Census!GG$4,$A24*25-25+Census!GG$3,0,1,1)-OFFSET(Census!GG$4,$A24*25-25+1,0,1,1))/OFFSET(Census!GG$4,$A24*25-25+1,0,1,1)*100)</f>
        <v>12.451711154386128</v>
      </c>
      <c r="GI24" s="207">
        <f ca="1">OFFSET(Census!GI$4,$A24*25-25+Census!GI$3,0,1,1)-OFFSET(Census!GI$4,$A24*25-25+1,0,1,1)</f>
        <v>19.42597017336751</v>
      </c>
      <c r="GJ24" s="208">
        <f ca="1">IF(OFFSET(Census!GI$4,$A24*25-25+1,0,1,1)=0,"",(OFFSET(Census!GI$4,$A24*25-25+Census!GI$3,0,1,1)-OFFSET(Census!GI$4,$A24*25-25+1,0,1,1))/OFFSET(Census!GI$4,$A24*25-25+1,0,1,1)*100)</f>
        <v>45.010613308291646</v>
      </c>
      <c r="GK24" s="207">
        <f ca="1">OFFSET(Census!GK$4,$A24*25-25+Census!GK$3,0,1,1)-OFFSET(Census!GK$4,$A24*25-25+1,0,1,1)</f>
        <v>5.5929523045583496</v>
      </c>
      <c r="GL24" s="208">
        <f ca="1">IF(OFFSET(Census!GK$4,$A24*25-25+1,0,1,1)=0,"",(OFFSET(Census!GK$4,$A24*25-25+Census!GK$3,0,1,1)-OFFSET(Census!GK$4,$A24*25-25+1,0,1,1))/OFFSET(Census!GK$4,$A24*25-25+1,0,1,1)*100)</f>
        <v>97.061026452023043</v>
      </c>
      <c r="GM24" s="207"/>
      <c r="GN24" s="208"/>
      <c r="GO24" s="207">
        <f ca="1">OFFSET(Census!GO$4,$A24*25-25+Census!GO$3,0,1,1)-OFFSET(Census!GO$4,$A24*25-25+1,0,1,1)</f>
        <v>-14.893905474268081</v>
      </c>
      <c r="GP24" s="208">
        <f ca="1">IF(OFFSET(Census!GO$4,$A24*25-25+1,0,1,1)=0,"",(OFFSET(Census!GO$4,$A24*25-25+Census!GO$3,0,1,1)-OFFSET(Census!GO$4,$A24*25-25+1,0,1,1))/OFFSET(Census!GO$4,$A24*25-25+1,0,1,1)*100)</f>
        <v>-23.478359783337982</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524.49638365567125</v>
      </c>
      <c r="HH24" s="208">
        <f ca="1">IF(OFFSET(Census!HG$4,$A24*25-25+1,0,1,1)=0,"",(OFFSET(Census!HG$4,$A24*25-25+Census!HG$3,0,1,1)-OFFSET(Census!HG$4,$A24*25-25+1,0,1,1))/OFFSET(Census!HG$4,$A24*25-25+1,0,1,1)*100)</f>
        <v>75.575847789001628</v>
      </c>
      <c r="HI24" s="207">
        <f ca="1">OFFSET(Census!HI$4,$A24*25-25+Census!HI$3,0,1,1)-OFFSET(Census!HI$4,$A24*25-25+1,0,1,1)</f>
        <v>-715.75920927459174</v>
      </c>
      <c r="HJ24" s="208">
        <f ca="1">IF(OFFSET(Census!HI$4,$A24*25-25+1,0,1,1)=0,"",(OFFSET(Census!HI$4,$A24*25-25+Census!HI$3,0,1,1)-OFFSET(Census!HI$4,$A24*25-25+1,0,1,1))/OFFSET(Census!HI$4,$A24*25-25+1,0,1,1)*100)</f>
        <v>-14.364021859815207</v>
      </c>
      <c r="HK24" s="207">
        <f ca="1">OFFSET(Census!HK$4,$A24*25-25+Census!HK$3,0,1,1)-OFFSET(Census!HK$4,$A24*25-25+1,0,1,1)</f>
        <v>80.544782131754175</v>
      </c>
      <c r="HL24" s="208">
        <f ca="1">IF(OFFSET(Census!HK$4,$A24*25-25+1,0,1,1)=0,"",(OFFSET(Census!HK$4,$A24*25-25+Census!HK$3,0,1,1)-OFFSET(Census!HK$4,$A24*25-25+1,0,1,1))/OFFSET(Census!HK$4,$A24*25-25+1,0,1,1)*100)</f>
        <v>32.347302060945452</v>
      </c>
      <c r="HM24" s="207">
        <f ca="1">OFFSET(Census!HM$4,$A24*25-25+Census!HM$3,0,1,1)-OFFSET(Census!HM$4,$A24*25-25+1,0,1,1)</f>
        <v>1022.6886211463971</v>
      </c>
      <c r="HN24" s="208">
        <f ca="1">IF(OFFSET(Census!HM$4,$A24*25-25+1,0,1,1)=0,"",(OFFSET(Census!HM$4,$A24*25-25+Census!HM$3,0,1,1)-OFFSET(Census!HM$4,$A24*25-25+1,0,1,1))/OFFSET(Census!HM$4,$A24*25-25+1,0,1,1)*100)</f>
        <v>15.796858528674655</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71.800000000000011</v>
      </c>
      <c r="HX24" s="208">
        <f ca="1">IF(OFFSET(Census!HW$4,$A24*25-25+1,0,1,1)=0,"",(OFFSET(Census!HW$4,$A24*25-25+Census!HW$3,0,1,1)-OFFSET(Census!HW$4,$A24*25-25+1,0,1,1))/OFFSET(Census!HW$4,$A24*25-25+1,0,1,1)*100)</f>
        <v>300.41841004184107</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1010000</v>
      </c>
      <c r="ED25" s="208">
        <f ca="1">IF(OFFSET(Census!EC$4,$A25*25-25+1,0,1,1)=0,"",(OFFSET(Census!EC$4,$A25*25-25+Census!EC$3,0,1,1)-OFFSET(Census!EC$4,$A25*25-25+1,0,1,1))/OFFSET(Census!EC$4,$A25*25-25+1,0,1,1)*100)</f>
        <v>258.97435897435901</v>
      </c>
      <c r="EE25" s="207">
        <f ca="1">OFFSET(Census!EE$4,$A25*25-25+Census!EE$3,0,1,1)-OFFSET(Census!EE$4,$A25*25-25+1,0,1,1)</f>
        <v>343500</v>
      </c>
      <c r="EF25" s="208">
        <f ca="1">IF(OFFSET(Census!EE$4,$A25*25-25+1,0,1,1)=0,"",(OFFSET(Census!EE$4,$A25*25-25+Census!EE$3,0,1,1)-OFFSET(Census!EE$4,$A25*25-25+1,0,1,1))/OFFSET(Census!EE$4,$A25*25-25+1,0,1,1)*100)</f>
        <v>107.34375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-2.0068965692306464</v>
      </c>
      <c r="GB25" s="208">
        <f ca="1">IF(OFFSET(Census!GA$4,$A25*25-25+1,0,1,1)=0,"",(OFFSET(Census!GA$4,$A25*25-25+Census!GA$3,0,1,1)-OFFSET(Census!GA$4,$A25*25-25+1,0,1,1))/OFFSET(Census!GA$4,$A25*25-25+1,0,1,1)*100)</f>
        <v>-92.835690464994329</v>
      </c>
      <c r="GC25" s="207">
        <f ca="1">OFFSET(Census!GC$4,$A25*25-25+Census!GC$3,0,1,1)-OFFSET(Census!GC$4,$A25*25-25+1,0,1,1)</f>
        <v>-13.638415583002578</v>
      </c>
      <c r="GD25" s="208">
        <f ca="1">IF(OFFSET(Census!GC$4,$A25*25-25+1,0,1,1)=0,"",(OFFSET(Census!GC$4,$A25*25-25+Census!GC$3,0,1,1)-OFFSET(Census!GC$4,$A25*25-25+1,0,1,1))/OFFSET(Census!GC$4,$A25*25-25+1,0,1,1)*100)</f>
        <v>-87.234394012035352</v>
      </c>
      <c r="GE25" s="207">
        <f ca="1">OFFSET(Census!GE$4,$A25*25-25+Census!GE$3,0,1,1)-OFFSET(Census!GE$4,$A25*25-25+1,0,1,1)</f>
        <v>-41.179222648579341</v>
      </c>
      <c r="GF25" s="208">
        <f ca="1">IF(OFFSET(Census!GE$4,$A25*25-25+1,0,1,1)=0,"",(OFFSET(Census!GE$4,$A25*25-25+Census!GE$3,0,1,1)-OFFSET(Census!GE$4,$A25*25-25+1,0,1,1))/OFFSET(Census!GE$4,$A25*25-25+1,0,1,1)*100)</f>
        <v>-64.223749169226636</v>
      </c>
      <c r="GG25" s="207">
        <f ca="1">OFFSET(Census!GG$4,$A25*25-25+Census!GG$3,0,1,1)-OFFSET(Census!GG$4,$A25*25-25+1,0,1,1)</f>
        <v>-43.291249673236337</v>
      </c>
      <c r="GH25" s="208">
        <f ca="1">IF(OFFSET(Census!GG$4,$A25*25-25+1,0,1,1)=0,"",(OFFSET(Census!GG$4,$A25*25-25+Census!GG$3,0,1,1)-OFFSET(Census!GG$4,$A25*25-25+1,0,1,1))/OFFSET(Census!GG$4,$A25*25-25+1,0,1,1)*100)</f>
        <v>-37.798791564913842</v>
      </c>
      <c r="GI25" s="207">
        <f ca="1">OFFSET(Census!GI$4,$A25*25-25+Census!GI$3,0,1,1)-OFFSET(Census!GI$4,$A25*25-25+1,0,1,1)</f>
        <v>-3.8223837602454651</v>
      </c>
      <c r="GJ25" s="208">
        <f ca="1">IF(OFFSET(Census!GI$4,$A25*25-25+1,0,1,1)=0,"",(OFFSET(Census!GI$4,$A25*25-25+Census!GI$3,0,1,1)-OFFSET(Census!GI$4,$A25*25-25+1,0,1,1))/OFFSET(Census!GI$4,$A25*25-25+1,0,1,1)*100)</f>
        <v>-6.8899984097376983</v>
      </c>
      <c r="GK25" s="207">
        <f ca="1">OFFSET(Census!GK$4,$A25*25-25+Census!GK$3,0,1,1)-OFFSET(Census!GK$4,$A25*25-25+1,0,1,1)</f>
        <v>5.848921337292361</v>
      </c>
      <c r="GL25" s="208">
        <f ca="1">IF(OFFSET(Census!GK$4,$A25*25-25+1,0,1,1)=0,"",(OFFSET(Census!GK$4,$A25*25-25+Census!GK$3,0,1,1)-OFFSET(Census!GK$4,$A25*25-25+1,0,1,1))/OFFSET(Census!GK$4,$A25*25-25+1,0,1,1)*100)</f>
        <v>77.929913817828705</v>
      </c>
      <c r="GM25" s="207"/>
      <c r="GN25" s="208"/>
      <c r="GO25" s="207">
        <f ca="1">OFFSET(Census!GO$4,$A25*25-25+Census!GO$3,0,1,1)-OFFSET(Census!GO$4,$A25*25-25+1,0,1,1)</f>
        <v>-20.048313923249907</v>
      </c>
      <c r="GP25" s="208">
        <f ca="1">IF(OFFSET(Census!GO$4,$A25*25-25+1,0,1,1)=0,"",(OFFSET(Census!GO$4,$A25*25-25+Census!GO$3,0,1,1)-OFFSET(Census!GO$4,$A25*25-25+1,0,1,1))/OFFSET(Census!GO$4,$A25*25-25+1,0,1,1)*100)</f>
        <v>-46.119534808529735</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370.77970831660832</v>
      </c>
      <c r="HH25" s="208">
        <f ca="1">IF(OFFSET(Census!HG$4,$A25*25-25+1,0,1,1)=0,"",(OFFSET(Census!HG$4,$A25*25-25+Census!HG$3,0,1,1)-OFFSET(Census!HG$4,$A25*25-25+1,0,1,1))/OFFSET(Census!HG$4,$A25*25-25+1,0,1,1)*100)</f>
        <v>81.669539276785969</v>
      </c>
      <c r="HI25" s="207">
        <f ca="1">OFFSET(Census!HI$4,$A25*25-25+Census!HI$3,0,1,1)-OFFSET(Census!HI$4,$A25*25-25+1,0,1,1)</f>
        <v>908.45738478888325</v>
      </c>
      <c r="HJ25" s="208">
        <f ca="1">IF(OFFSET(Census!HI$4,$A25*25-25+1,0,1,1)=0,"",(OFFSET(Census!HI$4,$A25*25-25+Census!HI$3,0,1,1)-OFFSET(Census!HI$4,$A25*25-25+1,0,1,1))/OFFSET(Census!HI$4,$A25*25-25+1,0,1,1)*100)</f>
        <v>20.391860489088288</v>
      </c>
      <c r="HK25" s="207">
        <f ca="1">OFFSET(Census!HK$4,$A25*25-25+Census!HK$3,0,1,1)-OFFSET(Census!HK$4,$A25*25-25+1,0,1,1)</f>
        <v>167.27081063516641</v>
      </c>
      <c r="HL25" s="208">
        <f ca="1">IF(OFFSET(Census!HK$4,$A25*25-25+1,0,1,1)=0,"",(OFFSET(Census!HK$4,$A25*25-25+Census!HK$3,0,1,1)-OFFSET(Census!HK$4,$A25*25-25+1,0,1,1))/OFFSET(Census!HK$4,$A25*25-25+1,0,1,1)*100)</f>
        <v>129.66729506602047</v>
      </c>
      <c r="HM25" s="207">
        <f ca="1">OFFSET(Census!HM$4,$A25*25-25+Census!HM$3,0,1,1)-OFFSET(Census!HM$4,$A25*25-25+1,0,1,1)</f>
        <v>2030.856585813407</v>
      </c>
      <c r="HN25" s="208">
        <f ca="1">IF(OFFSET(Census!HM$4,$A25*25-25+1,0,1,1)=0,"",(OFFSET(Census!HM$4,$A25*25-25+Census!HM$3,0,1,1)-OFFSET(Census!HM$4,$A25*25-25+1,0,1,1))/OFFSET(Census!HM$4,$A25*25-25+1,0,1,1)*100)</f>
        <v>37.414454418080453</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2.2999999999999972</v>
      </c>
      <c r="HX25" s="208">
        <f ca="1">IF(OFFSET(Census!HW$4,$A25*25-25+1,0,1,1)=0,"",(OFFSET(Census!HW$4,$A25*25-25+Census!HW$3,0,1,1)-OFFSET(Census!HW$4,$A25*25-25+1,0,1,1))/OFFSET(Census!HW$4,$A25*25-25+1,0,1,1)*100)</f>
        <v>1.8593371059013719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682500</v>
      </c>
      <c r="ED26" s="208">
        <f ca="1">IF(OFFSET(Census!EC$4,$A26*25-25+1,0,1,1)=0,"",(OFFSET(Census!EC$4,$A26*25-25+Census!EC$3,0,1,1)-OFFSET(Census!EC$4,$A26*25-25+1,0,1,1))/OFFSET(Census!EC$4,$A26*25-25+1,0,1,1)*100)</f>
        <v>166.46341463414635</v>
      </c>
      <c r="EE26" s="207">
        <f ca="1">OFFSET(Census!EE$4,$A26*25-25+Census!EE$3,0,1,1)-OFFSET(Census!EE$4,$A26*25-25+1,0,1,1)</f>
        <v>243500</v>
      </c>
      <c r="EF26" s="208">
        <f ca="1">IF(OFFSET(Census!EE$4,$A26*25-25+1,0,1,1)=0,"",(OFFSET(Census!EE$4,$A26*25-25+Census!EE$3,0,1,1)-OFFSET(Census!EE$4,$A26*25-25+1,0,1,1))/OFFSET(Census!EE$4,$A26*25-25+1,0,1,1)*100)</f>
        <v>84.695652173913032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-5.0354051927616048</v>
      </c>
      <c r="GB26" s="208">
        <f ca="1">IF(OFFSET(Census!GA$4,$A26*25-25+1,0,1,1)=0,"",(OFFSET(Census!GA$4,$A26*25-25+Census!GA$3,0,1,1)-OFFSET(Census!GA$4,$A26*25-25+1,0,1,1))/OFFSET(Census!GA$4,$A26*25-25+1,0,1,1)*100)</f>
        <v>-100</v>
      </c>
      <c r="GC26" s="207">
        <f ca="1">OFFSET(Census!GC$4,$A26*25-25+Census!GC$3,0,1,1)-OFFSET(Census!GC$4,$A26*25-25+1,0,1,1)</f>
        <v>-19.753103947595179</v>
      </c>
      <c r="GD26" s="208">
        <f ca="1">IF(OFFSET(Census!GC$4,$A26*25-25+1,0,1,1)=0,"",(OFFSET(Census!GC$4,$A26*25-25+Census!GC$3,0,1,1)-OFFSET(Census!GC$4,$A26*25-25+1,0,1,1))/OFFSET(Census!GC$4,$A26*25-25+1,0,1,1)*100)</f>
        <v>-81.822651197358169</v>
      </c>
      <c r="GE26" s="207">
        <f ca="1">OFFSET(Census!GE$4,$A26*25-25+Census!GE$3,0,1,1)-OFFSET(Census!GE$4,$A26*25-25+1,0,1,1)</f>
        <v>-52.458304614624375</v>
      </c>
      <c r="GF26" s="208">
        <f ca="1">IF(OFFSET(Census!GE$4,$A26*25-25+1,0,1,1)=0,"",(OFFSET(Census!GE$4,$A26*25-25+Census!GE$3,0,1,1)-OFFSET(Census!GE$4,$A26*25-25+1,0,1,1))/OFFSET(Census!GE$4,$A26*25-25+1,0,1,1)*100)</f>
        <v>-70.429020966891414</v>
      </c>
      <c r="GG26" s="207">
        <f ca="1">OFFSET(Census!GG$4,$A26*25-25+Census!GG$3,0,1,1)-OFFSET(Census!GG$4,$A26*25-25+1,0,1,1)</f>
        <v>-40.332758302347656</v>
      </c>
      <c r="GH26" s="208">
        <f ca="1">IF(OFFSET(Census!GG$4,$A26*25-25+1,0,1,1)=0,"",(OFFSET(Census!GG$4,$A26*25-25+Census!GG$3,0,1,1)-OFFSET(Census!GG$4,$A26*25-25+1,0,1,1))/OFFSET(Census!GG$4,$A26*25-25+1,0,1,1)*100)</f>
        <v>-33.978918630071789</v>
      </c>
      <c r="GI26" s="207">
        <f ca="1">OFFSET(Census!GI$4,$A26*25-25+Census!GI$3,0,1,1)-OFFSET(Census!GI$4,$A26*25-25+1,0,1,1)</f>
        <v>1.4073559493640104</v>
      </c>
      <c r="GJ26" s="208">
        <f ca="1">IF(OFFSET(Census!GI$4,$A26*25-25+1,0,1,1)=0,"",(OFFSET(Census!GI$4,$A26*25-25+Census!GI$3,0,1,1)-OFFSET(Census!GI$4,$A26*25-25+1,0,1,1))/OFFSET(Census!GI$4,$A26*25-25+1,0,1,1)*100)</f>
        <v>2.2922764429862514</v>
      </c>
      <c r="GK26" s="207">
        <f ca="1">OFFSET(Census!GK$4,$A26*25-25+Census!GK$3,0,1,1)-OFFSET(Census!GK$4,$A26*25-25+1,0,1,1)</f>
        <v>7.8079777050417736</v>
      </c>
      <c r="GL26" s="208">
        <f ca="1">IF(OFFSET(Census!GK$4,$A26*25-25+1,0,1,1)=0,"",(OFFSET(Census!GK$4,$A26*25-25+Census!GK$3,0,1,1)-OFFSET(Census!GK$4,$A26*25-25+1,0,1,1))/OFFSET(Census!GK$4,$A26*25-25+1,0,1,1)*100)</f>
        <v>88.89165728920473</v>
      </c>
      <c r="GM26" s="207"/>
      <c r="GN26" s="208"/>
      <c r="GO26" s="207">
        <f ca="1">OFFSET(Census!GO$4,$A26*25-25+Census!GO$3,0,1,1)-OFFSET(Census!GO$4,$A26*25-25+1,0,1,1)</f>
        <v>-23.960692892671549</v>
      </c>
      <c r="GP26" s="208">
        <f ca="1">IF(OFFSET(Census!GO$4,$A26*25-25+1,0,1,1)=0,"",(OFFSET(Census!GO$4,$A26*25-25+Census!GO$3,0,1,1)-OFFSET(Census!GO$4,$A26*25-25+1,0,1,1))/OFFSET(Census!GO$4,$A26*25-25+1,0,1,1)*100)</f>
        <v>-45.087142269280271</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211.12841858600802</v>
      </c>
      <c r="HH26" s="208">
        <f ca="1">IF(OFFSET(Census!HG$4,$A26*25-25+1,0,1,1)=0,"",(OFFSET(Census!HG$4,$A26*25-25+Census!HG$3,0,1,1)-OFFSET(Census!HG$4,$A26*25-25+1,0,1,1))/OFFSET(Census!HG$4,$A26*25-25+1,0,1,1)*100)</f>
        <v>26.929645227807146</v>
      </c>
      <c r="HI26" s="207">
        <f ca="1">OFFSET(Census!HI$4,$A26*25-25+Census!HI$3,0,1,1)-OFFSET(Census!HI$4,$A26*25-25+1,0,1,1)</f>
        <v>-933.53417815188277</v>
      </c>
      <c r="HJ26" s="208">
        <f ca="1">IF(OFFSET(Census!HI$4,$A26*25-25+1,0,1,1)=0,"",(OFFSET(Census!HI$4,$A26*25-25+Census!HI$3,0,1,1)-OFFSET(Census!HI$4,$A26*25-25+1,0,1,1))/OFFSET(Census!HI$4,$A26*25-25+1,0,1,1)*100)</f>
        <v>-14.45546884719546</v>
      </c>
      <c r="HK26" s="207">
        <f ca="1">OFFSET(Census!HK$4,$A26*25-25+Census!HK$3,0,1,1)-OFFSET(Census!HK$4,$A26*25-25+1,0,1,1)</f>
        <v>165.82502389541514</v>
      </c>
      <c r="HL26" s="208">
        <f ca="1">IF(OFFSET(Census!HK$4,$A26*25-25+1,0,1,1)=0,"",(OFFSET(Census!HK$4,$A26*25-25+Census!HK$3,0,1,1)-OFFSET(Census!HK$4,$A26*25-25+1,0,1,1))/OFFSET(Census!HK$4,$A26*25-25+1,0,1,1)*100)</f>
        <v>53.665056276833376</v>
      </c>
      <c r="HM26" s="207">
        <f ca="1">OFFSET(Census!HM$4,$A26*25-25+Census!HM$3,0,1,1)-OFFSET(Census!HM$4,$A26*25-25+1,0,1,1)</f>
        <v>-34.684087195140819</v>
      </c>
      <c r="HN26" s="208">
        <f ca="1">IF(OFFSET(Census!HM$4,$A26*25-25+1,0,1,1)=0,"",(OFFSET(Census!HM$4,$A26*25-25+Census!HM$3,0,1,1)-OFFSET(Census!HM$4,$A26*25-25+1,0,1,1))/OFFSET(Census!HM$4,$A26*25-25+1,0,1,1)*100)</f>
        <v>-0.42437400214291965</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8.1999999999999886</v>
      </c>
      <c r="HX26" s="208">
        <f ca="1">IF(OFFSET(Census!HW$4,$A26*25-25+1,0,1,1)=0,"",(OFFSET(Census!HW$4,$A26*25-25+Census!HW$3,0,1,1)-OFFSET(Census!HW$4,$A26*25-25+1,0,1,1))/OFFSET(Census!HW$4,$A26*25-25+1,0,1,1)*100)</f>
        <v>10.459183673469372</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655000</v>
      </c>
      <c r="ED27" s="208">
        <f ca="1">IF(OFFSET(Census!EC$4,$A27*25-25+1,0,1,1)=0,"",(OFFSET(Census!EC$4,$A27*25-25+Census!EC$3,0,1,1)-OFFSET(Census!EC$4,$A27*25-25+1,0,1,1))/OFFSET(Census!EC$4,$A27*25-25+1,0,1,1)*100)</f>
        <v>192.64705882352942</v>
      </c>
      <c r="EE27" s="207">
        <f ca="1">OFFSET(Census!EE$4,$A27*25-25+Census!EE$3,0,1,1)-OFFSET(Census!EE$4,$A27*25-25+1,0,1,1)</f>
        <v>310000</v>
      </c>
      <c r="EF27" s="208">
        <f ca="1">IF(OFFSET(Census!EE$4,$A27*25-25+1,0,1,1)=0,"",(OFFSET(Census!EE$4,$A27*25-25+Census!EE$3,0,1,1)-OFFSET(Census!EE$4,$A27*25-25+1,0,1,1))/OFFSET(Census!EE$4,$A27*25-25+1,0,1,1)*100)</f>
        <v>121.56862745098039</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-16.050972284076462</v>
      </c>
      <c r="GB27" s="208">
        <f ca="1">IF(OFFSET(Census!GA$4,$A27*25-25+1,0,1,1)=0,"",(OFFSET(Census!GA$4,$A27*25-25+Census!GA$3,0,1,1)-OFFSET(Census!GA$4,$A27*25-25+1,0,1,1))/OFFSET(Census!GA$4,$A27*25-25+1,0,1,1)*100)</f>
        <v>-98.455031688258828</v>
      </c>
      <c r="GC27" s="207">
        <f ca="1">OFFSET(Census!GC$4,$A27*25-25+Census!GC$3,0,1,1)-OFFSET(Census!GC$4,$A27*25-25+1,0,1,1)</f>
        <v>-37.660866784632475</v>
      </c>
      <c r="GD27" s="208">
        <f ca="1">IF(OFFSET(Census!GC$4,$A27*25-25+1,0,1,1)=0,"",(OFFSET(Census!GC$4,$A27*25-25+Census!GC$3,0,1,1)-OFFSET(Census!GC$4,$A27*25-25+1,0,1,1))/OFFSET(Census!GC$4,$A27*25-25+1,0,1,1)*100)</f>
        <v>-81.219982161021591</v>
      </c>
      <c r="GE27" s="207">
        <f ca="1">OFFSET(Census!GE$4,$A27*25-25+Census!GE$3,0,1,1)-OFFSET(Census!GE$4,$A27*25-25+1,0,1,1)</f>
        <v>-48.208566008422011</v>
      </c>
      <c r="GF27" s="208">
        <f ca="1">IF(OFFSET(Census!GE$4,$A27*25-25+1,0,1,1)=0,"",(OFFSET(Census!GE$4,$A27*25-25+Census!GE$3,0,1,1)-OFFSET(Census!GE$4,$A27*25-25+1,0,1,1))/OFFSET(Census!GE$4,$A27*25-25+1,0,1,1)*100)</f>
        <v>-65.694384865714056</v>
      </c>
      <c r="GG27" s="207">
        <f ca="1">OFFSET(Census!GG$4,$A27*25-25+Census!GG$3,0,1,1)-OFFSET(Census!GG$4,$A27*25-25+1,0,1,1)</f>
        <v>-40.377955010059239</v>
      </c>
      <c r="GH27" s="208">
        <f ca="1">IF(OFFSET(Census!GG$4,$A27*25-25+1,0,1,1)=0,"",(OFFSET(Census!GG$4,$A27*25-25+Census!GG$3,0,1,1)-OFFSET(Census!GG$4,$A27*25-25+1,0,1,1))/OFFSET(Census!GG$4,$A27*25-25+1,0,1,1)*100)</f>
        <v>-37.439789695926684</v>
      </c>
      <c r="GI27" s="207">
        <f ca="1">OFFSET(Census!GI$4,$A27*25-25+Census!GI$3,0,1,1)-OFFSET(Census!GI$4,$A27*25-25+1,0,1,1)</f>
        <v>1.4694548566560712</v>
      </c>
      <c r="GJ27" s="208">
        <f ca="1">IF(OFFSET(Census!GI$4,$A27*25-25+1,0,1,1)=0,"",(OFFSET(Census!GI$4,$A27*25-25+Census!GI$3,0,1,1)-OFFSET(Census!GI$4,$A27*25-25+1,0,1,1))/OFFSET(Census!GI$4,$A27*25-25+1,0,1,1)*100)</f>
        <v>2.5115133921993706</v>
      </c>
      <c r="GK27" s="207">
        <f ca="1">OFFSET(Census!GK$4,$A27*25-25+Census!GK$3,0,1,1)-OFFSET(Census!GK$4,$A27*25-25+1,0,1,1)</f>
        <v>3.7057427098204396</v>
      </c>
      <c r="GL27" s="208">
        <f ca="1">IF(OFFSET(Census!GK$4,$A27*25-25+1,0,1,1)=0,"",(OFFSET(Census!GK$4,$A27*25-25+Census!GK$3,0,1,1)-OFFSET(Census!GK$4,$A27*25-25+1,0,1,1))/OFFSET(Census!GK$4,$A27*25-25+1,0,1,1)*100)</f>
        <v>28.216583776204203</v>
      </c>
      <c r="GM27" s="207"/>
      <c r="GN27" s="208"/>
      <c r="GO27" s="207">
        <f ca="1">OFFSET(Census!GO$4,$A27*25-25+Census!GO$3,0,1,1)-OFFSET(Census!GO$4,$A27*25-25+1,0,1,1)</f>
        <v>-26.051421078384806</v>
      </c>
      <c r="GP27" s="208">
        <f ca="1">IF(OFFSET(Census!GO$4,$A27*25-25+1,0,1,1)=0,"",(OFFSET(Census!GO$4,$A27*25-25+Census!GO$3,0,1,1)-OFFSET(Census!GO$4,$A27*25-25+1,0,1,1))/OFFSET(Census!GO$4,$A27*25-25+1,0,1,1)*100)</f>
        <v>-45.108737998058558</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320.81079052612381</v>
      </c>
      <c r="HH27" s="208">
        <f ca="1">IF(OFFSET(Census!HG$4,$A27*25-25+1,0,1,1)=0,"",(OFFSET(Census!HG$4,$A27*25-25+Census!HG$3,0,1,1)-OFFSET(Census!HG$4,$A27*25-25+1,0,1,1))/OFFSET(Census!HG$4,$A27*25-25+1,0,1,1)*100)</f>
        <v>39.123267137332171</v>
      </c>
      <c r="HI27" s="207">
        <f ca="1">OFFSET(Census!HI$4,$A27*25-25+Census!HI$3,0,1,1)-OFFSET(Census!HI$4,$A27*25-25+1,0,1,1)</f>
        <v>60.254162779975559</v>
      </c>
      <c r="HJ27" s="208">
        <f ca="1">IF(OFFSET(Census!HI$4,$A27*25-25+1,0,1,1)=0,"",(OFFSET(Census!HI$4,$A27*25-25+Census!HI$3,0,1,1)-OFFSET(Census!HI$4,$A27*25-25+1,0,1,1))/OFFSET(Census!HI$4,$A27*25-25+1,0,1,1)*100)</f>
        <v>1.0344062279824131</v>
      </c>
      <c r="HK27" s="207">
        <f ca="1">OFFSET(Census!HK$4,$A27*25-25+Census!HK$3,0,1,1)-OFFSET(Census!HK$4,$A27*25-25+1,0,1,1)</f>
        <v>106.56489433561711</v>
      </c>
      <c r="HL27" s="208">
        <f ca="1">IF(OFFSET(Census!HK$4,$A27*25-25+1,0,1,1)=0,"",(OFFSET(Census!HK$4,$A27*25-25+Census!HK$3,0,1,1)-OFFSET(Census!HK$4,$A27*25-25+1,0,1,1))/OFFSET(Census!HK$4,$A27*25-25+1,0,1,1)*100)</f>
        <v>45.154616243905551</v>
      </c>
      <c r="HM27" s="207">
        <f ca="1">OFFSET(Census!HM$4,$A27*25-25+Census!HM$3,0,1,1)-OFFSET(Census!HM$4,$A27*25-25+1,0,1,1)</f>
        <v>1118.8455080575131</v>
      </c>
      <c r="HN27" s="208">
        <f ca="1">IF(OFFSET(Census!HM$4,$A27*25-25+1,0,1,1)=0,"",(OFFSET(Census!HM$4,$A27*25-25+Census!HM$3,0,1,1)-OFFSET(Census!HM$4,$A27*25-25+1,0,1,1))/OFFSET(Census!HM$4,$A27*25-25+1,0,1,1)*100)</f>
        <v>14.902044593200761</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-2.8000000000000114</v>
      </c>
      <c r="HX27" s="208">
        <f ca="1">IF(OFFSET(Census!HW$4,$A27*25-25+1,0,1,1)=0,"",(OFFSET(Census!HW$4,$A27*25-25+Census!HW$3,0,1,1)-OFFSET(Census!HW$4,$A27*25-25+1,0,1,1))/OFFSET(Census!HW$4,$A27*25-25+1,0,1,1)*100)</f>
        <v>-4.1543026706231618</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655000</v>
      </c>
      <c r="ED28" s="208">
        <f ca="1">IF(OFFSET(Census!EC$4,$A28*25-25+1,0,1,1)=0,"",(OFFSET(Census!EC$4,$A28*25-25+Census!EC$3,0,1,1)-OFFSET(Census!EC$4,$A28*25-25+1,0,1,1))/OFFSET(Census!EC$4,$A28*25-25+1,0,1,1)*100)</f>
        <v>214.75409836065575</v>
      </c>
      <c r="EE28" s="207">
        <f ca="1">OFFSET(Census!EE$4,$A28*25-25+Census!EE$3,0,1,1)-OFFSET(Census!EE$4,$A28*25-25+1,0,1,1)</f>
        <v>413000</v>
      </c>
      <c r="EF28" s="208">
        <f ca="1">IF(OFFSET(Census!EE$4,$A28*25-25+1,0,1,1)=0,"",(OFFSET(Census!EE$4,$A28*25-25+Census!EE$3,0,1,1)-OFFSET(Census!EE$4,$A28*25-25+1,0,1,1))/OFFSET(Census!EE$4,$A28*25-25+1,0,1,1)*100)</f>
        <v>167.2064777327935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-12.371018144983697</v>
      </c>
      <c r="GB28" s="208">
        <f ca="1">IF(OFFSET(Census!GA$4,$A28*25-25+1,0,1,1)=0,"",(OFFSET(Census!GA$4,$A28*25-25+Census!GA$3,0,1,1)-OFFSET(Census!GA$4,$A28*25-25+1,0,1,1))/OFFSET(Census!GA$4,$A28*25-25+1,0,1,1)*100)</f>
        <v>-92.576452451628001</v>
      </c>
      <c r="GC28" s="207">
        <f ca="1">OFFSET(Census!GC$4,$A28*25-25+Census!GC$3,0,1,1)-OFFSET(Census!GC$4,$A28*25-25+1,0,1,1)</f>
        <v>-41.633129507721428</v>
      </c>
      <c r="GD28" s="208">
        <f ca="1">IF(OFFSET(Census!GC$4,$A28*25-25+1,0,1,1)=0,"",(OFFSET(Census!GC$4,$A28*25-25+Census!GC$3,0,1,1)-OFFSET(Census!GC$4,$A28*25-25+1,0,1,1))/OFFSET(Census!GC$4,$A28*25-25+1,0,1,1)*100)</f>
        <v>-76.13080320814727</v>
      </c>
      <c r="GE28" s="207">
        <f ca="1">OFFSET(Census!GE$4,$A28*25-25+Census!GE$3,0,1,1)-OFFSET(Census!GE$4,$A28*25-25+1,0,1,1)</f>
        <v>-53.749143696352235</v>
      </c>
      <c r="GF28" s="208">
        <f ca="1">IF(OFFSET(Census!GE$4,$A28*25-25+1,0,1,1)=0,"",(OFFSET(Census!GE$4,$A28*25-25+Census!GE$3,0,1,1)-OFFSET(Census!GE$4,$A28*25-25+1,0,1,1))/OFFSET(Census!GE$4,$A28*25-25+1,0,1,1)*100)</f>
        <v>-47.54159145837302</v>
      </c>
      <c r="GG28" s="207">
        <f ca="1">OFFSET(Census!GG$4,$A28*25-25+Census!GG$3,0,1,1)-OFFSET(Census!GG$4,$A28*25-25+1,0,1,1)</f>
        <v>-31.468416683948107</v>
      </c>
      <c r="GH28" s="208">
        <f ca="1">IF(OFFSET(Census!GG$4,$A28*25-25+1,0,1,1)=0,"",(OFFSET(Census!GG$4,$A28*25-25+Census!GG$3,0,1,1)-OFFSET(Census!GG$4,$A28*25-25+1,0,1,1))/OFFSET(Census!GG$4,$A28*25-25+1,0,1,1)*100)</f>
        <v>-24.779113137408274</v>
      </c>
      <c r="GI28" s="207">
        <f ca="1">OFFSET(Census!GI$4,$A28*25-25+Census!GI$3,0,1,1)-OFFSET(Census!GI$4,$A28*25-25+1,0,1,1)</f>
        <v>9.2110356995683205</v>
      </c>
      <c r="GJ28" s="208">
        <f ca="1">IF(OFFSET(Census!GI$4,$A28*25-25+1,0,1,1)=0,"",(OFFSET(Census!GI$4,$A28*25-25+Census!GI$3,0,1,1)-OFFSET(Census!GI$4,$A28*25-25+1,0,1,1))/OFFSET(Census!GI$4,$A28*25-25+1,0,1,1)*100)</f>
        <v>18.476610426305136</v>
      </c>
      <c r="GK28" s="207">
        <f ca="1">OFFSET(Census!GK$4,$A28*25-25+Census!GK$3,0,1,1)-OFFSET(Census!GK$4,$A28*25-25+1,0,1,1)</f>
        <v>4.243374695970962</v>
      </c>
      <c r="GL28" s="208">
        <f ca="1">IF(OFFSET(Census!GK$4,$A28*25-25+1,0,1,1)=0,"",(OFFSET(Census!GK$4,$A28*25-25+Census!GK$3,0,1,1)-OFFSET(Census!GK$4,$A28*25-25+1,0,1,1))/OFFSET(Census!GK$4,$A28*25-25+1,0,1,1)*100)</f>
        <v>62.319743830373532</v>
      </c>
      <c r="GM28" s="207"/>
      <c r="GN28" s="208"/>
      <c r="GO28" s="207">
        <f ca="1">OFFSET(Census!GO$4,$A28*25-25+Census!GO$3,0,1,1)-OFFSET(Census!GO$4,$A28*25-25+1,0,1,1)</f>
        <v>-26.024779879350568</v>
      </c>
      <c r="GP28" s="208">
        <f ca="1">IF(OFFSET(Census!GO$4,$A28*25-25+1,0,1,1)=0,"",(OFFSET(Census!GO$4,$A28*25-25+Census!GO$3,0,1,1)-OFFSET(Census!GO$4,$A28*25-25+1,0,1,1))/OFFSET(Census!GO$4,$A28*25-25+1,0,1,1)*100)</f>
        <v>-45.196000142168771</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256.78769320501601</v>
      </c>
      <c r="HH28" s="208">
        <f ca="1">IF(OFFSET(Census!HG$4,$A28*25-25+1,0,1,1)=0,"",(OFFSET(Census!HG$4,$A28*25-25+Census!HG$3,0,1,1)-OFFSET(Census!HG$4,$A28*25-25+1,0,1,1))/OFFSET(Census!HG$4,$A28*25-25+1,0,1,1)*100)</f>
        <v>33.133895897421425</v>
      </c>
      <c r="HI28" s="207">
        <f ca="1">OFFSET(Census!HI$4,$A28*25-25+Census!HI$3,0,1,1)-OFFSET(Census!HI$4,$A28*25-25+1,0,1,1)</f>
        <v>-154.95567220764042</v>
      </c>
      <c r="HJ28" s="208">
        <f ca="1">IF(OFFSET(Census!HI$4,$A28*25-25+1,0,1,1)=0,"",(OFFSET(Census!HI$4,$A28*25-25+Census!HI$3,0,1,1)-OFFSET(Census!HI$4,$A28*25-25+1,0,1,1))/OFFSET(Census!HI$4,$A28*25-25+1,0,1,1)*100)</f>
        <v>-3.4688979674869134</v>
      </c>
      <c r="HK28" s="207">
        <f ca="1">OFFSET(Census!HK$4,$A28*25-25+Census!HK$3,0,1,1)-OFFSET(Census!HK$4,$A28*25-25+1,0,1,1)</f>
        <v>212.62233887430739</v>
      </c>
      <c r="HL28" s="208">
        <f ca="1">IF(OFFSET(Census!HK$4,$A28*25-25+1,0,1,1)=0,"",(OFFSET(Census!HK$4,$A28*25-25+Census!HK$3,0,1,1)-OFFSET(Census!HK$4,$A28*25-25+1,0,1,1))/OFFSET(Census!HK$4,$A28*25-25+1,0,1,1)*100)</f>
        <v>149.73404146077985</v>
      </c>
      <c r="HM28" s="207">
        <f ca="1">OFFSET(Census!HM$4,$A28*25-25+Census!HM$3,0,1,1)-OFFSET(Census!HM$4,$A28*25-25+1,0,1,1)</f>
        <v>1224.5905511811025</v>
      </c>
      <c r="HN28" s="208">
        <f ca="1">IF(OFFSET(Census!HM$4,$A28*25-25+1,0,1,1)=0,"",(OFFSET(Census!HM$4,$A28*25-25+Census!HM$3,0,1,1)-OFFSET(Census!HM$4,$A28*25-25+1,0,1,1))/OFFSET(Census!HM$4,$A28*25-25+1,0,1,1)*100)</f>
        <v>20.237821040837918</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15.600000000000009</v>
      </c>
      <c r="HX28" s="208">
        <f ca="1">IF(OFFSET(Census!HW$4,$A28*25-25+1,0,1,1)=0,"",(OFFSET(Census!HW$4,$A28*25-25+Census!HW$3,0,1,1)-OFFSET(Census!HW$4,$A28*25-25+1,0,1,1))/OFFSET(Census!HW$4,$A28*25-25+1,0,1,1)*100)</f>
        <v>21.487603305785139</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655500</v>
      </c>
      <c r="ED29" s="208">
        <f ca="1">IF(OFFSET(Census!EC$4,$A29*25-25+1,0,1,1)=0,"",(OFFSET(Census!EC$4,$A29*25-25+Census!EC$3,0,1,1)-OFFSET(Census!EC$4,$A29*25-25+1,0,1,1))/OFFSET(Census!EC$4,$A29*25-25+1,0,1,1)*100)</f>
        <v>178.61035422343323</v>
      </c>
      <c r="EE29" s="207">
        <f ca="1">OFFSET(Census!EE$4,$A29*25-25+Census!EE$3,0,1,1)-OFFSET(Census!EE$4,$A29*25-25+1,0,1,1)</f>
        <v>556500</v>
      </c>
      <c r="EF29" s="208">
        <f ca="1">IF(OFFSET(Census!EE$4,$A29*25-25+1,0,1,1)=0,"",(OFFSET(Census!EE$4,$A29*25-25+Census!EE$3,0,1,1)-OFFSET(Census!EE$4,$A29*25-25+1,0,1,1))/OFFSET(Census!EE$4,$A29*25-25+1,0,1,1)*100)</f>
        <v>192.22797927461139</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-2.6088284676803899</v>
      </c>
      <c r="GB29" s="208">
        <f ca="1">IF(OFFSET(Census!GA$4,$A29*25-25+1,0,1,1)=0,"",(OFFSET(Census!GA$4,$A29*25-25+Census!GA$3,0,1,1)-OFFSET(Census!GA$4,$A29*25-25+1,0,1,1))/OFFSET(Census!GA$4,$A29*25-25+1,0,1,1)*100)</f>
        <v>-75.525584139347288</v>
      </c>
      <c r="GC29" s="207">
        <f ca="1">OFFSET(Census!GC$4,$A29*25-25+Census!GC$3,0,1,1)-OFFSET(Census!GC$4,$A29*25-25+1,0,1,1)</f>
        <v>-12.0925810211791</v>
      </c>
      <c r="GD29" s="208">
        <f ca="1">IF(OFFSET(Census!GC$4,$A29*25-25+1,0,1,1)=0,"",(OFFSET(Census!GC$4,$A29*25-25+Census!GC$3,0,1,1)-OFFSET(Census!GC$4,$A29*25-25+1,0,1,1))/OFFSET(Census!GC$4,$A29*25-25+1,0,1,1)*100)</f>
        <v>-70.320190847402102</v>
      </c>
      <c r="GE29" s="207">
        <f ca="1">OFFSET(Census!GE$4,$A29*25-25+Census!GE$3,0,1,1)-OFFSET(Census!GE$4,$A29*25-25+1,0,1,1)</f>
        <v>-74.928674041867708</v>
      </c>
      <c r="GF29" s="208">
        <f ca="1">IF(OFFSET(Census!GE$4,$A29*25-25+1,0,1,1)=0,"",(OFFSET(Census!GE$4,$A29*25-25+Census!GE$3,0,1,1)-OFFSET(Census!GE$4,$A29*25-25+1,0,1,1))/OFFSET(Census!GE$4,$A29*25-25+1,0,1,1)*100)</f>
        <v>-64.438659676006239</v>
      </c>
      <c r="GG29" s="207">
        <f ca="1">OFFSET(Census!GG$4,$A29*25-25+Census!GG$3,0,1,1)-OFFSET(Census!GG$4,$A29*25-25+1,0,1,1)</f>
        <v>-39.817416202688079</v>
      </c>
      <c r="GH29" s="208">
        <f ca="1">IF(OFFSET(Census!GG$4,$A29*25-25+1,0,1,1)=0,"",(OFFSET(Census!GG$4,$A29*25-25+Census!GG$3,0,1,1)-OFFSET(Census!GG$4,$A29*25-25+1,0,1,1))/OFFSET(Census!GG$4,$A29*25-25+1,0,1,1)*100)</f>
        <v>-25.285863703338475</v>
      </c>
      <c r="GI29" s="207">
        <f ca="1">OFFSET(Census!GI$4,$A29*25-25+Census!GI$3,0,1,1)-OFFSET(Census!GI$4,$A29*25-25+1,0,1,1)</f>
        <v>12.106309713998144</v>
      </c>
      <c r="GJ29" s="208">
        <f ca="1">IF(OFFSET(Census!GI$4,$A29*25-25+1,0,1,1)=0,"",(OFFSET(Census!GI$4,$A29*25-25+Census!GI$3,0,1,1)-OFFSET(Census!GI$4,$A29*25-25+1,0,1,1))/OFFSET(Census!GI$4,$A29*25-25+1,0,1,1)*100)</f>
        <v>18.476708229165244</v>
      </c>
      <c r="GK29" s="207">
        <f ca="1">OFFSET(Census!GK$4,$A29*25-25+Census!GK$3,0,1,1)-OFFSET(Census!GK$4,$A29*25-25+1,0,1,1)</f>
        <v>6.0224608784427716</v>
      </c>
      <c r="GL29" s="208">
        <f ca="1">IF(OFFSET(Census!GK$4,$A29*25-25+1,0,1,1)=0,"",(OFFSET(Census!GK$4,$A29*25-25+Census!GK$3,0,1,1)-OFFSET(Census!GK$4,$A29*25-25+1,0,1,1))/OFFSET(Census!GK$4,$A29*25-25+1,0,1,1)*100)</f>
        <v>72.256983747816506</v>
      </c>
      <c r="GM29" s="207"/>
      <c r="GN29" s="208"/>
      <c r="GO29" s="207">
        <f ca="1">OFFSET(Census!GO$4,$A29*25-25+Census!GO$3,0,1,1)-OFFSET(Census!GO$4,$A29*25-25+1,0,1,1)</f>
        <v>-23.950749449368061</v>
      </c>
      <c r="GP29" s="208">
        <f ca="1">IF(OFFSET(Census!GO$4,$A29*25-25+1,0,1,1)=0,"",(OFFSET(Census!GO$4,$A29*25-25+Census!GO$3,0,1,1)-OFFSET(Census!GO$4,$A29*25-25+1,0,1,1))/OFFSET(Census!GO$4,$A29*25-25+1,0,1,1)*100)</f>
        <v>-43.169573564028518</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290.32196630712951</v>
      </c>
      <c r="HH29" s="208">
        <f ca="1">IF(OFFSET(Census!HG$4,$A29*25-25+1,0,1,1)=0,"",(OFFSET(Census!HG$4,$A29*25-25+Census!HG$3,0,1,1)-OFFSET(Census!HG$4,$A29*25-25+1,0,1,1))/OFFSET(Census!HG$4,$A29*25-25+1,0,1,1)*100)</f>
        <v>93.351114568208843</v>
      </c>
      <c r="HI29" s="207">
        <f ca="1">OFFSET(Census!HI$4,$A29*25-25+Census!HI$3,0,1,1)-OFFSET(Census!HI$4,$A29*25-25+1,0,1,1)</f>
        <v>53.033959775799758</v>
      </c>
      <c r="HJ29" s="208">
        <f ca="1">IF(OFFSET(Census!HI$4,$A29*25-25+1,0,1,1)=0,"",(OFFSET(Census!HI$4,$A29*25-25+Census!HI$3,0,1,1)-OFFSET(Census!HI$4,$A29*25-25+1,0,1,1))/OFFSET(Census!HI$4,$A29*25-25+1,0,1,1)*100)</f>
        <v>2.4598311584322707</v>
      </c>
      <c r="HK29" s="207">
        <f ca="1">OFFSET(Census!HK$4,$A29*25-25+Census!HK$3,0,1,1)-OFFSET(Census!HK$4,$A29*25-25+1,0,1,1)</f>
        <v>78.742561976983353</v>
      </c>
      <c r="HL29" s="208">
        <f ca="1">IF(OFFSET(Census!HK$4,$A29*25-25+1,0,1,1)=0,"",(OFFSET(Census!HK$4,$A29*25-25+Census!HK$3,0,1,1)-OFFSET(Census!HK$4,$A29*25-25+1,0,1,1))/OFFSET(Census!HK$4,$A29*25-25+1,0,1,1)*100)</f>
        <v>157.48512395396671</v>
      </c>
      <c r="HM29" s="207">
        <f ca="1">OFFSET(Census!HM$4,$A29*25-25+Census!HM$3,0,1,1)-OFFSET(Census!HM$4,$A29*25-25+1,0,1,1)</f>
        <v>740.40401613992117</v>
      </c>
      <c r="HN29" s="208">
        <f ca="1">IF(OFFSET(Census!HM$4,$A29*25-25+1,0,1,1)=0,"",(OFFSET(Census!HM$4,$A29*25-25+Census!HM$3,0,1,1)-OFFSET(Census!HM$4,$A29*25-25+1,0,1,1))/OFFSET(Census!HM$4,$A29*25-25+1,0,1,1)*100)</f>
        <v>24.85411265995036</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-1.5</v>
      </c>
      <c r="HX29" s="208">
        <f ca="1">IF(OFFSET(Census!HW$4,$A29*25-25+1,0,1,1)=0,"",(OFFSET(Census!HW$4,$A29*25-25+Census!HW$3,0,1,1)-OFFSET(Census!HW$4,$A29*25-25+1,0,1,1))/OFFSET(Census!HW$4,$A29*25-25+1,0,1,1)*100)</f>
        <v>-13.043478260869565</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1050250</v>
      </c>
      <c r="ED30" s="208">
        <f ca="1">IF(OFFSET(Census!EC$4,$A30*25-25+1,0,1,1)=0,"",(OFFSET(Census!EC$4,$A30*25-25+Census!EC$3,0,1,1)-OFFSET(Census!EC$4,$A30*25-25+1,0,1,1))/OFFSET(Census!EC$4,$A30*25-25+1,0,1,1)*100)</f>
        <v>165.13364779874215</v>
      </c>
      <c r="EE30" s="207">
        <f ca="1">OFFSET(Census!EE$4,$A30*25-25+Census!EE$3,0,1,1)-OFFSET(Census!EE$4,$A30*25-25+1,0,1,1)</f>
        <v>235000</v>
      </c>
      <c r="EF30" s="208">
        <f ca="1">IF(OFFSET(Census!EE$4,$A30*25-25+1,0,1,1)=0,"",(OFFSET(Census!EE$4,$A30*25-25+Census!EE$3,0,1,1)-OFFSET(Census!EE$4,$A30*25-25+1,0,1,1))/OFFSET(Census!EE$4,$A30*25-25+1,0,1,1)*100)</f>
        <v>69.117647058823522</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-2.5836217424173897</v>
      </c>
      <c r="GB30" s="208">
        <f ca="1">IF(OFFSET(Census!GA$4,$A30*25-25+1,0,1,1)=0,"",(OFFSET(Census!GA$4,$A30*25-25+Census!GA$3,0,1,1)-OFFSET(Census!GA$4,$A30*25-25+1,0,1,1))/OFFSET(Census!GA$4,$A30*25-25+1,0,1,1)*100)</f>
        <v>-63.750866494149086</v>
      </c>
      <c r="GC30" s="207">
        <f ca="1">OFFSET(Census!GC$4,$A30*25-25+Census!GC$3,0,1,1)-OFFSET(Census!GC$4,$A30*25-25+1,0,1,1)</f>
        <v>-6.9430045436665759</v>
      </c>
      <c r="GD30" s="208">
        <f ca="1">IF(OFFSET(Census!GC$4,$A30*25-25+1,0,1,1)=0,"",(OFFSET(Census!GC$4,$A30*25-25+Census!GC$3,0,1,1)-OFFSET(Census!GC$4,$A30*25-25+1,0,1,1))/OFFSET(Census!GC$4,$A30*25-25+1,0,1,1)*100)</f>
        <v>-51.794813895752654</v>
      </c>
      <c r="GE30" s="207">
        <f ca="1">OFFSET(Census!GE$4,$A30*25-25+Census!GE$3,0,1,1)-OFFSET(Census!GE$4,$A30*25-25+1,0,1,1)</f>
        <v>-18.80856044343615</v>
      </c>
      <c r="GF30" s="208">
        <f ca="1">IF(OFFSET(Census!GE$4,$A30*25-25+1,0,1,1)=0,"",(OFFSET(Census!GE$4,$A30*25-25+Census!GE$3,0,1,1)-OFFSET(Census!GE$4,$A30*25-25+1,0,1,1))/OFFSET(Census!GE$4,$A30*25-25+1,0,1,1)*100)</f>
        <v>-62.158573058689129</v>
      </c>
      <c r="GG30" s="207">
        <f ca="1">OFFSET(Census!GG$4,$A30*25-25+Census!GG$3,0,1,1)-OFFSET(Census!GG$4,$A30*25-25+1,0,1,1)</f>
        <v>-27.610270256660151</v>
      </c>
      <c r="GH30" s="208">
        <f ca="1">IF(OFFSET(Census!GG$4,$A30*25-25+1,0,1,1)=0,"",(OFFSET(Census!GG$4,$A30*25-25+Census!GG$3,0,1,1)-OFFSET(Census!GG$4,$A30*25-25+1,0,1,1))/OFFSET(Census!GG$4,$A30*25-25+1,0,1,1)*100)</f>
        <v>-40.073630771752015</v>
      </c>
      <c r="GI30" s="207">
        <f ca="1">OFFSET(Census!GI$4,$A30*25-25+Census!GI$3,0,1,1)-OFFSET(Census!GI$4,$A30*25-25+1,0,1,1)</f>
        <v>-17.178003769777916</v>
      </c>
      <c r="GJ30" s="208">
        <f ca="1">IF(OFFSET(Census!GI$4,$A30*25-25+1,0,1,1)=0,"",(OFFSET(Census!GI$4,$A30*25-25+Census!GI$3,0,1,1)-OFFSET(Census!GI$4,$A30*25-25+1,0,1,1))/OFFSET(Census!GI$4,$A30*25-25+1,0,1,1)*100)</f>
        <v>-25.776840389649568</v>
      </c>
      <c r="GK30" s="207">
        <f ca="1">OFFSET(Census!GK$4,$A30*25-25+Census!GK$3,0,1,1)-OFFSET(Census!GK$4,$A30*25-25+1,0,1,1)</f>
        <v>-0.80931835196500757</v>
      </c>
      <c r="GL30" s="208">
        <f ca="1">IF(OFFSET(Census!GK$4,$A30*25-25+1,0,1,1)=0,"",(OFFSET(Census!GK$4,$A30*25-25+Census!GK$3,0,1,1)-OFFSET(Census!GK$4,$A30*25-25+1,0,1,1))/OFFSET(Census!GK$4,$A30*25-25+1,0,1,1)*100)</f>
        <v>-4.9963020708043846</v>
      </c>
      <c r="GM30" s="207"/>
      <c r="GN30" s="208"/>
      <c r="GO30" s="207">
        <f ca="1">OFFSET(Census!GO$4,$A30*25-25+Census!GO$3,0,1,1)-OFFSET(Census!GO$4,$A30*25-25+1,0,1,1)</f>
        <v>-17.38854673906695</v>
      </c>
      <c r="GP30" s="208">
        <f ca="1">IF(OFFSET(Census!GO$4,$A30*25-25+1,0,1,1)=0,"",(OFFSET(Census!GO$4,$A30*25-25+Census!GO$3,0,1,1)-OFFSET(Census!GO$4,$A30*25-25+1,0,1,1))/OFFSET(Census!GO$4,$A30*25-25+1,0,1,1)*100)</f>
        <v>-43.439717458527745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696.83827849719091</v>
      </c>
      <c r="HH30" s="208">
        <f ca="1">IF(OFFSET(Census!HG$4,$A30*25-25+1,0,1,1)=0,"",(OFFSET(Census!HG$4,$A30*25-25+Census!HG$3,0,1,1)-OFFSET(Census!HG$4,$A30*25-25+1,0,1,1))/OFFSET(Census!HG$4,$A30*25-25+1,0,1,1)*100)</f>
        <v>62.665312814495586</v>
      </c>
      <c r="HI30" s="207">
        <f ca="1">OFFSET(Census!HI$4,$A30*25-25+Census!HI$3,0,1,1)-OFFSET(Census!HI$4,$A30*25-25+1,0,1,1)</f>
        <v>-647.07436828231403</v>
      </c>
      <c r="HJ30" s="208">
        <f ca="1">IF(OFFSET(Census!HI$4,$A30*25-25+1,0,1,1)=0,"",(OFFSET(Census!HI$4,$A30*25-25+Census!HI$3,0,1,1)-OFFSET(Census!HI$4,$A30*25-25+1,0,1,1))/OFFSET(Census!HI$4,$A30*25-25+1,0,1,1)*100)</f>
        <v>-6.32032006526972</v>
      </c>
      <c r="HK30" s="207">
        <f ca="1">OFFSET(Census!HK$4,$A30*25-25+Census!HK$3,0,1,1)-OFFSET(Census!HK$4,$A30*25-25+1,0,1,1)</f>
        <v>-26.658646122713435</v>
      </c>
      <c r="HL30" s="208">
        <f ca="1">IF(OFFSET(Census!HK$4,$A30*25-25+1,0,1,1)=0,"",(OFFSET(Census!HK$4,$A30*25-25+Census!HK$3,0,1,1)-OFFSET(Census!HK$4,$A30*25-25+1,0,1,1))/OFFSET(Census!HK$4,$A30*25-25+1,0,1,1)*100)</f>
        <v>-3.880443394863673</v>
      </c>
      <c r="HM30" s="207">
        <f ca="1">OFFSET(Census!HM$4,$A30*25-25+Census!HM$3,0,1,1)-OFFSET(Census!HM$4,$A30*25-25+1,0,1,1)</f>
        <v>175.18043117450179</v>
      </c>
      <c r="HN30" s="208">
        <f ca="1">IF(OFFSET(Census!HM$4,$A30*25-25+1,0,1,1)=0,"",(OFFSET(Census!HM$4,$A30*25-25+Census!HM$3,0,1,1)-OFFSET(Census!HM$4,$A30*25-25+1,0,1,1))/OFFSET(Census!HM$4,$A30*25-25+1,0,1,1)*100)</f>
        <v>1.2801843844965053</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-4.1000000000000014</v>
      </c>
      <c r="HX30" s="208">
        <f ca="1">IF(OFFSET(Census!HW$4,$A30*25-25+1,0,1,1)=0,"",(OFFSET(Census!HW$4,$A30*25-25+Census!HW$3,0,1,1)-OFFSET(Census!HW$4,$A30*25-25+1,0,1,1))/OFFSET(Census!HW$4,$A30*25-25+1,0,1,1)*100)</f>
        <v>-11.849710982658964</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1170000</v>
      </c>
      <c r="ED31" s="208">
        <f ca="1">IF(OFFSET(Census!EC$4,$A31*25-25+1,0,1,1)=0,"",(OFFSET(Census!EC$4,$A31*25-25+Census!EC$3,0,1,1)-OFFSET(Census!EC$4,$A31*25-25+1,0,1,1))/OFFSET(Census!EC$4,$A31*25-25+1,0,1,1)*100)</f>
        <v>153.94736842105263</v>
      </c>
      <c r="EE31" s="207">
        <f ca="1">OFFSET(Census!EE$4,$A31*25-25+Census!EE$3,0,1,1)-OFFSET(Census!EE$4,$A31*25-25+1,0,1,1)</f>
        <v>187500</v>
      </c>
      <c r="EF31" s="208">
        <f ca="1">IF(OFFSET(Census!EE$4,$A31*25-25+1,0,1,1)=0,"",(OFFSET(Census!EE$4,$A31*25-25+Census!EE$3,0,1,1)-OFFSET(Census!EE$4,$A31*25-25+1,0,1,1))/OFFSET(Census!EE$4,$A31*25-25+1,0,1,1)*100)</f>
        <v>53.724928366762178</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-2.5350621735201302</v>
      </c>
      <c r="GB31" s="208">
        <f ca="1">IF(OFFSET(Census!GA$4,$A31*25-25+1,0,1,1)=0,"",(OFFSET(Census!GA$4,$A31*25-25+Census!GA$3,0,1,1)-OFFSET(Census!GA$4,$A31*25-25+1,0,1,1))/OFFSET(Census!GA$4,$A31*25-25+1,0,1,1)*100)</f>
        <v>-86.57237322571244</v>
      </c>
      <c r="GC31" s="207">
        <f ca="1">OFFSET(Census!GC$4,$A31*25-25+Census!GC$3,0,1,1)-OFFSET(Census!GC$4,$A31*25-25+1,0,1,1)</f>
        <v>-5.6834425727037674</v>
      </c>
      <c r="GD31" s="208">
        <f ca="1">IF(OFFSET(Census!GC$4,$A31*25-25+1,0,1,1)=0,"",(OFFSET(Census!GC$4,$A31*25-25+Census!GC$3,0,1,1)-OFFSET(Census!GC$4,$A31*25-25+1,0,1,1))/OFFSET(Census!GC$4,$A31*25-25+1,0,1,1)*100)</f>
        <v>-82.037553825303348</v>
      </c>
      <c r="GE31" s="207">
        <f ca="1">OFFSET(Census!GE$4,$A31*25-25+Census!GE$3,0,1,1)-OFFSET(Census!GE$4,$A31*25-25+1,0,1,1)</f>
        <v>-21.256784553713295</v>
      </c>
      <c r="GF31" s="208">
        <f ca="1">IF(OFFSET(Census!GE$4,$A31*25-25+1,0,1,1)=0,"",(OFFSET(Census!GE$4,$A31*25-25+Census!GE$3,0,1,1)-OFFSET(Census!GE$4,$A31*25-25+1,0,1,1))/OFFSET(Census!GE$4,$A31*25-25+1,0,1,1)*100)</f>
        <v>-65.994443156111743</v>
      </c>
      <c r="GG31" s="207">
        <f ca="1">OFFSET(Census!GG$4,$A31*25-25+Census!GG$3,0,1,1)-OFFSET(Census!GG$4,$A31*25-25+1,0,1,1)</f>
        <v>-42.902593065054766</v>
      </c>
      <c r="GH31" s="208">
        <f ca="1">IF(OFFSET(Census!GG$4,$A31*25-25+1,0,1,1)=0,"",(OFFSET(Census!GG$4,$A31*25-25+Census!GG$3,0,1,1)-OFFSET(Census!GG$4,$A31*25-25+1,0,1,1))/OFFSET(Census!GG$4,$A31*25-25+1,0,1,1)*100)</f>
        <v>-45.70776261161604</v>
      </c>
      <c r="GI31" s="207">
        <f ca="1">OFFSET(Census!GI$4,$A31*25-25+Census!GI$3,0,1,1)-OFFSET(Census!GI$4,$A31*25-25+1,0,1,1)</f>
        <v>-16.35015624651146</v>
      </c>
      <c r="GJ31" s="208">
        <f ca="1">IF(OFFSET(Census!GI$4,$A31*25-25+1,0,1,1)=0,"",(OFFSET(Census!GI$4,$A31*25-25+Census!GI$3,0,1,1)-OFFSET(Census!GI$4,$A31*25-25+1,0,1,1))/OFFSET(Census!GI$4,$A31*25-25+1,0,1,1)*100)</f>
        <v>-22.765957557642558</v>
      </c>
      <c r="GK31" s="207">
        <f ca="1">OFFSET(Census!GK$4,$A31*25-25+Census!GK$3,0,1,1)-OFFSET(Census!GK$4,$A31*25-25+1,0,1,1)</f>
        <v>-1.3017084022268186</v>
      </c>
      <c r="GL31" s="208">
        <f ca="1">IF(OFFSET(Census!GK$4,$A31*25-25+1,0,1,1)=0,"",(OFFSET(Census!GK$4,$A31*25-25+Census!GK$3,0,1,1)-OFFSET(Census!GK$4,$A31*25-25+1,0,1,1))/OFFSET(Census!GK$4,$A31*25-25+1,0,1,1)*100)</f>
        <v>-8.4272059581663292</v>
      </c>
      <c r="GM31" s="207"/>
      <c r="GN31" s="208"/>
      <c r="GO31" s="207">
        <f ca="1">OFFSET(Census!GO$4,$A31*25-25+Census!GO$3,0,1,1)-OFFSET(Census!GO$4,$A31*25-25+1,0,1,1)</f>
        <v>-18.204186566961567</v>
      </c>
      <c r="GP31" s="208">
        <f ca="1">IF(OFFSET(Census!GO$4,$A31*25-25+1,0,1,1)=0,"",(OFFSET(Census!GO$4,$A31*25-25+Census!GO$3,0,1,1)-OFFSET(Census!GO$4,$A31*25-25+1,0,1,1))/OFFSET(Census!GO$4,$A31*25-25+1,0,1,1)*100)</f>
        <v>-45.164147736552181</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645.9636086216874</v>
      </c>
      <c r="HH31" s="208">
        <f ca="1">IF(OFFSET(Census!HG$4,$A31*25-25+1,0,1,1)=0,"",(OFFSET(Census!HG$4,$A31*25-25+Census!HG$3,0,1,1)-OFFSET(Census!HG$4,$A31*25-25+1,0,1,1))/OFFSET(Census!HG$4,$A31*25-25+1,0,1,1)*100)</f>
        <v>82.922157717803259</v>
      </c>
      <c r="HI31" s="207">
        <f ca="1">OFFSET(Census!HI$4,$A31*25-25+Census!HI$3,0,1,1)-OFFSET(Census!HI$4,$A31*25-25+1,0,1,1)</f>
        <v>-1868.950472649467</v>
      </c>
      <c r="HJ31" s="208">
        <f ca="1">IF(OFFSET(Census!HI$4,$A31*25-25+1,0,1,1)=0,"",(OFFSET(Census!HI$4,$A31*25-25+Census!HI$3,0,1,1)-OFFSET(Census!HI$4,$A31*25-25+1,0,1,1))/OFFSET(Census!HI$4,$A31*25-25+1,0,1,1)*100)</f>
        <v>-17.348468139324858</v>
      </c>
      <c r="HK31" s="207">
        <f ca="1">OFFSET(Census!HK$4,$A31*25-25+Census!HK$3,0,1,1)-OFFSET(Census!HK$4,$A31*25-25+1,0,1,1)</f>
        <v>257.53720689594695</v>
      </c>
      <c r="HL31" s="208">
        <f ca="1">IF(OFFSET(Census!HK$4,$A31*25-25+1,0,1,1)=0,"",(OFFSET(Census!HK$4,$A31*25-25+Census!HK$3,0,1,1)-OFFSET(Census!HK$4,$A31*25-25+1,0,1,1))/OFFSET(Census!HK$4,$A31*25-25+1,0,1,1)*100)</f>
        <v>65.364773323844403</v>
      </c>
      <c r="HM31" s="207">
        <f ca="1">OFFSET(Census!HM$4,$A31*25-25+Census!HM$3,0,1,1)-OFFSET(Census!HM$4,$A31*25-25+1,0,1,1)</f>
        <v>-1471.3477437345446</v>
      </c>
      <c r="HN31" s="208">
        <f ca="1">IF(OFFSET(Census!HM$4,$A31*25-25+1,0,1,1)=0,"",(OFFSET(Census!HM$4,$A31*25-25+Census!HM$3,0,1,1)-OFFSET(Census!HM$4,$A31*25-25+1,0,1,1))/OFFSET(Census!HM$4,$A31*25-25+1,0,1,1)*100)</f>
        <v>-10.598197390582328</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-5.1999999999999993</v>
      </c>
      <c r="HX31" s="208">
        <f ca="1">IF(OFFSET(Census!HW$4,$A31*25-25+1,0,1,1)=0,"",(OFFSET(Census!HW$4,$A31*25-25+Census!HW$3,0,1,1)-OFFSET(Census!HW$4,$A31*25-25+1,0,1,1))/OFFSET(Census!HW$4,$A31*25-25+1,0,1,1)*100)</f>
        <v>-21.224489795918362</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978800</v>
      </c>
      <c r="ED32" s="208">
        <f ca="1">IF(OFFSET(Census!EC$4,$A32*25-25+1,0,1,1)=0,"",(OFFSET(Census!EC$4,$A32*25-25+Census!EC$3,0,1,1)-OFFSET(Census!EC$4,$A32*25-25+1,0,1,1))/OFFSET(Census!EC$4,$A32*25-25+1,0,1,1)*100)</f>
        <v>252.78925619834709</v>
      </c>
      <c r="EE32" s="207">
        <f ca="1">OFFSET(Census!EE$4,$A32*25-25+Census!EE$3,0,1,1)-OFFSET(Census!EE$4,$A32*25-25+1,0,1,1)</f>
        <v>391500</v>
      </c>
      <c r="EF32" s="208">
        <f ca="1">IF(OFFSET(Census!EE$4,$A32*25-25+1,0,1,1)=0,"",(OFFSET(Census!EE$4,$A32*25-25+Census!EE$3,0,1,1)-OFFSET(Census!EE$4,$A32*25-25+1,0,1,1))/OFFSET(Census!EE$4,$A32*25-25+1,0,1,1)*100)</f>
        <v>127.94117647058823</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-4.0393462864242196</v>
      </c>
      <c r="GB32" s="208">
        <f ca="1">IF(OFFSET(Census!GA$4,$A32*25-25+1,0,1,1)=0,"",(OFFSET(Census!GA$4,$A32*25-25+Census!GA$3,0,1,1)-OFFSET(Census!GA$4,$A32*25-25+1,0,1,1))/OFFSET(Census!GA$4,$A32*25-25+1,0,1,1)*100)</f>
        <v>-88.202011411420273</v>
      </c>
      <c r="GC32" s="207">
        <f ca="1">OFFSET(Census!GC$4,$A32*25-25+Census!GC$3,0,1,1)-OFFSET(Census!GC$4,$A32*25-25+1,0,1,1)</f>
        <v>-14.005138347251744</v>
      </c>
      <c r="GD32" s="208">
        <f ca="1">IF(OFFSET(Census!GC$4,$A32*25-25+1,0,1,1)=0,"",(OFFSET(Census!GC$4,$A32*25-25+Census!GC$3,0,1,1)-OFFSET(Census!GC$4,$A32*25-25+1,0,1,1))/OFFSET(Census!GC$4,$A32*25-25+1,0,1,1)*100)</f>
        <v>-76.104845194681175</v>
      </c>
      <c r="GE32" s="207">
        <f ca="1">OFFSET(Census!GE$4,$A32*25-25+Census!GE$3,0,1,1)-OFFSET(Census!GE$4,$A32*25-25+1,0,1,1)</f>
        <v>-54.495160055620786</v>
      </c>
      <c r="GF32" s="208">
        <f ca="1">IF(OFFSET(Census!GE$4,$A32*25-25+1,0,1,1)=0,"",(OFFSET(Census!GE$4,$A32*25-25+Census!GE$3,0,1,1)-OFFSET(Census!GE$4,$A32*25-25+1,0,1,1))/OFFSET(Census!GE$4,$A32*25-25+1,0,1,1)*100)</f>
        <v>-71.454316492207354</v>
      </c>
      <c r="GG32" s="207">
        <f ca="1">OFFSET(Census!GG$4,$A32*25-25+Census!GG$3,0,1,1)-OFFSET(Census!GG$4,$A32*25-25+1,0,1,1)</f>
        <v>-66.210427063871364</v>
      </c>
      <c r="GH32" s="208">
        <f ca="1">IF(OFFSET(Census!GG$4,$A32*25-25+1,0,1,1)=0,"",(OFFSET(Census!GG$4,$A32*25-25+Census!GG$3,0,1,1)-OFFSET(Census!GG$4,$A32*25-25+1,0,1,1))/OFFSET(Census!GG$4,$A32*25-25+1,0,1,1)*100)</f>
        <v>-47.918189538276316</v>
      </c>
      <c r="GI32" s="207">
        <f ca="1">OFFSET(Census!GI$4,$A32*25-25+Census!GI$3,0,1,1)-OFFSET(Census!GI$4,$A32*25-25+1,0,1,1)</f>
        <v>-12.462112762232628</v>
      </c>
      <c r="GJ32" s="208">
        <f ca="1">IF(OFFSET(Census!GI$4,$A32*25-25+1,0,1,1)=0,"",(OFFSET(Census!GI$4,$A32*25-25+Census!GI$3,0,1,1)-OFFSET(Census!GI$4,$A32*25-25+1,0,1,1))/OFFSET(Census!GI$4,$A32*25-25+1,0,1,1)*100)</f>
        <v>-18.232468698149386</v>
      </c>
      <c r="GK32" s="207">
        <f ca="1">OFFSET(Census!GK$4,$A32*25-25+Census!GK$3,0,1,1)-OFFSET(Census!GK$4,$A32*25-25+1,0,1,1)</f>
        <v>-4.148999693178494</v>
      </c>
      <c r="GL32" s="208">
        <f ca="1">IF(OFFSET(Census!GK$4,$A32*25-25+1,0,1,1)=0,"",(OFFSET(Census!GK$4,$A32*25-25+Census!GK$3,0,1,1)-OFFSET(Census!GK$4,$A32*25-25+1,0,1,1))/OFFSET(Census!GK$4,$A32*25-25+1,0,1,1)*100)</f>
        <v>-26.426128768660373</v>
      </c>
      <c r="GM32" s="207"/>
      <c r="GN32" s="208"/>
      <c r="GO32" s="207">
        <f ca="1">OFFSET(Census!GO$4,$A32*25-25+Census!GO$3,0,1,1)-OFFSET(Census!GO$4,$A32*25-25+1,0,1,1)</f>
        <v>-32.785512629689677</v>
      </c>
      <c r="GP32" s="208">
        <f ca="1">IF(OFFSET(Census!GO$4,$A32*25-25+1,0,1,1)=0,"",(OFFSET(Census!GO$4,$A32*25-25+Census!GO$3,0,1,1)-OFFSET(Census!GO$4,$A32*25-25+1,0,1,1))/OFFSET(Census!GO$4,$A32*25-25+1,0,1,1)*100)</f>
        <v>-57.46159210782573</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301.65850148804657</v>
      </c>
      <c r="HH32" s="208">
        <f ca="1">IF(OFFSET(Census!HG$4,$A32*25-25+1,0,1,1)=0,"",(OFFSET(Census!HG$4,$A32*25-25+Census!HG$3,0,1,1)-OFFSET(Census!HG$4,$A32*25-25+1,0,1,1))/OFFSET(Census!HG$4,$A32*25-25+1,0,1,1)*100)</f>
        <v>67.941103938749222</v>
      </c>
      <c r="HI32" s="207">
        <f ca="1">OFFSET(Census!HI$4,$A32*25-25+Census!HI$3,0,1,1)-OFFSET(Census!HI$4,$A32*25-25+1,0,1,1)</f>
        <v>210.60661063326461</v>
      </c>
      <c r="HJ32" s="208">
        <f ca="1">IF(OFFSET(Census!HI$4,$A32*25-25+1,0,1,1)=0,"",(OFFSET(Census!HI$4,$A32*25-25+Census!HI$3,0,1,1)-OFFSET(Census!HI$4,$A32*25-25+1,0,1,1))/OFFSET(Census!HI$4,$A32*25-25+1,0,1,1)*100)</f>
        <v>4.6853528505731834</v>
      </c>
      <c r="HK32" s="207">
        <f ca="1">OFFSET(Census!HK$4,$A32*25-25+Census!HK$3,0,1,1)-OFFSET(Census!HK$4,$A32*25-25+1,0,1,1)</f>
        <v>160.82747380929021</v>
      </c>
      <c r="HL32" s="208">
        <f ca="1">IF(OFFSET(Census!HK$4,$A32*25-25+1,0,1,1)=0,"",(OFFSET(Census!HK$4,$A32*25-25+Census!HK$3,0,1,1)-OFFSET(Census!HK$4,$A32*25-25+1,0,1,1))/OFFSET(Census!HK$4,$A32*25-25+1,0,1,1)*100)</f>
        <v>189.20879271681201</v>
      </c>
      <c r="HM32" s="207">
        <f ca="1">OFFSET(Census!HM$4,$A32*25-25+Census!HM$3,0,1,1)-OFFSET(Census!HM$4,$A32*25-25+1,0,1,1)</f>
        <v>1090.5371357556332</v>
      </c>
      <c r="HN32" s="208">
        <f ca="1">IF(OFFSET(Census!HM$4,$A32*25-25+1,0,1,1)=0,"",(OFFSET(Census!HM$4,$A32*25-25+Census!HM$3,0,1,1)-OFFSET(Census!HM$4,$A32*25-25+1,0,1,1))/OFFSET(Census!HM$4,$A32*25-25+1,0,1,1)*100)</f>
        <v>20.202614593472273</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4.6000000000000014</v>
      </c>
      <c r="HX32" s="208">
        <f ca="1">IF(OFFSET(Census!HW$4,$A32*25-25+1,0,1,1)=0,"",(OFFSET(Census!HW$4,$A32*25-25+Census!HW$3,0,1,1)-OFFSET(Census!HW$4,$A32*25-25+1,0,1,1))/OFFSET(Census!HW$4,$A32*25-25+1,0,1,1)*100)</f>
        <v>7.8902229845626097</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427000</v>
      </c>
      <c r="ED33" s="208">
        <f ca="1">IF(OFFSET(Census!EC$4,$A33*25-25+1,0,1,1)=0,"",(OFFSET(Census!EC$4,$A33*25-25+Census!EC$3,0,1,1)-OFFSET(Census!EC$4,$A33*25-25+1,0,1,1))/OFFSET(Census!EC$4,$A33*25-25+1,0,1,1)*100)</f>
        <v>156.41025641025641</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-8.824229019506987</v>
      </c>
      <c r="GB33" s="208">
        <f ca="1">IF(OFFSET(Census!GA$4,$A33*25-25+1,0,1,1)=0,"",(OFFSET(Census!GA$4,$A33*25-25+Census!GA$3,0,1,1)-OFFSET(Census!GA$4,$A33*25-25+1,0,1,1))/OFFSET(Census!GA$4,$A33*25-25+1,0,1,1)*100)</f>
        <v>-82.175632744158818</v>
      </c>
      <c r="GC33" s="207">
        <f ca="1">OFFSET(Census!GC$4,$A33*25-25+Census!GC$3,0,1,1)-OFFSET(Census!GC$4,$A33*25-25+1,0,1,1)</f>
        <v>-35.401492230516254</v>
      </c>
      <c r="GD33" s="208">
        <f ca="1">IF(OFFSET(Census!GC$4,$A33*25-25+1,0,1,1)=0,"",(OFFSET(Census!GC$4,$A33*25-25+Census!GC$3,0,1,1)-OFFSET(Census!GC$4,$A33*25-25+1,0,1,1))/OFFSET(Census!GC$4,$A33*25-25+1,0,1,1)*100)</f>
        <v>-68.54249956752551</v>
      </c>
      <c r="GE33" s="207">
        <f ca="1">OFFSET(Census!GE$4,$A33*25-25+Census!GE$3,0,1,1)-OFFSET(Census!GE$4,$A33*25-25+1,0,1,1)</f>
        <v>-50.03856765104527</v>
      </c>
      <c r="GF33" s="208">
        <f ca="1">IF(OFFSET(Census!GE$4,$A33*25-25+1,0,1,1)=0,"",(OFFSET(Census!GE$4,$A33*25-25+Census!GE$3,0,1,1)-OFFSET(Census!GE$4,$A33*25-25+1,0,1,1))/OFFSET(Census!GE$4,$A33*25-25+1,0,1,1)*100)</f>
        <v>-43.513930888703086</v>
      </c>
      <c r="GG33" s="207">
        <f ca="1">OFFSET(Census!GG$4,$A33*25-25+Census!GG$3,0,1,1)-OFFSET(Census!GG$4,$A33*25-25+1,0,1,1)</f>
        <v>-22.171949361347444</v>
      </c>
      <c r="GH33" s="208">
        <f ca="1">IF(OFFSET(Census!GG$4,$A33*25-25+1,0,1,1)=0,"",(OFFSET(Census!GG$4,$A33*25-25+Census!GG$3,0,1,1)-OFFSET(Census!GG$4,$A33*25-25+1,0,1,1))/OFFSET(Census!GG$4,$A33*25-25+1,0,1,1)*100)</f>
        <v>-18.284540748074896</v>
      </c>
      <c r="GI33" s="207">
        <f ca="1">OFFSET(Census!GI$4,$A33*25-25+Census!GI$3,0,1,1)-OFFSET(Census!GI$4,$A33*25-25+1,0,1,1)</f>
        <v>16.333430717073384</v>
      </c>
      <c r="GJ33" s="208">
        <f ca="1">IF(OFFSET(Census!GI$4,$A33*25-25+1,0,1,1)=0,"",(OFFSET(Census!GI$4,$A33*25-25+Census!GI$3,0,1,1)-OFFSET(Census!GI$4,$A33*25-25+1,0,1,1))/OFFSET(Census!GI$4,$A33*25-25+1,0,1,1)*100)</f>
        <v>39.864294919321779</v>
      </c>
      <c r="GK33" s="207">
        <f ca="1">OFFSET(Census!GK$4,$A33*25-25+Census!GK$3,0,1,1)-OFFSET(Census!GK$4,$A33*25-25+1,0,1,1)</f>
        <v>6.3557649040833253</v>
      </c>
      <c r="GL33" s="208">
        <f ca="1">IF(OFFSET(Census!GK$4,$A33*25-25+1,0,1,1)=0,"",(OFFSET(Census!GK$4,$A33*25-25+Census!GK$3,0,1,1)-OFFSET(Census!GK$4,$A33*25-25+1,0,1,1))/OFFSET(Census!GK$4,$A33*25-25+1,0,1,1)*100)</f>
        <v>124.62825964093823</v>
      </c>
      <c r="GM33" s="207"/>
      <c r="GN33" s="208"/>
      <c r="GO33" s="207">
        <f ca="1">OFFSET(Census!GO$4,$A33*25-25+Census!GO$3,0,1,1)-OFFSET(Census!GO$4,$A33*25-25+1,0,1,1)</f>
        <v>-19.516354803738395</v>
      </c>
      <c r="GP33" s="208">
        <f ca="1">IF(OFFSET(Census!GO$4,$A33*25-25+1,0,1,1)=0,"",(OFFSET(Census!GO$4,$A33*25-25+Census!GO$3,0,1,1)-OFFSET(Census!GO$4,$A33*25-25+1,0,1,1))/OFFSET(Census!GO$4,$A33*25-25+1,0,1,1)*100)</f>
        <v>-32.969410175649486</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418.61991121783217</v>
      </c>
      <c r="HH33" s="208">
        <f ca="1">IF(OFFSET(Census!HG$4,$A33*25-25+1,0,1,1)=0,"",(OFFSET(Census!HG$4,$A33*25-25+Census!HG$3,0,1,1)-OFFSET(Census!HG$4,$A33*25-25+1,0,1,1))/OFFSET(Census!HG$4,$A33*25-25+1,0,1,1)*100)</f>
        <v>65.307318442719534</v>
      </c>
      <c r="HI33" s="207">
        <f ca="1">OFFSET(Census!HI$4,$A33*25-25+Census!HI$3,0,1,1)-OFFSET(Census!HI$4,$A33*25-25+1,0,1,1)</f>
        <v>-216.5089809007759</v>
      </c>
      <c r="HJ33" s="208">
        <f ca="1">IF(OFFSET(Census!HI$4,$A33*25-25+1,0,1,1)=0,"",(OFFSET(Census!HI$4,$A33*25-25+Census!HI$3,0,1,1)-OFFSET(Census!HI$4,$A33*25-25+1,0,1,1))/OFFSET(Census!HI$4,$A33*25-25+1,0,1,1)*100)</f>
        <v>-4.5725233558769984</v>
      </c>
      <c r="HK33" s="207">
        <f ca="1">OFFSET(Census!HK$4,$A33*25-25+Census!HK$3,0,1,1)-OFFSET(Census!HK$4,$A33*25-25+1,0,1,1)</f>
        <v>61.143252081325727</v>
      </c>
      <c r="HL33" s="208">
        <f ca="1">IF(OFFSET(Census!HK$4,$A33*25-25+1,0,1,1)=0,"",(OFFSET(Census!HK$4,$A33*25-25+Census!HK$3,0,1,1)-OFFSET(Census!HK$4,$A33*25-25+1,0,1,1))/OFFSET(Census!HK$4,$A33*25-25+1,0,1,1)*100)</f>
        <v>22.562085638865582</v>
      </c>
      <c r="HM33" s="207">
        <f ca="1">OFFSET(Census!HM$4,$A33*25-25+Census!HM$3,0,1,1)-OFFSET(Census!HM$4,$A33*25-25+1,0,1,1)</f>
        <v>1020.5411446896569</v>
      </c>
      <c r="HN33" s="208">
        <f ca="1">IF(OFFSET(Census!HM$4,$A33*25-25+1,0,1,1)=0,"",(OFFSET(Census!HM$4,$A33*25-25+Census!HM$3,0,1,1)-OFFSET(Census!HM$4,$A33*25-25+1,0,1,1))/OFFSET(Census!HM$4,$A33*25-25+1,0,1,1)*100)</f>
        <v>16.394235256058746</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66.000000000000014</v>
      </c>
      <c r="HX33" s="208">
        <f ca="1">IF(OFFSET(Census!HW$4,$A33*25-25+1,0,1,1)=0,"",(OFFSET(Census!HW$4,$A33*25-25+Census!HW$3,0,1,1)-OFFSET(Census!HW$4,$A33*25-25+1,0,1,1))/OFFSET(Census!HW$4,$A33*25-25+1,0,1,1)*100)</f>
        <v>84.291187739463624</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410000</v>
      </c>
      <c r="ED34" s="208">
        <f ca="1">IF(OFFSET(Census!EC$4,$A34*25-25+1,0,1,1)=0,"",(OFFSET(Census!EC$4,$A34*25-25+Census!EC$3,0,1,1)-OFFSET(Census!EC$4,$A34*25-25+1,0,1,1))/OFFSET(Census!EC$4,$A34*25-25+1,0,1,1)*100)</f>
        <v>170.83333333333331</v>
      </c>
      <c r="EE34" s="207">
        <f ca="1">OFFSET(Census!EE$4,$A34*25-25+Census!EE$3,0,1,1)-OFFSET(Census!EE$4,$A34*25-25+1,0,1,1)</f>
        <v>262500</v>
      </c>
      <c r="EF34" s="208">
        <f ca="1">IF(OFFSET(Census!EE$4,$A34*25-25+1,0,1,1)=0,"",(OFFSET(Census!EE$4,$A34*25-25+Census!EE$3,0,1,1)-OFFSET(Census!EE$4,$A34*25-25+1,0,1,1))/OFFSET(Census!EE$4,$A34*25-25+1,0,1,1)*100)</f>
        <v>125</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-11.65613157886008</v>
      </c>
      <c r="GB34" s="208">
        <f ca="1">IF(OFFSET(Census!GA$4,$A34*25-25+1,0,1,1)=0,"",(OFFSET(Census!GA$4,$A34*25-25+Census!GA$3,0,1,1)-OFFSET(Census!GA$4,$A34*25-25+1,0,1,1))/OFFSET(Census!GA$4,$A34*25-25+1,0,1,1)*100)</f>
        <v>-80.489308594022106</v>
      </c>
      <c r="GC34" s="207">
        <f ca="1">OFFSET(Census!GC$4,$A34*25-25+Census!GC$3,0,1,1)-OFFSET(Census!GC$4,$A34*25-25+1,0,1,1)</f>
        <v>-27.364036440155637</v>
      </c>
      <c r="GD34" s="208">
        <f ca="1">IF(OFFSET(Census!GC$4,$A34*25-25+1,0,1,1)=0,"",(OFFSET(Census!GC$4,$A34*25-25+Census!GC$3,0,1,1)-OFFSET(Census!GC$4,$A34*25-25+1,0,1,1))/OFFSET(Census!GC$4,$A34*25-25+1,0,1,1)*100)</f>
        <v>-47.10074088406099</v>
      </c>
      <c r="GE34" s="207">
        <f ca="1">OFFSET(Census!GE$4,$A34*25-25+Census!GE$3,0,1,1)-OFFSET(Census!GE$4,$A34*25-25+1,0,1,1)</f>
        <v>-63.172963361409487</v>
      </c>
      <c r="GF34" s="208">
        <f ca="1">IF(OFFSET(Census!GE$4,$A34*25-25+1,0,1,1)=0,"",(OFFSET(Census!GE$4,$A34*25-25+Census!GE$3,0,1,1)-OFFSET(Census!GE$4,$A34*25-25+1,0,1,1))/OFFSET(Census!GE$4,$A34*25-25+1,0,1,1)*100)</f>
        <v>-46.412084132589129</v>
      </c>
      <c r="GG34" s="207">
        <f ca="1">OFFSET(Census!GG$4,$A34*25-25+Census!GG$3,0,1,1)-OFFSET(Census!GG$4,$A34*25-25+1,0,1,1)</f>
        <v>-2.3368308001760454</v>
      </c>
      <c r="GH34" s="208">
        <f ca="1">IF(OFFSET(Census!GG$4,$A34*25-25+1,0,1,1)=0,"",(OFFSET(Census!GG$4,$A34*25-25+Census!GG$3,0,1,1)-OFFSET(Census!GG$4,$A34*25-25+1,0,1,1))/OFFSET(Census!GG$4,$A34*25-25+1,0,1,1)*100)</f>
        <v>-2.1572728453095773</v>
      </c>
      <c r="GI34" s="207">
        <f ca="1">OFFSET(Census!GI$4,$A34*25-25+Census!GI$3,0,1,1)-OFFSET(Census!GI$4,$A34*25-25+1,0,1,1)</f>
        <v>16.275631129314867</v>
      </c>
      <c r="GJ34" s="208">
        <f ca="1">IF(OFFSET(Census!GI$4,$A34*25-25+1,0,1,1)=0,"",(OFFSET(Census!GI$4,$A34*25-25+Census!GI$3,0,1,1)-OFFSET(Census!GI$4,$A34*25-25+1,0,1,1))/OFFSET(Census!GI$4,$A34*25-25+1,0,1,1)*100)</f>
        <v>42.433655277671242</v>
      </c>
      <c r="GK34" s="207">
        <f ca="1">OFFSET(Census!GK$4,$A34*25-25+Census!GK$3,0,1,1)-OFFSET(Census!GK$4,$A34*25-25+1,0,1,1)</f>
        <v>5.3802032722305411</v>
      </c>
      <c r="GL34" s="208">
        <f ca="1">IF(OFFSET(Census!GK$4,$A34*25-25+1,0,1,1)=0,"",(OFFSET(Census!GK$4,$A34*25-25+Census!GK$3,0,1,1)-OFFSET(Census!GK$4,$A34*25-25+1,0,1,1))/OFFSET(Census!GK$4,$A34*25-25+1,0,1,1)*100)</f>
        <v>72.563000799361163</v>
      </c>
      <c r="GM34" s="207"/>
      <c r="GN34" s="208"/>
      <c r="GO34" s="207">
        <f ca="1">OFFSET(Census!GO$4,$A34*25-25+Census!GO$3,0,1,1)-OFFSET(Census!GO$4,$A34*25-25+1,0,1,1)</f>
        <v>-15.266267645830013</v>
      </c>
      <c r="GP34" s="208">
        <f ca="1">IF(OFFSET(Census!GO$4,$A34*25-25+1,0,1,1)=0,"",(OFFSET(Census!GO$4,$A34*25-25+Census!GO$3,0,1,1)-OFFSET(Census!GO$4,$A34*25-25+1,0,1,1))/OFFSET(Census!GO$4,$A34*25-25+1,0,1,1)*100)</f>
        <v>-25.317163445829472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415.89352806601596</v>
      </c>
      <c r="HH34" s="208">
        <f ca="1">IF(OFFSET(Census!HG$4,$A34*25-25+1,0,1,1)=0,"",(OFFSET(Census!HG$4,$A34*25-25+Census!HG$3,0,1,1)-OFFSET(Census!HG$4,$A34*25-25+1,0,1,1))/OFFSET(Census!HG$4,$A34*25-25+1,0,1,1)*100)</f>
        <v>60.981455728154835</v>
      </c>
      <c r="HI34" s="207">
        <f ca="1">OFFSET(Census!HI$4,$A34*25-25+Census!HI$3,0,1,1)-OFFSET(Census!HI$4,$A34*25-25+1,0,1,1)</f>
        <v>-170.43432371242307</v>
      </c>
      <c r="HJ34" s="208">
        <f ca="1">IF(OFFSET(Census!HI$4,$A34*25-25+1,0,1,1)=0,"",(OFFSET(Census!HI$4,$A34*25-25+Census!HI$3,0,1,1)-OFFSET(Census!HI$4,$A34*25-25+1,0,1,1))/OFFSET(Census!HI$4,$A34*25-25+1,0,1,1)*100)</f>
        <v>-3.4162021189100633</v>
      </c>
      <c r="HK34" s="207">
        <f ca="1">OFFSET(Census!HK$4,$A34*25-25+Census!HK$3,0,1,1)-OFFSET(Census!HK$4,$A34*25-25+1,0,1,1)</f>
        <v>83.6486384636612</v>
      </c>
      <c r="HL34" s="208">
        <f ca="1">IF(OFFSET(Census!HK$4,$A34*25-25+1,0,1,1)=0,"",(OFFSET(Census!HK$4,$A34*25-25+Census!HK$3,0,1,1)-OFFSET(Census!HK$4,$A34*25-25+1,0,1,1))/OFFSET(Census!HK$4,$A34*25-25+1,0,1,1)*100)</f>
        <v>45.461216556337611</v>
      </c>
      <c r="HM34" s="207">
        <f ca="1">OFFSET(Census!HM$4,$A34*25-25+Census!HM$3,0,1,1)-OFFSET(Census!HM$4,$A34*25-25+1,0,1,1)</f>
        <v>958.33531151987063</v>
      </c>
      <c r="HN34" s="208">
        <f ca="1">IF(OFFSET(Census!HM$4,$A34*25-25+1,0,1,1)=0,"",(OFFSET(Census!HM$4,$A34*25-25+Census!HM$3,0,1,1)-OFFSET(Census!HM$4,$A34*25-25+1,0,1,1))/OFFSET(Census!HM$4,$A34*25-25+1,0,1,1)*100)</f>
        <v>15.032710768939147</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76.800000000000011</v>
      </c>
      <c r="HX34" s="208">
        <f ca="1">IF(OFFSET(Census!HW$4,$A34*25-25+1,0,1,1)=0,"",(OFFSET(Census!HW$4,$A34*25-25+Census!HW$3,0,1,1)-OFFSET(Census!HW$4,$A34*25-25+1,0,1,1))/OFFSET(Census!HW$4,$A34*25-25+1,0,1,1)*100)</f>
        <v>138.12949640287769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817250</v>
      </c>
      <c r="ED35" s="208">
        <f ca="1">IF(OFFSET(Census!EC$4,$A35*25-25+1,0,1,1)=0,"",(OFFSET(Census!EC$4,$A35*25-25+Census!EC$3,0,1,1)-OFFSET(Census!EC$4,$A35*25-25+1,0,1,1))/OFFSET(Census!EC$4,$A35*25-25+1,0,1,1)*100)</f>
        <v>166.44602851323828</v>
      </c>
      <c r="EE35" s="207">
        <f ca="1">OFFSET(Census!EE$4,$A35*25-25+Census!EE$3,0,1,1)-OFFSET(Census!EE$4,$A35*25-25+1,0,1,1)</f>
        <v>248750</v>
      </c>
      <c r="EF35" s="208">
        <f ca="1">IF(OFFSET(Census!EE$4,$A35*25-25+1,0,1,1)=0,"",(OFFSET(Census!EE$4,$A35*25-25+Census!EE$3,0,1,1)-OFFSET(Census!EE$4,$A35*25-25+1,0,1,1))/OFFSET(Census!EE$4,$A35*25-25+1,0,1,1)*100)</f>
        <v>69.097222222222214</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-8.2975507153409929</v>
      </c>
      <c r="GB35" s="208">
        <f ca="1">IF(OFFSET(Census!GA$4,$A35*25-25+1,0,1,1)=0,"",(OFFSET(Census!GA$4,$A35*25-25+Census!GA$3,0,1,1)-OFFSET(Census!GA$4,$A35*25-25+1,0,1,1))/OFFSET(Census!GA$4,$A35*25-25+1,0,1,1)*100)</f>
        <v>-69.211334790314865</v>
      </c>
      <c r="GC35" s="207">
        <f ca="1">OFFSET(Census!GC$4,$A35*25-25+Census!GC$3,0,1,1)-OFFSET(Census!GC$4,$A35*25-25+1,0,1,1)</f>
        <v>-11.942303766444585</v>
      </c>
      <c r="GD35" s="208">
        <f ca="1">IF(OFFSET(Census!GC$4,$A35*25-25+1,0,1,1)=0,"",(OFFSET(Census!GC$4,$A35*25-25+Census!GC$3,0,1,1)-OFFSET(Census!GC$4,$A35*25-25+1,0,1,1))/OFFSET(Census!GC$4,$A35*25-25+1,0,1,1)*100)</f>
        <v>-79.405463407068808</v>
      </c>
      <c r="GE35" s="207">
        <f ca="1">OFFSET(Census!GE$4,$A35*25-25+Census!GE$3,0,1,1)-OFFSET(Census!GE$4,$A35*25-25+1,0,1,1)</f>
        <v>-25.815863179915219</v>
      </c>
      <c r="GF35" s="208">
        <f ca="1">IF(OFFSET(Census!GE$4,$A35*25-25+1,0,1,1)=0,"",(OFFSET(Census!GE$4,$A35*25-25+Census!GE$3,0,1,1)-OFFSET(Census!GE$4,$A35*25-25+1,0,1,1))/OFFSET(Census!GE$4,$A35*25-25+1,0,1,1)*100)</f>
        <v>-75.834098091000953</v>
      </c>
      <c r="GG35" s="207">
        <f ca="1">OFFSET(Census!GG$4,$A35*25-25+Census!GG$3,0,1,1)-OFFSET(Census!GG$4,$A35*25-25+1,0,1,1)</f>
        <v>-39.023675630163041</v>
      </c>
      <c r="GH35" s="208">
        <f ca="1">IF(OFFSET(Census!GG$4,$A35*25-25+1,0,1,1)=0,"",(OFFSET(Census!GG$4,$A35*25-25+Census!GG$3,0,1,1)-OFFSET(Census!GG$4,$A35*25-25+1,0,1,1))/OFFSET(Census!GG$4,$A35*25-25+1,0,1,1)*100)</f>
        <v>-52.029660191359618</v>
      </c>
      <c r="GI35" s="207">
        <f ca="1">OFFSET(Census!GI$4,$A35*25-25+Census!GI$3,0,1,1)-OFFSET(Census!GI$4,$A35*25-25+1,0,1,1)</f>
        <v>-20.986209153191759</v>
      </c>
      <c r="GJ35" s="208">
        <f ca="1">IF(OFFSET(Census!GI$4,$A35*25-25+1,0,1,1)=0,"",(OFFSET(Census!GI$4,$A35*25-25+Census!GI$3,0,1,1)-OFFSET(Census!GI$4,$A35*25-25+1,0,1,1))/OFFSET(Census!GI$4,$A35*25-25+1,0,1,1)*100)</f>
        <v>-29.165209416913367</v>
      </c>
      <c r="GK35" s="207">
        <f ca="1">OFFSET(Census!GK$4,$A35*25-25+Census!GK$3,0,1,1)-OFFSET(Census!GK$4,$A35*25-25+1,0,1,1)</f>
        <v>-5.1663507934561608</v>
      </c>
      <c r="GL35" s="208">
        <f ca="1">IF(OFFSET(Census!GK$4,$A35*25-25+1,0,1,1)=0,"",(OFFSET(Census!GK$4,$A35*25-25+Census!GK$3,0,1,1)-OFFSET(Census!GK$4,$A35*25-25+1,0,1,1))/OFFSET(Census!GK$4,$A35*25-25+1,0,1,1)*100)</f>
        <v>-25.960912737117209</v>
      </c>
      <c r="GM35" s="207"/>
      <c r="GN35" s="208"/>
      <c r="GO35" s="207">
        <f ca="1">OFFSET(Census!GO$4,$A35*25-25+Census!GO$3,0,1,1)-OFFSET(Census!GO$4,$A35*25-25+1,0,1,1)</f>
        <v>-21.790205495626214</v>
      </c>
      <c r="GP35" s="208">
        <f ca="1">IF(OFFSET(Census!GO$4,$A35*25-25+1,0,1,1)=0,"",(OFFSET(Census!GO$4,$A35*25-25+Census!GO$3,0,1,1)-OFFSET(Census!GO$4,$A35*25-25+1,0,1,1))/OFFSET(Census!GO$4,$A35*25-25+1,0,1,1)*100)</f>
        <v>-51.179589513527105</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729.37858717454765</v>
      </c>
      <c r="HH35" s="208">
        <f ca="1">IF(OFFSET(Census!HG$4,$A35*25-25+1,0,1,1)=0,"",(OFFSET(Census!HG$4,$A35*25-25+Census!HG$3,0,1,1)-OFFSET(Census!HG$4,$A35*25-25+1,0,1,1))/OFFSET(Census!HG$4,$A35*25-25+1,0,1,1)*100)</f>
        <v>60.781548931212306</v>
      </c>
      <c r="HI35" s="207">
        <f ca="1">OFFSET(Census!HI$4,$A35*25-25+Census!HI$3,0,1,1)-OFFSET(Census!HI$4,$A35*25-25+1,0,1,1)</f>
        <v>-4206.1205687843831</v>
      </c>
      <c r="HJ35" s="208">
        <f ca="1">IF(OFFSET(Census!HI$4,$A35*25-25+1,0,1,1)=0,"",(OFFSET(Census!HI$4,$A35*25-25+Census!HI$3,0,1,1)-OFFSET(Census!HI$4,$A35*25-25+1,0,1,1))/OFFSET(Census!HI$4,$A35*25-25+1,0,1,1)*100)</f>
        <v>-27.289434690095266</v>
      </c>
      <c r="HK35" s="207">
        <f ca="1">OFFSET(Census!HK$4,$A35*25-25+Census!HK$3,0,1,1)-OFFSET(Census!HK$4,$A35*25-25+1,0,1,1)</f>
        <v>-313.8582805393919</v>
      </c>
      <c r="HL35" s="208">
        <f ca="1">IF(OFFSET(Census!HK$4,$A35*25-25+1,0,1,1)=0,"",(OFFSET(Census!HK$4,$A35*25-25+Census!HK$3,0,1,1)-OFFSET(Census!HK$4,$A35*25-25+1,0,1,1))/OFFSET(Census!HK$4,$A35*25-25+1,0,1,1)*100)</f>
        <v>-31.323181690558073</v>
      </c>
      <c r="HM35" s="207">
        <f ca="1">OFFSET(Census!HM$4,$A35*25-25+Census!HM$3,0,1,1)-OFFSET(Census!HM$4,$A35*25-25+1,0,1,1)</f>
        <v>-3064.1375489047332</v>
      </c>
      <c r="HN35" s="208">
        <f ca="1">IF(OFFSET(Census!HM$4,$A35*25-25+1,0,1,1)=0,"",(OFFSET(Census!HM$4,$A35*25-25+Census!HM$3,0,1,1)-OFFSET(Census!HM$4,$A35*25-25+1,0,1,1))/OFFSET(Census!HM$4,$A35*25-25+1,0,1,1)*100)</f>
        <v>-16.293403960995072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-4.7999999999999972</v>
      </c>
      <c r="HX35" s="208">
        <f ca="1">IF(OFFSET(Census!HW$4,$A35*25-25+1,0,1,1)=0,"",(OFFSET(Census!HW$4,$A35*25-25+Census!HW$3,0,1,1)-OFFSET(Census!HW$4,$A35*25-25+1,0,1,1))/OFFSET(Census!HW$4,$A35*25-25+1,0,1,1)*100)</f>
        <v>-13.186813186813179</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544000</v>
      </c>
      <c r="ED36" s="208">
        <f ca="1">IF(OFFSET(Census!EC$4,$A36*25-25+1,0,1,1)=0,"",(OFFSET(Census!EC$4,$A36*25-25+Census!EC$3,0,1,1)-OFFSET(Census!EC$4,$A36*25-25+1,0,1,1))/OFFSET(Census!EC$4,$A36*25-25+1,0,1,1)*100)</f>
        <v>204.5112781954887</v>
      </c>
      <c r="EE36" s="207">
        <f ca="1">OFFSET(Census!EE$4,$A36*25-25+Census!EE$3,0,1,1)-OFFSET(Census!EE$4,$A36*25-25+1,0,1,1)</f>
        <v>458500</v>
      </c>
      <c r="EF36" s="208">
        <f ca="1">IF(OFFSET(Census!EE$4,$A36*25-25+1,0,1,1)=0,"",(OFFSET(Census!EE$4,$A36*25-25+Census!EE$3,0,1,1)-OFFSET(Census!EE$4,$A36*25-25+1,0,1,1))/OFFSET(Census!EE$4,$A36*25-25+1,0,1,1)*100)</f>
        <v>201.3172338090011</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-9.8534749432664412</v>
      </c>
      <c r="GB36" s="208">
        <f ca="1">IF(OFFSET(Census!GA$4,$A36*25-25+1,0,1,1)=0,"",(OFFSET(Census!GA$4,$A36*25-25+Census!GA$3,0,1,1)-OFFSET(Census!GA$4,$A36*25-25+1,0,1,1))/OFFSET(Census!GA$4,$A36*25-25+1,0,1,1)*100)</f>
        <v>-87.492601321638844</v>
      </c>
      <c r="GC36" s="207">
        <f ca="1">OFFSET(Census!GC$4,$A36*25-25+Census!GC$3,0,1,1)-OFFSET(Census!GC$4,$A36*25-25+1,0,1,1)</f>
        <v>-34.617676641526998</v>
      </c>
      <c r="GD36" s="208">
        <f ca="1">IF(OFFSET(Census!GC$4,$A36*25-25+1,0,1,1)=0,"",(OFFSET(Census!GC$4,$A36*25-25+Census!GC$3,0,1,1)-OFFSET(Census!GC$4,$A36*25-25+1,0,1,1))/OFFSET(Census!GC$4,$A36*25-25+1,0,1,1)*100)</f>
        <v>-70.320146836797704</v>
      </c>
      <c r="GE36" s="207">
        <f ca="1">OFFSET(Census!GE$4,$A36*25-25+Census!GE$3,0,1,1)-OFFSET(Census!GE$4,$A36*25-25+1,0,1,1)</f>
        <v>-64.429680074047226</v>
      </c>
      <c r="GF36" s="208">
        <f ca="1">IF(OFFSET(Census!GE$4,$A36*25-25+1,0,1,1)=0,"",(OFFSET(Census!GE$4,$A36*25-25+Census!GE$3,0,1,1)-OFFSET(Census!GE$4,$A36*25-25+1,0,1,1))/OFFSET(Census!GE$4,$A36*25-25+1,0,1,1)*100)</f>
        <v>-48.206455075010162</v>
      </c>
      <c r="GG36" s="207">
        <f ca="1">OFFSET(Census!GG$4,$A36*25-25+Census!GG$3,0,1,1)-OFFSET(Census!GG$4,$A36*25-25+1,0,1,1)</f>
        <v>-10.595874204347254</v>
      </c>
      <c r="GH36" s="208">
        <f ca="1">IF(OFFSET(Census!GG$4,$A36*25-25+1,0,1,1)=0,"",(OFFSET(Census!GG$4,$A36*25-25+Census!GG$3,0,1,1)-OFFSET(Census!GG$4,$A36*25-25+1,0,1,1))/OFFSET(Census!GG$4,$A36*25-25+1,0,1,1)*100)</f>
        <v>-8.4660543584811627</v>
      </c>
      <c r="GI36" s="207">
        <f ca="1">OFFSET(Census!GI$4,$A36*25-25+Census!GI$3,0,1,1)-OFFSET(Census!GI$4,$A36*25-25+1,0,1,1)</f>
        <v>3.0958317673132427</v>
      </c>
      <c r="GJ36" s="208">
        <f ca="1">IF(OFFSET(Census!GI$4,$A36*25-25+1,0,1,1)=0,"",(OFFSET(Census!GI$4,$A36*25-25+Census!GI$3,0,1,1)-OFFSET(Census!GI$4,$A36*25-25+1,0,1,1))/OFFSET(Census!GI$4,$A36*25-25+1,0,1,1)*100)</f>
        <v>6.226244634154984</v>
      </c>
      <c r="GK36" s="207">
        <f ca="1">OFFSET(Census!GK$4,$A36*25-25+Census!GK$3,0,1,1)-OFFSET(Census!GK$4,$A36*25-25+1,0,1,1)</f>
        <v>2.1715111527722142</v>
      </c>
      <c r="GL36" s="208">
        <f ca="1">IF(OFFSET(Census!GK$4,$A36*25-25+1,0,1,1)=0,"",(OFFSET(Census!GK$4,$A36*25-25+Census!GK$3,0,1,1)-OFFSET(Census!GK$4,$A36*25-25+1,0,1,1))/OFFSET(Census!GK$4,$A36*25-25+1,0,1,1)*100)</f>
        <v>29.365900821791691</v>
      </c>
      <c r="GM36" s="207"/>
      <c r="GN36" s="208"/>
      <c r="GO36" s="207">
        <f ca="1">OFFSET(Census!GO$4,$A36*25-25+Census!GO$3,0,1,1)-OFFSET(Census!GO$4,$A36*25-25+1,0,1,1)</f>
        <v>-21.669137918120406</v>
      </c>
      <c r="GP36" s="208">
        <f ca="1">IF(OFFSET(Census!GO$4,$A36*25-25+1,0,1,1)=0,"",(OFFSET(Census!GO$4,$A36*25-25+Census!GO$3,0,1,1)-OFFSET(Census!GO$4,$A36*25-25+1,0,1,1))/OFFSET(Census!GO$4,$A36*25-25+1,0,1,1)*100)</f>
        <v>-36.313243623837295</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504.6466213304858</v>
      </c>
      <c r="HH36" s="208">
        <f ca="1">IF(OFFSET(Census!HG$4,$A36*25-25+1,0,1,1)=0,"",(OFFSET(Census!HG$4,$A36*25-25+Census!HG$3,0,1,1)-OFFSET(Census!HG$4,$A36*25-25+1,0,1,1))/OFFSET(Census!HG$4,$A36*25-25+1,0,1,1)*100)</f>
        <v>102.57045148993613</v>
      </c>
      <c r="HI36" s="207">
        <f ca="1">OFFSET(Census!HI$4,$A36*25-25+Census!HI$3,0,1,1)-OFFSET(Census!HI$4,$A36*25-25+1,0,1,1)</f>
        <v>-975.34667191217522</v>
      </c>
      <c r="HJ36" s="208">
        <f ca="1">IF(OFFSET(Census!HI$4,$A36*25-25+1,0,1,1)=0,"",(OFFSET(Census!HI$4,$A36*25-25+Census!HI$3,0,1,1)-OFFSET(Census!HI$4,$A36*25-25+1,0,1,1))/OFFSET(Census!HI$4,$A36*25-25+1,0,1,1)*100)</f>
        <v>-27.320635067567935</v>
      </c>
      <c r="HK36" s="207">
        <f ca="1">OFFSET(Census!HK$4,$A36*25-25+Census!HK$3,0,1,1)-OFFSET(Census!HK$4,$A36*25-25+1,0,1,1)</f>
        <v>122.01794088811454</v>
      </c>
      <c r="HL36" s="208">
        <f ca="1">IF(OFFSET(Census!HK$4,$A36*25-25+1,0,1,1)=0,"",(OFFSET(Census!HK$4,$A36*25-25+Census!HK$3,0,1,1)-OFFSET(Census!HK$4,$A36*25-25+1,0,1,1))/OFFSET(Census!HK$4,$A36*25-25+1,0,1,1)*100)</f>
        <v>81.891235495378893</v>
      </c>
      <c r="HM36" s="207">
        <f ca="1">OFFSET(Census!HM$4,$A36*25-25+Census!HM$3,0,1,1)-OFFSET(Census!HM$4,$A36*25-25+1,0,1,1)</f>
        <v>308.38793033465117</v>
      </c>
      <c r="HN36" s="208">
        <f ca="1">IF(OFFSET(Census!HM$4,$A36*25-25+1,0,1,1)=0,"",(OFFSET(Census!HM$4,$A36*25-25+Census!HM$3,0,1,1)-OFFSET(Census!HM$4,$A36*25-25+1,0,1,1))/OFFSET(Census!HM$4,$A36*25-25+1,0,1,1)*100)</f>
        <v>6.4435422134277305</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-1.1000000000000014</v>
      </c>
      <c r="HX36" s="208">
        <f ca="1">IF(OFFSET(Census!HW$4,$A36*25-25+1,0,1,1)=0,"",(OFFSET(Census!HW$4,$A36*25-25+Census!HW$3,0,1,1)-OFFSET(Census!HW$4,$A36*25-25+1,0,1,1))/OFFSET(Census!HW$4,$A36*25-25+1,0,1,1)*100)</f>
        <v>-3.5143769968051166</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179687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J1" sqref="J1"/>
    </sheetView>
  </sheetViews>
  <sheetFormatPr defaultColWidth="9.08984375" defaultRowHeight="14.5" x14ac:dyDescent="0.35"/>
  <cols>
    <col min="1" max="1" width="27.81640625" style="27" customWidth="1"/>
    <col min="2" max="3" width="9.08984375" style="27"/>
    <col min="4" max="4" width="26.81640625" style="27" customWidth="1"/>
    <col min="5" max="7" width="7.81640625" style="27" customWidth="1"/>
    <col min="8" max="20" width="9.08984375" style="27"/>
    <col min="21" max="21" width="38.81640625" style="27" bestFit="1" customWidth="1"/>
    <col min="22" max="16384" width="9.08984375" style="27"/>
  </cols>
  <sheetData>
    <row r="1" spans="1:25" ht="43.5" customHeight="1" x14ac:dyDescent="0.35">
      <c r="A1" s="288" t="s">
        <v>463</v>
      </c>
      <c r="B1" s="288"/>
      <c r="C1" s="288"/>
      <c r="D1" s="288"/>
      <c r="E1" s="288"/>
      <c r="F1" s="288"/>
      <c r="G1" s="288"/>
      <c r="H1" s="288"/>
      <c r="I1" s="28"/>
      <c r="J1" s="28"/>
      <c r="K1" s="28"/>
      <c r="L1" s="28"/>
      <c r="M1" s="28"/>
      <c r="N1" s="28"/>
    </row>
    <row r="2" spans="1:25" ht="12" customHeight="1" x14ac:dyDescent="0.35">
      <c r="A2" s="290" t="s">
        <v>406</v>
      </c>
      <c r="B2" s="290"/>
      <c r="C2" s="290"/>
      <c r="D2" s="290"/>
      <c r="E2" s="290"/>
      <c r="F2" s="290"/>
      <c r="G2" s="290"/>
      <c r="H2" s="290"/>
      <c r="I2" s="28"/>
      <c r="J2" s="28"/>
      <c r="K2" s="28"/>
      <c r="L2" s="28"/>
      <c r="M2" s="28"/>
      <c r="N2" s="28"/>
      <c r="U2" s="28"/>
      <c r="V2" s="28"/>
      <c r="W2" s="28"/>
      <c r="X2" s="28"/>
      <c r="Y2" s="28"/>
    </row>
    <row r="3" spans="1:25" ht="12" customHeight="1" x14ac:dyDescent="0.35">
      <c r="A3" s="290"/>
      <c r="B3" s="290"/>
      <c r="C3" s="290"/>
      <c r="D3" s="290"/>
      <c r="E3" s="290"/>
      <c r="F3" s="290"/>
      <c r="G3" s="290"/>
      <c r="H3" s="290"/>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92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6</v>
      </c>
      <c r="C8" s="28"/>
      <c r="D8" s="28"/>
      <c r="E8" s="211">
        <v>4</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23</v>
      </c>
      <c r="C9" s="231" t="str">
        <f>INDEX(V4:V36,B8)</f>
        <v>Casey</v>
      </c>
      <c r="D9" s="229"/>
      <c r="E9" s="231" t="str">
        <f>INDEX(V4:V36,E8)</f>
        <v>Brimbank</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f ca="1">OFFSET(Census!$D$4,1,'Select condition &amp; municipality'!$B$6*2-4,'Select condition &amp; municipality'!$B$9,1)</f>
        <v>2008</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69.238037969246633</v>
      </c>
      <c r="C16" s="230">
        <f ca="1">OFFSET(Census!D4,B9+B8*25-25,B6*2-3,1,1)</f>
        <v>24.130492276123526</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54.817401867739726</v>
      </c>
      <c r="C17" s="230">
        <f ca="1">OFFSET(Census!D4,B9+E8*25-25,B6*2-3,1,1)</f>
        <v>13.566185385123244</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2001</v>
      </c>
      <c r="C18" s="230">
        <f ca="1">OFFSET(Census!D4,B9,B6*2-4,1,1)</f>
        <v>2023</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9" t="str">
        <f ca="1">CONCATENATE("Change in ",C9," in the period ",B18," to ",C18,":")</f>
        <v>Change in Casey in the period 2001 to 2023:</v>
      </c>
      <c r="B29" s="289"/>
      <c r="C29" s="289"/>
      <c r="D29" s="289"/>
      <c r="E29" s="289"/>
      <c r="F29" s="219"/>
      <c r="G29" s="219"/>
      <c r="H29" s="219"/>
      <c r="I29" s="28"/>
      <c r="J29" s="28"/>
      <c r="K29" s="28"/>
      <c r="L29" s="28"/>
      <c r="M29" s="28"/>
      <c r="N29" s="28"/>
      <c r="U29" s="206" t="s">
        <v>374</v>
      </c>
      <c r="V29" s="206" t="s">
        <v>77</v>
      </c>
      <c r="W29" s="28"/>
      <c r="X29" s="28"/>
      <c r="Y29" s="28"/>
    </row>
    <row r="30" spans="1:25" x14ac:dyDescent="0.35">
      <c r="A30" s="32" t="s">
        <v>168</v>
      </c>
      <c r="B30" s="212">
        <f ca="1">C16-B16</f>
        <v>-45.107545693123107</v>
      </c>
      <c r="D30" s="31" t="s">
        <v>169</v>
      </c>
      <c r="E30" s="213">
        <f ca="1">IF(B16=0,"",(C16-B16)/B16*100)</f>
        <v>-65.148503649335737</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1" t="str">
        <f ca="1">CONCATENATE("Change in ",E9," in the period ",B18," to ",C18,":")</f>
        <v>Change in Brimbank in the period 2001 to 2023:</v>
      </c>
      <c r="B32" s="291"/>
      <c r="C32" s="291"/>
      <c r="D32" s="291"/>
      <c r="E32" s="291"/>
      <c r="I32" s="28"/>
      <c r="J32" s="28"/>
      <c r="K32" s="28"/>
      <c r="L32" s="28"/>
      <c r="M32" s="28"/>
      <c r="N32" s="28"/>
      <c r="U32" s="206" t="s">
        <v>432</v>
      </c>
      <c r="V32" s="206" t="s">
        <v>80</v>
      </c>
      <c r="W32" s="28"/>
      <c r="X32" s="28"/>
      <c r="Y32" s="28"/>
    </row>
    <row r="33" spans="1:25" x14ac:dyDescent="0.35">
      <c r="A33" s="214" t="s">
        <v>168</v>
      </c>
      <c r="B33" s="212">
        <f ca="1">C17-B17</f>
        <v>-41.251216482616485</v>
      </c>
      <c r="C33" s="215"/>
      <c r="D33" s="216" t="s">
        <v>169</v>
      </c>
      <c r="E33" s="213">
        <f ca="1">IF(B17=0,"",(C17-B17)/B17*100)</f>
        <v>-75.252046023897762</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63500</xdr:rowOff>
                  </from>
                  <to>
                    <xdr:col>7</xdr:col>
                    <xdr:colOff>0</xdr:colOff>
                    <xdr:row>4</xdr:row>
                    <xdr:rowOff>177800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101600</xdr:colOff>
                    <xdr:row>8</xdr:row>
                    <xdr:rowOff>25400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177800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75" zoomScaleNormal="75" workbookViewId="0">
      <pane xSplit="2" ySplit="4" topLeftCell="GV713" activePane="bottomRight" state="frozen"/>
      <selection pane="topRight" activeCell="C1" sqref="C1"/>
      <selection pane="bottomLeft" activeCell="A5" sqref="A5"/>
      <selection pane="bottomRight" activeCell="HG775" sqref="HG775:HM775"/>
    </sheetView>
  </sheetViews>
  <sheetFormatPr defaultColWidth="9.08984375" defaultRowHeight="9.5" x14ac:dyDescent="0.25"/>
  <cols>
    <col min="1" max="1" width="3.08984375" style="155" bestFit="1" customWidth="1"/>
    <col min="2" max="2" width="12.1796875" style="197" customWidth="1"/>
    <col min="3" max="4" width="12.179687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21</v>
      </c>
      <c r="EC3" s="247">
        <f t="shared" ref="EC3:GT3" si="2">COUNTA(EC5:EC28)</f>
        <v>21</v>
      </c>
      <c r="ED3" s="247">
        <f t="shared" si="2"/>
        <v>21</v>
      </c>
      <c r="EE3" s="247">
        <f t="shared" si="2"/>
        <v>21</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23</v>
      </c>
      <c r="GA3" s="247">
        <f t="shared" si="2"/>
        <v>23</v>
      </c>
      <c r="GB3" s="247">
        <f t="shared" si="2"/>
        <v>23</v>
      </c>
      <c r="GC3" s="247">
        <f t="shared" si="2"/>
        <v>23</v>
      </c>
      <c r="GD3" s="247">
        <f t="shared" si="2"/>
        <v>23</v>
      </c>
      <c r="GE3" s="247">
        <f t="shared" si="2"/>
        <v>23</v>
      </c>
      <c r="GF3" s="247">
        <f t="shared" si="2"/>
        <v>23</v>
      </c>
      <c r="GG3" s="247">
        <f t="shared" si="2"/>
        <v>23</v>
      </c>
      <c r="GH3" s="247">
        <f t="shared" si="2"/>
        <v>23</v>
      </c>
      <c r="GI3" s="247">
        <f t="shared" si="2"/>
        <v>23</v>
      </c>
      <c r="GJ3" s="247">
        <f t="shared" si="2"/>
        <v>23</v>
      </c>
      <c r="GK3" s="247">
        <f t="shared" si="2"/>
        <v>23</v>
      </c>
      <c r="GL3" s="247">
        <f t="shared" si="2"/>
        <v>23</v>
      </c>
      <c r="GM3" s="247">
        <f t="shared" si="2"/>
        <v>23</v>
      </c>
      <c r="GN3" s="247">
        <f t="shared" si="2"/>
        <v>23</v>
      </c>
      <c r="GO3" s="247">
        <f t="shared" si="2"/>
        <v>23</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21</v>
      </c>
      <c r="HG3" s="186">
        <f t="shared" si="4"/>
        <v>21</v>
      </c>
      <c r="HH3" s="186">
        <f t="shared" si="4"/>
        <v>21</v>
      </c>
      <c r="HI3" s="186">
        <f t="shared" si="4"/>
        <v>21</v>
      </c>
      <c r="HJ3" s="186">
        <f t="shared" si="4"/>
        <v>21</v>
      </c>
      <c r="HK3" s="186">
        <f t="shared" si="4"/>
        <v>21</v>
      </c>
      <c r="HL3" s="186">
        <f t="shared" si="4"/>
        <v>21</v>
      </c>
      <c r="HM3" s="186">
        <f t="shared" si="4"/>
        <v>21</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24</v>
      </c>
      <c r="HW3" s="186">
        <f t="shared" si="4"/>
        <v>24</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2005</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2001</v>
      </c>
      <c r="GA5" s="254">
        <v>8.6058519793459549</v>
      </c>
      <c r="GB5" s="249">
        <v>2001</v>
      </c>
      <c r="GC5" s="254">
        <v>24.729891956782712</v>
      </c>
      <c r="GD5" s="249">
        <v>2001</v>
      </c>
      <c r="GE5" s="254">
        <v>86.743616649178037</v>
      </c>
      <c r="GF5" s="249">
        <v>2001</v>
      </c>
      <c r="GG5" s="254">
        <v>130.24435223605349</v>
      </c>
      <c r="GH5" s="249">
        <v>2001</v>
      </c>
      <c r="GI5" s="254">
        <v>59.635688594964613</v>
      </c>
      <c r="GJ5" s="249">
        <v>2001</v>
      </c>
      <c r="GK5" s="254">
        <v>12.081148848871665</v>
      </c>
      <c r="GL5" s="249">
        <v>2001</v>
      </c>
      <c r="GM5" s="254">
        <v>0</v>
      </c>
      <c r="GN5" s="249">
        <v>2001</v>
      </c>
      <c r="GO5" s="254">
        <v>54.196830365877517</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2006</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2002</v>
      </c>
      <c r="GA6" s="254">
        <v>6.1803614271741303</v>
      </c>
      <c r="GB6" s="249">
        <v>2002</v>
      </c>
      <c r="GC6" s="254">
        <v>24.131903260313486</v>
      </c>
      <c r="GD6" s="249">
        <v>2002</v>
      </c>
      <c r="GE6" s="254">
        <v>83.342865111555241</v>
      </c>
      <c r="GF6" s="249">
        <v>2002</v>
      </c>
      <c r="GG6" s="254">
        <v>131.68603273664903</v>
      </c>
      <c r="GH6" s="249">
        <v>2002</v>
      </c>
      <c r="GI6" s="254">
        <v>59.577553545798963</v>
      </c>
      <c r="GJ6" s="249">
        <v>2002</v>
      </c>
      <c r="GK6" s="254">
        <v>11.218816434318448</v>
      </c>
      <c r="GL6" s="249">
        <v>2002</v>
      </c>
      <c r="GM6" s="254">
        <v>0.70554165997278651</v>
      </c>
      <c r="GN6" s="249">
        <v>2002</v>
      </c>
      <c r="GO6" s="254">
        <v>53.290617761729465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2007</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2003</v>
      </c>
      <c r="GA7" s="254">
        <v>6.2140490108599362</v>
      </c>
      <c r="GB7" s="249">
        <v>2003</v>
      </c>
      <c r="GC7" s="254">
        <v>21.399723747120884</v>
      </c>
      <c r="GD7" s="249">
        <v>2003</v>
      </c>
      <c r="GE7" s="254">
        <v>82.714207221112318</v>
      </c>
      <c r="GF7" s="249">
        <v>2003</v>
      </c>
      <c r="GG7" s="254">
        <v>137.05134125805606</v>
      </c>
      <c r="GH7" s="249">
        <v>2003</v>
      </c>
      <c r="GI7" s="254">
        <v>60.898820562806783</v>
      </c>
      <c r="GJ7" s="249">
        <v>2003</v>
      </c>
      <c r="GK7" s="254">
        <v>10.808761394054432</v>
      </c>
      <c r="GL7" s="249">
        <v>2003</v>
      </c>
      <c r="GM7" s="254">
        <v>0.70462157898998279</v>
      </c>
      <c r="GN7" s="249">
        <v>2003</v>
      </c>
      <c r="GO7" s="254">
        <v>53.757318659137482</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2008</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2004</v>
      </c>
      <c r="GA8" s="254">
        <v>5.4983331499681043</v>
      </c>
      <c r="GB8" s="249">
        <v>2004</v>
      </c>
      <c r="GC8" s="254">
        <v>21.533402328695438</v>
      </c>
      <c r="GD8" s="249">
        <v>2004</v>
      </c>
      <c r="GE8" s="254">
        <v>86.78226614968986</v>
      </c>
      <c r="GF8" s="249">
        <v>2004</v>
      </c>
      <c r="GG8" s="254">
        <v>132.49578511849728</v>
      </c>
      <c r="GH8" s="249">
        <v>2004</v>
      </c>
      <c r="GI8" s="254">
        <v>72.27036422678168</v>
      </c>
      <c r="GJ8" s="249">
        <v>2004</v>
      </c>
      <c r="GK8" s="254">
        <v>9.7020400147565375</v>
      </c>
      <c r="GL8" s="249">
        <v>2004</v>
      </c>
      <c r="GM8" s="254">
        <v>0</v>
      </c>
      <c r="GN8" s="249">
        <v>2004</v>
      </c>
      <c r="GO8" s="254">
        <v>55.137096380374487</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2009</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2005</v>
      </c>
      <c r="GA9" s="254">
        <v>6.7851411005283895</v>
      </c>
      <c r="GB9" s="249">
        <v>2005</v>
      </c>
      <c r="GC9" s="254">
        <v>22.136796506849574</v>
      </c>
      <c r="GD9" s="249">
        <v>2005</v>
      </c>
      <c r="GE9" s="254">
        <v>84.168692491520588</v>
      </c>
      <c r="GF9" s="249">
        <v>2005</v>
      </c>
      <c r="GG9" s="254">
        <v>145.48698086369905</v>
      </c>
      <c r="GH9" s="249">
        <v>2005</v>
      </c>
      <c r="GI9" s="254">
        <v>70.10420017830792</v>
      </c>
      <c r="GJ9" s="249">
        <v>2005</v>
      </c>
      <c r="GK9" s="254">
        <v>13.922248682450865</v>
      </c>
      <c r="GL9" s="249">
        <v>2005</v>
      </c>
      <c r="GM9" s="254">
        <v>0</v>
      </c>
      <c r="GN9" s="249">
        <v>2005</v>
      </c>
      <c r="GO9" s="254">
        <v>57.558917583078795</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2010</v>
      </c>
      <c r="EE10" s="245">
        <v>465000</v>
      </c>
      <c r="EF10" s="249">
        <v>2021</v>
      </c>
      <c r="EG10" s="242">
        <v>10.199999999999999</v>
      </c>
      <c r="EH10" s="249">
        <v>2021</v>
      </c>
      <c r="EI10" s="242">
        <v>7</v>
      </c>
      <c r="EJ10" s="249">
        <v>2006</v>
      </c>
      <c r="EK10" s="242">
        <v>18.399999999999999</v>
      </c>
      <c r="EN10" s="249">
        <v>2016</v>
      </c>
      <c r="EO10" s="244">
        <v>1.6</v>
      </c>
      <c r="EP10" s="244"/>
      <c r="FZ10" s="249">
        <v>2006</v>
      </c>
      <c r="GA10" s="254">
        <v>4.8011874153785623</v>
      </c>
      <c r="GB10" s="249">
        <v>2006</v>
      </c>
      <c r="GC10" s="254">
        <v>23.203191606146557</v>
      </c>
      <c r="GD10" s="249">
        <v>2006</v>
      </c>
      <c r="GE10" s="254">
        <v>75.710305764420255</v>
      </c>
      <c r="GF10" s="249">
        <v>2006</v>
      </c>
      <c r="GG10" s="254">
        <v>144.16560851001617</v>
      </c>
      <c r="GH10" s="249">
        <v>2006</v>
      </c>
      <c r="GI10" s="254">
        <v>80.644247644796792</v>
      </c>
      <c r="GJ10" s="249">
        <v>2006</v>
      </c>
      <c r="GK10" s="254">
        <v>17.947417739816505</v>
      </c>
      <c r="GL10" s="249">
        <v>2006</v>
      </c>
      <c r="GM10" s="254">
        <v>0</v>
      </c>
      <c r="GN10" s="249">
        <v>2006</v>
      </c>
      <c r="GO10" s="254">
        <v>58.40469140528257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2011</v>
      </c>
      <c r="EE11" s="245">
        <v>460000</v>
      </c>
      <c r="EJ11" s="249">
        <v>2007</v>
      </c>
      <c r="EK11" s="242">
        <v>13.3</v>
      </c>
      <c r="EN11" s="249">
        <v>2021</v>
      </c>
      <c r="EO11" s="252">
        <v>0.53468208092485547</v>
      </c>
      <c r="EP11" s="244"/>
      <c r="FZ11" s="249">
        <v>2007</v>
      </c>
      <c r="GA11" s="254">
        <v>7.1648234307518299</v>
      </c>
      <c r="GB11" s="249">
        <v>2007</v>
      </c>
      <c r="GC11" s="254">
        <v>24.168739631375221</v>
      </c>
      <c r="GD11" s="249">
        <v>2007</v>
      </c>
      <c r="GE11" s="254">
        <v>90.784728857170791</v>
      </c>
      <c r="GF11" s="249">
        <v>2007</v>
      </c>
      <c r="GG11" s="254">
        <v>162.73766732484418</v>
      </c>
      <c r="GH11" s="249">
        <v>2007</v>
      </c>
      <c r="GI11" s="254">
        <v>94.030554251664967</v>
      </c>
      <c r="GJ11" s="249">
        <v>2007</v>
      </c>
      <c r="GK11" s="254">
        <v>16.698291863410599</v>
      </c>
      <c r="GL11" s="249">
        <v>2007</v>
      </c>
      <c r="GM11" s="254">
        <v>0</v>
      </c>
      <c r="GN11" s="249">
        <v>2007</v>
      </c>
      <c r="GO11" s="254">
        <v>66.413700721139534</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2012</v>
      </c>
      <c r="EE12" s="245">
        <v>446500</v>
      </c>
      <c r="EJ12" s="249">
        <v>2008</v>
      </c>
      <c r="EK12" s="242">
        <v>6.1</v>
      </c>
      <c r="EO12" s="244"/>
      <c r="EP12" s="244"/>
      <c r="FP12" s="245"/>
      <c r="FZ12" s="249">
        <v>2008</v>
      </c>
      <c r="GA12" s="254">
        <v>4.1465716133120258</v>
      </c>
      <c r="GB12" s="249">
        <v>2008</v>
      </c>
      <c r="GC12" s="254">
        <v>26.546058961996835</v>
      </c>
      <c r="GD12" s="249">
        <v>2008</v>
      </c>
      <c r="GE12" s="254">
        <v>79.582205340225386</v>
      </c>
      <c r="GF12" s="249">
        <v>2008</v>
      </c>
      <c r="GG12" s="254">
        <v>152.50347658744809</v>
      </c>
      <c r="GH12" s="249">
        <v>2008</v>
      </c>
      <c r="GI12" s="254">
        <v>100.14124073178161</v>
      </c>
      <c r="GJ12" s="249">
        <v>2008</v>
      </c>
      <c r="GK12" s="254">
        <v>16.615413666147315</v>
      </c>
      <c r="GL12" s="249">
        <v>2008</v>
      </c>
      <c r="GM12" s="254">
        <v>2.1174060408967117</v>
      </c>
      <c r="GN12" s="249">
        <v>2008</v>
      </c>
      <c r="GO12" s="254">
        <v>64.133089891641063</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2013</v>
      </c>
      <c r="EE13" s="245">
        <v>469000</v>
      </c>
      <c r="EJ13" s="249">
        <v>2009</v>
      </c>
      <c r="EK13" s="242">
        <v>4.8</v>
      </c>
      <c r="EO13" s="244"/>
      <c r="EP13" s="244"/>
      <c r="FZ13" s="249">
        <v>2009</v>
      </c>
      <c r="GA13" s="254">
        <v>5.2527554816775579</v>
      </c>
      <c r="GB13" s="249">
        <v>2009</v>
      </c>
      <c r="GC13" s="254">
        <v>21.086439882859526</v>
      </c>
      <c r="GD13" s="249">
        <v>2009</v>
      </c>
      <c r="GE13" s="254">
        <v>85.643767072790212</v>
      </c>
      <c r="GF13" s="249">
        <v>2009</v>
      </c>
      <c r="GG13" s="254">
        <v>149.73979675945981</v>
      </c>
      <c r="GH13" s="249">
        <v>2009</v>
      </c>
      <c r="GI13" s="254">
        <v>83.808762812736148</v>
      </c>
      <c r="GJ13" s="249">
        <v>2009</v>
      </c>
      <c r="GK13" s="254">
        <v>17.818344488448993</v>
      </c>
      <c r="GL13" s="249">
        <v>2009</v>
      </c>
      <c r="GM13" s="254">
        <v>0.68121091084520968</v>
      </c>
      <c r="GN13" s="249">
        <v>2009</v>
      </c>
      <c r="GO13" s="254">
        <v>60.932647484418951</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2014</v>
      </c>
      <c r="EE14" s="245">
        <v>490000</v>
      </c>
      <c r="EJ14" s="249">
        <v>2010</v>
      </c>
      <c r="EK14" s="242">
        <v>2.9000000000000004</v>
      </c>
      <c r="EO14" s="244"/>
      <c r="EP14" s="244"/>
      <c r="FZ14" s="249">
        <v>2010</v>
      </c>
      <c r="GA14" s="254">
        <v>4.788909892879647</v>
      </c>
      <c r="GB14" s="249">
        <v>2010</v>
      </c>
      <c r="GC14" s="254">
        <v>17.765310892940626</v>
      </c>
      <c r="GD14" s="249">
        <v>2010</v>
      </c>
      <c r="GE14" s="254">
        <v>83.679899180844359</v>
      </c>
      <c r="GF14" s="249">
        <v>2010</v>
      </c>
      <c r="GG14" s="254">
        <v>147.40566037735849</v>
      </c>
      <c r="GH14" s="249">
        <v>2010</v>
      </c>
      <c r="GI14" s="254">
        <v>98.610794807560922</v>
      </c>
      <c r="GJ14" s="249">
        <v>2010</v>
      </c>
      <c r="GK14" s="254">
        <v>21.836111763324723</v>
      </c>
      <c r="GL14" s="249">
        <v>2010</v>
      </c>
      <c r="GM14" s="254">
        <v>0</v>
      </c>
      <c r="GN14" s="249">
        <v>2010</v>
      </c>
      <c r="GO14" s="254">
        <v>62.861012627972748</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2015</v>
      </c>
      <c r="EE15" s="245">
        <v>552000</v>
      </c>
      <c r="EJ15" s="249">
        <v>2011</v>
      </c>
      <c r="EK15" s="242">
        <v>2.1999999999999997</v>
      </c>
      <c r="EO15" s="244"/>
      <c r="EP15" s="244"/>
      <c r="FZ15" s="249">
        <v>2011</v>
      </c>
      <c r="GA15" s="254">
        <v>5.6432319718701445</v>
      </c>
      <c r="GB15" s="249">
        <v>2011</v>
      </c>
      <c r="GC15" s="254">
        <v>20.44676699593526</v>
      </c>
      <c r="GD15" s="249">
        <v>2011</v>
      </c>
      <c r="GE15" s="254">
        <v>75.766111275831804</v>
      </c>
      <c r="GF15" s="249">
        <v>2011</v>
      </c>
      <c r="GG15" s="254">
        <v>152.94626205324278</v>
      </c>
      <c r="GH15" s="249">
        <v>2011</v>
      </c>
      <c r="GI15" s="254">
        <v>114.22004091028158</v>
      </c>
      <c r="GJ15" s="249">
        <v>2011</v>
      </c>
      <c r="GK15" s="254">
        <v>19.673767676171938</v>
      </c>
      <c r="GL15" s="249">
        <v>2011</v>
      </c>
      <c r="GM15" s="254">
        <v>1.6645470005732983</v>
      </c>
      <c r="GN15" s="249">
        <v>2011</v>
      </c>
      <c r="GO15" s="254">
        <v>66.057226748692344</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2016</v>
      </c>
      <c r="EE16" s="245">
        <v>570000</v>
      </c>
      <c r="EJ16" s="249">
        <v>2012</v>
      </c>
      <c r="EK16" s="242">
        <v>3</v>
      </c>
      <c r="EO16" s="244"/>
      <c r="EP16" s="244"/>
      <c r="FZ16" s="249">
        <v>2012</v>
      </c>
      <c r="GA16" s="254">
        <v>3.0622997056271797</v>
      </c>
      <c r="GB16" s="249">
        <v>2012</v>
      </c>
      <c r="GC16" s="254">
        <v>19.001370625853312</v>
      </c>
      <c r="GD16" s="249">
        <v>2012</v>
      </c>
      <c r="GE16" s="254">
        <v>70.469650562788502</v>
      </c>
      <c r="GF16" s="249">
        <v>2012</v>
      </c>
      <c r="GG16" s="254">
        <v>156.88181993427727</v>
      </c>
      <c r="GH16" s="249">
        <v>2012</v>
      </c>
      <c r="GI16" s="254">
        <v>101.09647669946153</v>
      </c>
      <c r="GJ16" s="249">
        <v>2012</v>
      </c>
      <c r="GK16" s="254">
        <v>18.909734204535678</v>
      </c>
      <c r="GL16" s="249">
        <v>2012</v>
      </c>
      <c r="GM16" s="254">
        <v>0</v>
      </c>
      <c r="GN16" s="249">
        <v>2012</v>
      </c>
      <c r="GO16" s="254">
        <v>63.715655365846168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2017</v>
      </c>
      <c r="EE17" s="245">
        <v>641500</v>
      </c>
      <c r="EJ17" s="249">
        <v>2013</v>
      </c>
      <c r="EK17" s="242">
        <v>3.1</v>
      </c>
      <c r="EO17" s="244"/>
      <c r="EP17" s="244"/>
      <c r="FZ17" s="249">
        <v>2013</v>
      </c>
      <c r="GA17" s="254">
        <v>5.2445827273416956</v>
      </c>
      <c r="GB17" s="249">
        <v>2013</v>
      </c>
      <c r="GC17" s="254">
        <v>20.058464999724212</v>
      </c>
      <c r="GD17" s="249">
        <v>2013</v>
      </c>
      <c r="GE17" s="254">
        <v>78.511279719392135</v>
      </c>
      <c r="GF17" s="249">
        <v>2013</v>
      </c>
      <c r="GG17" s="254">
        <v>159.80025865235547</v>
      </c>
      <c r="GH17" s="249">
        <v>2013</v>
      </c>
      <c r="GI17" s="254">
        <v>92.154116173102338</v>
      </c>
      <c r="GJ17" s="249">
        <v>2013</v>
      </c>
      <c r="GK17" s="254">
        <v>20.82314641000195</v>
      </c>
      <c r="GL17" s="249">
        <v>2013</v>
      </c>
      <c r="GM17" s="254">
        <v>0</v>
      </c>
      <c r="GN17" s="249">
        <v>2013</v>
      </c>
      <c r="GO17" s="254">
        <v>64.25719649266388</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2018</v>
      </c>
      <c r="EE18" s="245">
        <v>632000</v>
      </c>
      <c r="EJ18" s="249">
        <v>2014</v>
      </c>
      <c r="EK18" s="242">
        <v>4.3999999999999995</v>
      </c>
      <c r="EO18" s="244"/>
      <c r="EP18" s="244"/>
      <c r="FZ18" s="249">
        <v>2014</v>
      </c>
      <c r="GA18" s="254">
        <v>4</v>
      </c>
      <c r="GB18" s="249">
        <v>2014</v>
      </c>
      <c r="GC18" s="254">
        <v>19</v>
      </c>
      <c r="GD18" s="249">
        <v>2014</v>
      </c>
      <c r="GE18" s="254">
        <v>64</v>
      </c>
      <c r="GF18" s="249">
        <v>2014</v>
      </c>
      <c r="GG18" s="254">
        <v>153</v>
      </c>
      <c r="GH18" s="249">
        <v>2014</v>
      </c>
      <c r="GI18" s="254">
        <v>93</v>
      </c>
      <c r="GJ18" s="249">
        <v>2014</v>
      </c>
      <c r="GK18" s="254">
        <v>22</v>
      </c>
      <c r="GL18" s="249">
        <v>2014</v>
      </c>
      <c r="GM18" s="254">
        <v>2</v>
      </c>
      <c r="GN18" s="249">
        <v>2014</v>
      </c>
      <c r="GO18" s="254">
        <v>62</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2019</v>
      </c>
      <c r="EE19" s="245">
        <v>621000</v>
      </c>
      <c r="EJ19" s="249">
        <v>2015</v>
      </c>
      <c r="EK19" s="242">
        <v>5.2</v>
      </c>
      <c r="EO19" s="244"/>
      <c r="EP19" s="244"/>
      <c r="FZ19" s="249">
        <v>2015</v>
      </c>
      <c r="GA19" s="254">
        <v>3.8</v>
      </c>
      <c r="GB19" s="249">
        <v>2015</v>
      </c>
      <c r="GC19" s="254">
        <v>19.399999999999999</v>
      </c>
      <c r="GD19" s="249">
        <v>2015</v>
      </c>
      <c r="GE19" s="254">
        <v>67.400000000000006</v>
      </c>
      <c r="GF19" s="249">
        <v>2015</v>
      </c>
      <c r="GG19" s="254">
        <v>159.19999999999999</v>
      </c>
      <c r="GH19" s="249">
        <v>2015</v>
      </c>
      <c r="GI19" s="254">
        <v>99.4</v>
      </c>
      <c r="GJ19" s="249">
        <v>2015</v>
      </c>
      <c r="GK19" s="254">
        <v>29.1</v>
      </c>
      <c r="GL19" s="249">
        <v>2015</v>
      </c>
      <c r="GM19" s="254">
        <v>1.7</v>
      </c>
      <c r="GN19" s="249">
        <v>2015</v>
      </c>
      <c r="GO19" s="254">
        <v>55.6</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2020</v>
      </c>
      <c r="EE20" s="245">
        <v>675000</v>
      </c>
      <c r="EJ20" s="249">
        <v>2016</v>
      </c>
      <c r="EK20" s="242">
        <v>3</v>
      </c>
      <c r="EO20" s="244"/>
      <c r="EP20" s="244"/>
      <c r="FZ20" s="249">
        <v>2016</v>
      </c>
      <c r="GA20" s="254">
        <v>3.1</v>
      </c>
      <c r="GB20" s="249">
        <v>2016</v>
      </c>
      <c r="GC20" s="254">
        <v>19.399999999999999</v>
      </c>
      <c r="GD20" s="249">
        <v>2016</v>
      </c>
      <c r="GE20" s="254">
        <v>70.7</v>
      </c>
      <c r="GF20" s="249">
        <v>2016</v>
      </c>
      <c r="GG20" s="254">
        <v>164.8</v>
      </c>
      <c r="GH20" s="249">
        <v>2016</v>
      </c>
      <c r="GI20" s="254">
        <v>106.1</v>
      </c>
      <c r="GJ20" s="249">
        <v>2016</v>
      </c>
      <c r="GK20" s="254">
        <v>22</v>
      </c>
      <c r="GL20" s="249">
        <v>2016</v>
      </c>
      <c r="GM20" s="254">
        <v>1.2</v>
      </c>
      <c r="GN20" s="249">
        <v>2016</v>
      </c>
      <c r="GO20" s="254">
        <v>58.1</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2021</v>
      </c>
      <c r="EE21" s="245">
        <v>740000</v>
      </c>
      <c r="EJ21" s="249">
        <v>2017</v>
      </c>
      <c r="EK21" s="242">
        <v>2.4</v>
      </c>
      <c r="EO21" s="244"/>
      <c r="EP21" s="244"/>
      <c r="FZ21" s="249">
        <v>2017</v>
      </c>
      <c r="GA21" s="254">
        <v>2.2000000000000002</v>
      </c>
      <c r="GB21" s="249">
        <v>2017</v>
      </c>
      <c r="GC21" s="254">
        <v>16.7</v>
      </c>
      <c r="GD21" s="249">
        <v>2017</v>
      </c>
      <c r="GE21" s="254">
        <v>62.7</v>
      </c>
      <c r="GF21" s="249">
        <v>2017</v>
      </c>
      <c r="GG21" s="254">
        <v>148.6</v>
      </c>
      <c r="GH21" s="249">
        <v>2017</v>
      </c>
      <c r="GI21" s="254">
        <v>100</v>
      </c>
      <c r="GJ21" s="249">
        <v>2017</v>
      </c>
      <c r="GK21" s="254">
        <v>23</v>
      </c>
      <c r="GL21" s="249">
        <v>2017</v>
      </c>
      <c r="GM21" s="254">
        <v>2.8</v>
      </c>
      <c r="GN21" s="249">
        <v>2017</v>
      </c>
      <c r="GO21" s="254">
        <v>53.7</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2022</v>
      </c>
      <c r="EE22" s="245">
        <v>720000</v>
      </c>
      <c r="EJ22" s="249">
        <v>2018</v>
      </c>
      <c r="EK22" s="242">
        <v>2.1999999999999997</v>
      </c>
      <c r="EO22" s="244"/>
      <c r="EP22" s="244"/>
      <c r="FZ22" s="249">
        <v>2018</v>
      </c>
      <c r="GA22" s="254">
        <v>2.5</v>
      </c>
      <c r="GB22" s="249">
        <v>2018</v>
      </c>
      <c r="GC22" s="254">
        <v>18.600000000000001</v>
      </c>
      <c r="GD22" s="249">
        <v>2018</v>
      </c>
      <c r="GE22" s="254">
        <v>59.4</v>
      </c>
      <c r="GF22" s="249">
        <v>2018</v>
      </c>
      <c r="GG22" s="254">
        <v>144.9</v>
      </c>
      <c r="GH22" s="249">
        <v>2018</v>
      </c>
      <c r="GI22" s="254">
        <v>98</v>
      </c>
      <c r="GJ22" s="249">
        <v>2018</v>
      </c>
      <c r="GK22" s="254">
        <v>25</v>
      </c>
      <c r="GL22" s="249">
        <v>2018</v>
      </c>
      <c r="GM22" s="254">
        <v>0.9</v>
      </c>
      <c r="GN22" s="249">
        <v>2018</v>
      </c>
      <c r="GO22" s="254">
        <v>52.1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2023</v>
      </c>
      <c r="EE23" s="245">
        <v>760000</v>
      </c>
      <c r="EJ23" s="249">
        <v>2019</v>
      </c>
      <c r="EK23" s="242">
        <v>2.5</v>
      </c>
      <c r="EO23" s="244"/>
      <c r="EP23" s="244"/>
      <c r="FZ23" s="249">
        <v>2019</v>
      </c>
      <c r="GA23" s="254">
        <v>0.8</v>
      </c>
      <c r="GB23" s="249">
        <v>2019</v>
      </c>
      <c r="GC23" s="254">
        <v>12.5</v>
      </c>
      <c r="GD23" s="249">
        <v>2019</v>
      </c>
      <c r="GE23" s="254">
        <v>51.7</v>
      </c>
      <c r="GF23" s="249">
        <v>2019</v>
      </c>
      <c r="GG23" s="254">
        <v>150.1</v>
      </c>
      <c r="GH23" s="249">
        <v>2019</v>
      </c>
      <c r="GI23" s="254">
        <v>98.6</v>
      </c>
      <c r="GJ23" s="249">
        <v>2019</v>
      </c>
      <c r="GK23" s="254">
        <v>17.8</v>
      </c>
      <c r="GL23" s="249">
        <v>2019</v>
      </c>
      <c r="GM23" s="254">
        <v>1.6</v>
      </c>
      <c r="GN23" s="249">
        <v>2019</v>
      </c>
      <c r="GO23" s="254">
        <v>50</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2024</v>
      </c>
      <c r="EE24" s="245">
        <v>675000</v>
      </c>
      <c r="EJ24" s="249">
        <v>2020</v>
      </c>
      <c r="EK24" s="242">
        <v>1.9</v>
      </c>
      <c r="EO24" s="244"/>
      <c r="EP24" s="244"/>
      <c r="FZ24" s="249">
        <v>2020</v>
      </c>
      <c r="GA24" s="267">
        <v>1.0885060958068731</v>
      </c>
      <c r="GB24" s="249">
        <v>2020</v>
      </c>
      <c r="GC24" s="267">
        <v>9.2008428810697556</v>
      </c>
      <c r="GD24" s="249">
        <v>2020</v>
      </c>
      <c r="GE24" s="267">
        <v>48.532833554991136</v>
      </c>
      <c r="GF24" s="249">
        <v>2020</v>
      </c>
      <c r="GG24" s="267">
        <v>145.22995098036833</v>
      </c>
      <c r="GH24" s="249">
        <v>2020</v>
      </c>
      <c r="GI24" s="267">
        <v>96.362555507768377</v>
      </c>
      <c r="GJ24" s="249">
        <v>2020</v>
      </c>
      <c r="GK24" s="267">
        <v>17.74861637140145</v>
      </c>
      <c r="GL24" s="249">
        <v>2020</v>
      </c>
      <c r="GM24" s="267">
        <v>1.2249702774240669</v>
      </c>
      <c r="GN24" s="249">
        <v>2020</v>
      </c>
      <c r="GO24" s="267">
        <v>48.073874617541144</v>
      </c>
      <c r="GP24" s="254"/>
      <c r="GQ24" s="254"/>
      <c r="GR24" s="254"/>
      <c r="GS24" s="254"/>
      <c r="GT24" s="254"/>
      <c r="GU24" s="184"/>
      <c r="GV24" s="184"/>
      <c r="GW24" s="184"/>
      <c r="GX24" s="184"/>
      <c r="GY24" s="184"/>
      <c r="GZ24" s="184"/>
      <c r="HC24" s="184"/>
      <c r="HF24" s="194" t="s">
        <v>466</v>
      </c>
      <c r="HG24" s="184">
        <v>939.02871869261276</v>
      </c>
      <c r="HH24" s="194" t="s">
        <v>466</v>
      </c>
      <c r="HI24" s="184">
        <v>3867.9958642613542</v>
      </c>
      <c r="HJ24" s="194" t="s">
        <v>466</v>
      </c>
      <c r="HK24" s="184">
        <v>456.01148130430084</v>
      </c>
      <c r="HL24" s="194" t="s">
        <v>466</v>
      </c>
      <c r="HM24" s="184">
        <v>6889.5541735467041</v>
      </c>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2025</v>
      </c>
      <c r="EC25" s="245">
        <v>1035500</v>
      </c>
      <c r="ED25" s="249">
        <v>2025</v>
      </c>
      <c r="EE25" s="245">
        <v>717500</v>
      </c>
      <c r="EJ25" s="249">
        <v>2021</v>
      </c>
      <c r="EK25" s="242">
        <v>3.5000000000000004</v>
      </c>
      <c r="EO25" s="244"/>
      <c r="EP25" s="244"/>
      <c r="FZ25" s="249">
        <v>2021</v>
      </c>
      <c r="GA25" s="267">
        <v>1.4484356894553883</v>
      </c>
      <c r="GB25" s="249">
        <v>2021</v>
      </c>
      <c r="GC25" s="267">
        <v>6.6648153290752568</v>
      </c>
      <c r="GD25" s="249">
        <v>2021</v>
      </c>
      <c r="GE25" s="267">
        <v>49.222797927461144</v>
      </c>
      <c r="GF25" s="249">
        <v>2021</v>
      </c>
      <c r="GG25" s="267">
        <v>145.30104421239724</v>
      </c>
      <c r="GH25" s="249">
        <v>2021</v>
      </c>
      <c r="GI25" s="267">
        <v>96.424010217113661</v>
      </c>
      <c r="GJ25" s="249">
        <v>2021</v>
      </c>
      <c r="GK25" s="267">
        <v>18.018018018018019</v>
      </c>
      <c r="GL25" s="249">
        <v>2021</v>
      </c>
      <c r="GM25" s="267">
        <v>0.90867787369377551</v>
      </c>
      <c r="GN25" s="249">
        <v>2021</v>
      </c>
      <c r="GO25" s="267">
        <v>48.639238870025338</v>
      </c>
      <c r="GP25" s="254"/>
      <c r="GQ25" s="254"/>
      <c r="GR25" s="254"/>
      <c r="GS25" s="254"/>
      <c r="GT25" s="254"/>
      <c r="GU25" s="184"/>
      <c r="GV25" s="184"/>
      <c r="GW25" s="184"/>
      <c r="GX25" s="184"/>
      <c r="GY25" s="184"/>
      <c r="GZ25" s="184"/>
      <c r="HC25" s="184"/>
      <c r="HF25" s="194" t="s">
        <v>467</v>
      </c>
      <c r="HG25" s="184">
        <v>990</v>
      </c>
      <c r="HH25" s="194" t="s">
        <v>467</v>
      </c>
      <c r="HI25" s="184">
        <v>5070</v>
      </c>
      <c r="HJ25" s="194" t="s">
        <v>467</v>
      </c>
      <c r="HK25" s="184">
        <v>478</v>
      </c>
      <c r="HL25" s="194" t="s">
        <v>467</v>
      </c>
      <c r="HM25" s="184">
        <v>8492</v>
      </c>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2022</v>
      </c>
      <c r="GA26" s="254">
        <v>1</v>
      </c>
      <c r="GB26" s="249">
        <v>2022</v>
      </c>
      <c r="GC26" s="254">
        <v>7</v>
      </c>
      <c r="GD26" s="249">
        <v>2022</v>
      </c>
      <c r="GE26" s="254">
        <v>51</v>
      </c>
      <c r="GF26" s="249">
        <v>2022</v>
      </c>
      <c r="GG26" s="254">
        <v>135</v>
      </c>
      <c r="GH26" s="249">
        <v>2022</v>
      </c>
      <c r="GI26" s="254">
        <v>104</v>
      </c>
      <c r="GJ26" s="249">
        <v>2022</v>
      </c>
      <c r="GK26" s="254">
        <v>22</v>
      </c>
      <c r="GL26" s="249">
        <v>2022</v>
      </c>
      <c r="GM26" s="254">
        <v>1</v>
      </c>
      <c r="GN26" s="249">
        <v>2022</v>
      </c>
      <c r="GO26" s="254">
        <v>48</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2023</v>
      </c>
      <c r="GA27" s="254">
        <v>0.53358316381519932</v>
      </c>
      <c r="GB27" s="249">
        <v>2023</v>
      </c>
      <c r="GC27" s="254">
        <v>5.7627550046645242</v>
      </c>
      <c r="GD27" s="249">
        <v>2023</v>
      </c>
      <c r="GE27" s="254">
        <v>39.047069807164959</v>
      </c>
      <c r="GF27" s="249">
        <v>2023</v>
      </c>
      <c r="GG27" s="254">
        <v>104.04452778635702</v>
      </c>
      <c r="GH27" s="249">
        <v>2023</v>
      </c>
      <c r="GI27" s="254">
        <v>66.497310292449527</v>
      </c>
      <c r="GJ27" s="249">
        <v>2023</v>
      </c>
      <c r="GK27" s="254">
        <v>12.372390174150562</v>
      </c>
      <c r="GL27" s="249">
        <v>2023</v>
      </c>
      <c r="GM27" s="254">
        <v>2.0227503753407432</v>
      </c>
      <c r="GN27" s="249">
        <v>2023</v>
      </c>
      <c r="GO27" s="254">
        <v>34.207199831163848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c r="GA28"/>
      <c r="GB28"/>
      <c r="GC28"/>
      <c r="GD28"/>
      <c r="GE28"/>
      <c r="GF28"/>
      <c r="GG28"/>
      <c r="GH28"/>
      <c r="GI28"/>
      <c r="GJ28"/>
      <c r="GK28"/>
      <c r="GL28"/>
      <c r="GM28"/>
      <c r="GN28"/>
      <c r="GO28"/>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95" t="s">
        <v>466</v>
      </c>
      <c r="HW28" s="239">
        <v>59.1</v>
      </c>
      <c r="HX28" s="239"/>
      <c r="HY28" s="154"/>
      <c r="HZ28" s="154"/>
      <c r="IA28" s="184"/>
      <c r="IB28" s="184"/>
      <c r="ID28" s="184"/>
      <c r="IE28" s="185"/>
      <c r="IF28" s="185"/>
      <c r="IG28" s="184"/>
    </row>
    <row r="29" spans="1:241" ht="15" customHeight="1" x14ac:dyDescent="0.2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FZ29" s="246"/>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9">
        <v>2005</v>
      </c>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4.0703052728954674</v>
      </c>
      <c r="GB30" s="254"/>
      <c r="GC30" s="254">
        <v>10.381403746332657</v>
      </c>
      <c r="GD30" s="254"/>
      <c r="GE30" s="254">
        <v>71.799503273876724</v>
      </c>
      <c r="GF30" s="254"/>
      <c r="GG30" s="254">
        <v>155.68654646324549</v>
      </c>
      <c r="GH30" s="254"/>
      <c r="GI30" s="254">
        <v>84.050780679994162</v>
      </c>
      <c r="GJ30" s="254"/>
      <c r="GK30" s="254">
        <v>13.913517937525576</v>
      </c>
      <c r="GL30" s="254"/>
      <c r="GM30" s="254">
        <v>0.87976539589442815</v>
      </c>
      <c r="GN30" s="254"/>
      <c r="GO30" s="254">
        <v>57.515270187333783</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9">
        <v>2006</v>
      </c>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1.0916500493492363</v>
      </c>
      <c r="GB31" s="254"/>
      <c r="GC31" s="254">
        <v>10.983917648656659</v>
      </c>
      <c r="GD31" s="254"/>
      <c r="GE31" s="254">
        <v>64.639843479031484</v>
      </c>
      <c r="GF31" s="254"/>
      <c r="GG31" s="254">
        <v>171.87522217081076</v>
      </c>
      <c r="GH31" s="254"/>
      <c r="GI31" s="254">
        <v>89.020603836144716</v>
      </c>
      <c r="GJ31" s="254"/>
      <c r="GK31" s="254">
        <v>15.840846752363369</v>
      </c>
      <c r="GL31" s="254"/>
      <c r="GM31" s="254">
        <v>0</v>
      </c>
      <c r="GN31" s="254"/>
      <c r="GO31" s="254">
        <v>59.574565290381948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9">
        <v>2007</v>
      </c>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1.0738190190773369</v>
      </c>
      <c r="GB32" s="254"/>
      <c r="GC32" s="254">
        <v>12.411143299623292</v>
      </c>
      <c r="GD32" s="254"/>
      <c r="GE32" s="254">
        <v>62.845231955573013</v>
      </c>
      <c r="GF32" s="254"/>
      <c r="GG32" s="254">
        <v>170.69501783812285</v>
      </c>
      <c r="GH32" s="254"/>
      <c r="GI32" s="254">
        <v>102.45643715054379</v>
      </c>
      <c r="GJ32" s="254"/>
      <c r="GK32" s="254">
        <v>15.311670966332013</v>
      </c>
      <c r="GL32" s="254"/>
      <c r="GM32" s="254">
        <v>1.419919664717032</v>
      </c>
      <c r="GN32" s="254"/>
      <c r="GO32" s="254">
        <v>61.626738614414904</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9">
        <v>2008</v>
      </c>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1.0565611317754213</v>
      </c>
      <c r="GB33" s="254"/>
      <c r="GC33" s="254">
        <v>6.2573920312861055</v>
      </c>
      <c r="GD33" s="254"/>
      <c r="GE33" s="254">
        <v>48.700880622157996</v>
      </c>
      <c r="GF33" s="254"/>
      <c r="GG33" s="254">
        <v>191.52507371630588</v>
      </c>
      <c r="GH33" s="254"/>
      <c r="GI33" s="254">
        <v>94.876124117612662</v>
      </c>
      <c r="GJ33" s="254"/>
      <c r="GK33" s="254">
        <v>19.708417770955307</v>
      </c>
      <c r="GL33" s="254"/>
      <c r="GM33" s="254">
        <v>1.1182589712503426</v>
      </c>
      <c r="GN33" s="254"/>
      <c r="GO33" s="254">
        <v>61.17147218834296</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9">
        <v>2009</v>
      </c>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1.3864655876347038</v>
      </c>
      <c r="GB34" s="254"/>
      <c r="GC34" s="254">
        <v>8.1376243129645296</v>
      </c>
      <c r="GD34" s="254"/>
      <c r="GE34" s="254">
        <v>49.957520439608921</v>
      </c>
      <c r="GF34" s="254"/>
      <c r="GG34" s="254">
        <v>168.9666580560237</v>
      </c>
      <c r="GH34" s="254"/>
      <c r="GI34" s="254">
        <v>107.43921753256852</v>
      </c>
      <c r="GJ34" s="254"/>
      <c r="GK34" s="254">
        <v>21.374654811447588</v>
      </c>
      <c r="GL34" s="254"/>
      <c r="GM34" s="254">
        <v>0</v>
      </c>
      <c r="GN34" s="254"/>
      <c r="GO34" s="254">
        <v>60.079251365613757</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9">
        <v>2010</v>
      </c>
      <c r="EC35" s="245">
        <v>1250000</v>
      </c>
      <c r="ED35" s="244"/>
      <c r="EE35" s="245">
        <v>651000</v>
      </c>
      <c r="EG35" s="245">
        <v>17.8</v>
      </c>
      <c r="EI35" s="245">
        <v>7.6</v>
      </c>
      <c r="EK35" s="242">
        <v>3.9</v>
      </c>
      <c r="EO35" s="244">
        <v>0.7</v>
      </c>
      <c r="EP35" s="244"/>
      <c r="GA35" s="254">
        <v>1.7060961552210947</v>
      </c>
      <c r="GB35" s="254"/>
      <c r="GC35" s="254">
        <v>9.5303344418682645</v>
      </c>
      <c r="GD35" s="254"/>
      <c r="GE35" s="254">
        <v>55.648144754965358</v>
      </c>
      <c r="GF35" s="254"/>
      <c r="GG35" s="254">
        <v>180.70702243446433</v>
      </c>
      <c r="GH35" s="254"/>
      <c r="GI35" s="254">
        <v>132.55994627127214</v>
      </c>
      <c r="GJ35" s="254"/>
      <c r="GK35" s="254">
        <v>27.434073246229481</v>
      </c>
      <c r="GL35" s="254"/>
      <c r="GM35" s="254">
        <v>0</v>
      </c>
      <c r="GN35" s="254"/>
      <c r="GO35" s="254">
        <v>68.55216365968063</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9">
        <v>2011</v>
      </c>
      <c r="EC36" s="245">
        <v>1150000</v>
      </c>
      <c r="ED36" s="244"/>
      <c r="EE36" s="245">
        <v>606000</v>
      </c>
      <c r="EK36" s="242">
        <v>1.0999999999999999</v>
      </c>
      <c r="EO36" s="244">
        <v>0.25457830335879117</v>
      </c>
      <c r="EP36" s="244"/>
      <c r="GA36" s="254">
        <v>2.7109609513120043</v>
      </c>
      <c r="GB36" s="254"/>
      <c r="GC36" s="254">
        <v>8.1912664135836177</v>
      </c>
      <c r="GD36" s="254"/>
      <c r="GE36" s="254">
        <v>54.482636594573805</v>
      </c>
      <c r="GF36" s="254"/>
      <c r="GG36" s="254">
        <v>155.73215874946567</v>
      </c>
      <c r="GH36" s="254"/>
      <c r="GI36" s="254">
        <v>126.80901673929793</v>
      </c>
      <c r="GJ36" s="254"/>
      <c r="GK36" s="254">
        <v>16.980443671059696</v>
      </c>
      <c r="GL36" s="254"/>
      <c r="GM36" s="254">
        <v>0</v>
      </c>
      <c r="GN36" s="254"/>
      <c r="GO36" s="254">
        <v>60.632510702727657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9">
        <v>2012</v>
      </c>
      <c r="EC37" s="245">
        <v>1100000</v>
      </c>
      <c r="ED37" s="244"/>
      <c r="EE37" s="245">
        <v>595000</v>
      </c>
      <c r="EK37" s="242">
        <v>0.6</v>
      </c>
      <c r="EO37" s="244"/>
      <c r="EP37" s="244"/>
      <c r="GA37" s="254">
        <v>1.3462125215767142</v>
      </c>
      <c r="GB37" s="254"/>
      <c r="GC37" s="254">
        <v>8.4319048835241741</v>
      </c>
      <c r="GD37" s="254"/>
      <c r="GE37" s="254">
        <v>54.764446388932242</v>
      </c>
      <c r="GF37" s="254"/>
      <c r="GG37" s="254">
        <v>147.6753633789541</v>
      </c>
      <c r="GH37" s="254"/>
      <c r="GI37" s="254">
        <v>139.05532551391792</v>
      </c>
      <c r="GJ37" s="254"/>
      <c r="GK37" s="254">
        <v>28.708792614438813</v>
      </c>
      <c r="GL37" s="254"/>
      <c r="GM37" s="254">
        <v>2.4432526665381502</v>
      </c>
      <c r="GN37" s="254"/>
      <c r="GO37" s="254">
        <v>64.097636425843362</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9">
        <v>2013</v>
      </c>
      <c r="EC38" s="245">
        <v>1200000</v>
      </c>
      <c r="ED38" s="244"/>
      <c r="EE38" s="245">
        <v>663000</v>
      </c>
      <c r="EK38" s="242">
        <v>0.89999999999999991</v>
      </c>
      <c r="EO38" s="244"/>
      <c r="EP38" s="244"/>
      <c r="GA38" s="254">
        <v>0</v>
      </c>
      <c r="GB38" s="254"/>
      <c r="GC38" s="254">
        <v>6.9181855272315564</v>
      </c>
      <c r="GD38" s="254"/>
      <c r="GE38" s="254">
        <v>44.595136505697916</v>
      </c>
      <c r="GF38" s="254"/>
      <c r="GG38" s="254">
        <v>140.29546527169114</v>
      </c>
      <c r="GH38" s="254"/>
      <c r="GI38" s="254">
        <v>115.2056230063328</v>
      </c>
      <c r="GJ38" s="254"/>
      <c r="GK38" s="254">
        <v>24.676571499999486</v>
      </c>
      <c r="GL38" s="254"/>
      <c r="GM38" s="254">
        <v>3.0948720832434677</v>
      </c>
      <c r="GN38" s="254"/>
      <c r="GO38" s="254">
        <v>55.929027994603963</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9">
        <v>2014</v>
      </c>
      <c r="EC39" s="245">
        <v>1282250</v>
      </c>
      <c r="ED39" s="244"/>
      <c r="EE39" s="245">
        <v>680000</v>
      </c>
      <c r="EK39" s="242">
        <v>0.4</v>
      </c>
      <c r="EO39" s="244"/>
      <c r="EP39" s="244"/>
      <c r="GA39" s="254">
        <v>2.3529411764705879</v>
      </c>
      <c r="GB39" s="254"/>
      <c r="GC39" s="254">
        <v>10.13299556681444</v>
      </c>
      <c r="GD39" s="254"/>
      <c r="GE39" s="254">
        <v>57.956015523932727</v>
      </c>
      <c r="GF39" s="254"/>
      <c r="GG39" s="254">
        <v>146.29258517034069</v>
      </c>
      <c r="GH39" s="254"/>
      <c r="GI39" s="254">
        <v>124.77980035231943</v>
      </c>
      <c r="GJ39" s="254"/>
      <c r="GK39" s="254">
        <v>22.09051724137931</v>
      </c>
      <c r="GL39" s="254"/>
      <c r="GM39" s="254">
        <v>1.0703773080010703</v>
      </c>
      <c r="GN39" s="254"/>
      <c r="GO39" s="254">
        <v>60.335129374148849</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9">
        <v>2015</v>
      </c>
      <c r="EC40" s="245">
        <v>1525000</v>
      </c>
      <c r="ED40" s="244"/>
      <c r="EE40" s="245">
        <v>730000</v>
      </c>
      <c r="EK40" s="242">
        <v>1.3</v>
      </c>
      <c r="EO40" s="244"/>
      <c r="EP40" s="244"/>
      <c r="GA40" s="254">
        <v>0.9878309508857559</v>
      </c>
      <c r="GB40" s="254"/>
      <c r="GC40" s="254">
        <v>5.0181606042286342</v>
      </c>
      <c r="GD40" s="254"/>
      <c r="GE40" s="254">
        <v>47.746421634879027</v>
      </c>
      <c r="GF40" s="254"/>
      <c r="GG40" s="254">
        <v>133.48881831662871</v>
      </c>
      <c r="GH40" s="254"/>
      <c r="GI40" s="254">
        <v>111.45040271598933</v>
      </c>
      <c r="GJ40" s="254"/>
      <c r="GK40" s="254">
        <v>26.307791583362121</v>
      </c>
      <c r="GL40" s="254"/>
      <c r="GM40" s="254">
        <v>2.5734623506779783</v>
      </c>
      <c r="GN40" s="254"/>
      <c r="GO40" s="254">
        <v>52.935088752233831</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9">
        <v>2016</v>
      </c>
      <c r="EC41" s="245">
        <v>1670000</v>
      </c>
      <c r="ED41" s="244"/>
      <c r="EE41" s="245">
        <v>790000</v>
      </c>
      <c r="EK41" s="242">
        <v>0.5</v>
      </c>
      <c r="EO41" s="244"/>
      <c r="EP41" s="244"/>
      <c r="GA41" s="254">
        <v>0.97152846031271456</v>
      </c>
      <c r="GC41" s="254">
        <v>8.3429815958075064</v>
      </c>
      <c r="GE41" s="254">
        <v>50.487974407921875</v>
      </c>
      <c r="GG41" s="254">
        <v>166.51016357513546</v>
      </c>
      <c r="GI41" s="254">
        <v>109.5899207238928</v>
      </c>
      <c r="GK41" s="254">
        <v>31.023142932002024</v>
      </c>
      <c r="GM41" s="254">
        <v>0</v>
      </c>
      <c r="GO41" s="254">
        <v>54.712717174169285</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9">
        <v>2017</v>
      </c>
      <c r="EC42" s="245">
        <v>1850000</v>
      </c>
      <c r="ED42" s="244"/>
      <c r="EE42" s="245">
        <v>840000</v>
      </c>
      <c r="EK42" s="242">
        <v>0.5</v>
      </c>
      <c r="EO42" s="244"/>
      <c r="EP42" s="244"/>
      <c r="GA42" s="254">
        <v>0.98112675573223795</v>
      </c>
      <c r="GC42" s="254">
        <v>6.9181370765559835</v>
      </c>
      <c r="GE42" s="254">
        <v>49.497486002625905</v>
      </c>
      <c r="GG42" s="254">
        <v>172.08315820866588</v>
      </c>
      <c r="GI42" s="254">
        <v>108.06015082882189</v>
      </c>
      <c r="GK42" s="254">
        <v>28.37575621675694</v>
      </c>
      <c r="GM42" s="254">
        <v>0</v>
      </c>
      <c r="GO42" s="254">
        <v>54.373407626675558</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9">
        <v>2018</v>
      </c>
      <c r="EC43" s="245">
        <v>1857500</v>
      </c>
      <c r="ED43" s="244"/>
      <c r="EE43" s="245">
        <v>840000</v>
      </c>
      <c r="EK43" s="242">
        <v>0.8</v>
      </c>
      <c r="EO43" s="244"/>
      <c r="EP43" s="244"/>
      <c r="GA43" s="267">
        <v>2.2069095974951578</v>
      </c>
      <c r="GB43" s="267"/>
      <c r="GC43" s="267">
        <v>7.4022932451373018</v>
      </c>
      <c r="GD43" s="267"/>
      <c r="GE43" s="267">
        <v>46.192937103432833</v>
      </c>
      <c r="GF43" s="267"/>
      <c r="GG43" s="267">
        <v>180.52485963568182</v>
      </c>
      <c r="GH43" s="267"/>
      <c r="GI43" s="267">
        <v>120.87163725063323</v>
      </c>
      <c r="GJ43" s="267"/>
      <c r="GK43" s="267">
        <v>26.257908824564542</v>
      </c>
      <c r="GL43" s="267"/>
      <c r="GM43" s="267">
        <v>1.4900394694788317</v>
      </c>
      <c r="GN43" s="267"/>
      <c r="GO43" s="267">
        <v>56.966077540924175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9">
        <v>2019</v>
      </c>
      <c r="EC44" s="245">
        <v>1727500</v>
      </c>
      <c r="ED44" s="244"/>
      <c r="EE44" s="245">
        <v>830000</v>
      </c>
      <c r="EK44" s="242">
        <v>0.5</v>
      </c>
      <c r="EO44" s="244"/>
      <c r="EP44" s="244"/>
      <c r="GA44" s="254">
        <v>1.5528070870115451</v>
      </c>
      <c r="GB44" s="254"/>
      <c r="GC44" s="254">
        <v>5.0511884651171801</v>
      </c>
      <c r="GD44" s="254"/>
      <c r="GE44" s="254">
        <v>42.100578008748585</v>
      </c>
      <c r="GF44" s="254"/>
      <c r="GG44" s="254">
        <v>187.24617372339941</v>
      </c>
      <c r="GH44" s="254"/>
      <c r="GI44" s="254">
        <v>119.57580363512245</v>
      </c>
      <c r="GJ44" s="254"/>
      <c r="GK44" s="254">
        <v>25.064869867425113</v>
      </c>
      <c r="GL44" s="254"/>
      <c r="GM44" s="254">
        <v>1.952734725784717</v>
      </c>
      <c r="GN44" s="254"/>
      <c r="GO44" s="254">
        <v>45.33883258122431</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9">
        <v>2020</v>
      </c>
      <c r="EC45" s="245">
        <v>1875000</v>
      </c>
      <c r="ED45" s="244"/>
      <c r="EE45" s="245">
        <v>884500</v>
      </c>
      <c r="EK45" s="242">
        <v>0.4</v>
      </c>
      <c r="EO45" s="244"/>
      <c r="EP45" s="244"/>
      <c r="GA45" s="254">
        <v>0.91796632211055762</v>
      </c>
      <c r="GB45" s="254"/>
      <c r="GC45" s="254">
        <v>2.7545700942619908</v>
      </c>
      <c r="GD45" s="254"/>
      <c r="GE45" s="254">
        <v>38.335202732117686</v>
      </c>
      <c r="GF45" s="254"/>
      <c r="GG45" s="254">
        <v>193.79308909536763</v>
      </c>
      <c r="GH45" s="254"/>
      <c r="GI45" s="254">
        <v>118.22510655739285</v>
      </c>
      <c r="GJ45" s="254"/>
      <c r="GK45" s="254">
        <v>23.848849666733571</v>
      </c>
      <c r="GL45" s="254"/>
      <c r="GM45" s="254">
        <v>2.3998665953063756</v>
      </c>
      <c r="GN45" s="254"/>
      <c r="GO45" s="254">
        <v>44.565466829071468</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9">
        <v>2021</v>
      </c>
      <c r="EC46" s="245">
        <v>2319000</v>
      </c>
      <c r="ED46" s="244"/>
      <c r="EE46" s="245">
        <v>999990</v>
      </c>
      <c r="EK46" s="242">
        <v>0.4</v>
      </c>
      <c r="EO46" s="244"/>
      <c r="EP46" s="244"/>
      <c r="GA46" s="254">
        <v>1.4856922930950072</v>
      </c>
      <c r="GB46" s="254"/>
      <c r="GC46" s="254">
        <v>5.4515636032361101</v>
      </c>
      <c r="GD46" s="254"/>
      <c r="GE46" s="254">
        <v>49.128606856503943</v>
      </c>
      <c r="GF46" s="254"/>
      <c r="GG46" s="254">
        <v>167.26633177292055</v>
      </c>
      <c r="GH46" s="254"/>
      <c r="GI46" s="254">
        <v>112.2197556277094</v>
      </c>
      <c r="GJ46" s="254"/>
      <c r="GK46" s="254">
        <v>28.819065644678496</v>
      </c>
      <c r="GL46" s="254"/>
      <c r="GM46" s="254">
        <v>1.9396789789853766</v>
      </c>
      <c r="GN46" s="254"/>
      <c r="GO46" s="254">
        <v>44.031457651021228</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9">
        <v>2022</v>
      </c>
      <c r="EC47" s="245">
        <v>2300000</v>
      </c>
      <c r="ED47" s="244"/>
      <c r="EE47" s="245">
        <v>1050000</v>
      </c>
      <c r="EK47" s="242">
        <v>0.5</v>
      </c>
      <c r="EO47" s="244"/>
      <c r="EP47" s="244"/>
      <c r="GA47" s="254">
        <v>0</v>
      </c>
      <c r="GB47" s="254"/>
      <c r="GC47" s="254">
        <v>3.4625377256841681</v>
      </c>
      <c r="GD47" s="254"/>
      <c r="GE47" s="254">
        <v>43.643470332597559</v>
      </c>
      <c r="GF47" s="254"/>
      <c r="GG47" s="254">
        <v>135.21773192069165</v>
      </c>
      <c r="GH47" s="254"/>
      <c r="GI47" s="254">
        <v>113.51332095294441</v>
      </c>
      <c r="GJ47" s="254"/>
      <c r="GK47" s="254">
        <v>23.977753479724608</v>
      </c>
      <c r="GL47" s="254"/>
      <c r="GM47" s="254">
        <v>1.6698004106589677</v>
      </c>
      <c r="GN47" s="254"/>
      <c r="GO47" s="254">
        <v>40.486251047826045</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9">
        <v>2023</v>
      </c>
      <c r="EC48" s="245">
        <v>2225000</v>
      </c>
      <c r="ED48" s="244"/>
      <c r="EE48" s="245">
        <v>1025000</v>
      </c>
      <c r="EK48" s="242">
        <v>0.1</v>
      </c>
      <c r="EO48" s="244"/>
      <c r="EP48" s="244"/>
      <c r="GA48" s="254">
        <v>0</v>
      </c>
      <c r="GB48" s="254"/>
      <c r="GC48" s="254">
        <v>2.7166228584148526</v>
      </c>
      <c r="GD48" s="254"/>
      <c r="GE48" s="254">
        <v>35.165879522076352</v>
      </c>
      <c r="GF48" s="254"/>
      <c r="GG48" s="254">
        <v>123.39750923015511</v>
      </c>
      <c r="GH48" s="254"/>
      <c r="GI48" s="254">
        <v>112.74049594806024</v>
      </c>
      <c r="GJ48" s="254"/>
      <c r="GK48" s="254">
        <v>20.827206525243291</v>
      </c>
      <c r="GL48" s="254"/>
      <c r="GM48" s="254">
        <v>1.9312351481284338</v>
      </c>
      <c r="GN48" s="254"/>
      <c r="GO48" s="254">
        <v>37.982723350812783</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9">
        <v>2024</v>
      </c>
      <c r="EC49" s="245">
        <v>2065000</v>
      </c>
      <c r="ED49" s="244"/>
      <c r="EE49" s="245">
        <v>822500</v>
      </c>
      <c r="EK49" s="242">
        <v>1</v>
      </c>
      <c r="EO49" s="244"/>
      <c r="EP49" s="244"/>
      <c r="GA49" s="267">
        <v>0.55343963119247785</v>
      </c>
      <c r="GB49" s="267"/>
      <c r="GC49" s="267">
        <v>2.4986587603203878</v>
      </c>
      <c r="GD49" s="267"/>
      <c r="GE49" s="267">
        <v>35.242453293589527</v>
      </c>
      <c r="GF49" s="267"/>
      <c r="GG49" s="267">
        <v>128.338988026294</v>
      </c>
      <c r="GH49" s="267"/>
      <c r="GI49" s="267">
        <v>106.47095493061174</v>
      </c>
      <c r="GJ49" s="267"/>
      <c r="GK49" s="267">
        <v>18.115282875195181</v>
      </c>
      <c r="GL49" s="267"/>
      <c r="GM49" s="267">
        <v>1.8325151648235543</v>
      </c>
      <c r="GN49" s="267"/>
      <c r="GO49" s="267">
        <v>37.689377103017399</v>
      </c>
      <c r="GP49" s="254"/>
      <c r="GQ49" s="254"/>
      <c r="GR49" s="254"/>
      <c r="GS49" s="254"/>
      <c r="GT49" s="254"/>
      <c r="GU49" s="184"/>
      <c r="GV49" s="184"/>
      <c r="GW49" s="184"/>
      <c r="GX49" s="184"/>
      <c r="GY49" s="184"/>
      <c r="GZ49" s="184"/>
      <c r="HC49" s="184"/>
      <c r="HG49" s="285">
        <v>609.94322541046495</v>
      </c>
      <c r="HH49" s="285"/>
      <c r="HI49" s="285">
        <v>3534.026392511892</v>
      </c>
      <c r="HJ49" s="285"/>
      <c r="HK49" s="285">
        <v>201.39634801288938</v>
      </c>
      <c r="HL49" s="285"/>
      <c r="HM49" s="285">
        <v>5102.0408163265311</v>
      </c>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9">
        <v>2025</v>
      </c>
      <c r="EC50" s="245">
        <v>2087500</v>
      </c>
      <c r="ED50" s="244"/>
      <c r="EE50" s="245">
        <v>845000</v>
      </c>
      <c r="EK50" s="242">
        <v>0</v>
      </c>
      <c r="EO50" s="244"/>
      <c r="EP50" s="244"/>
      <c r="GA50" s="254">
        <v>1</v>
      </c>
      <c r="GB50" s="254"/>
      <c r="GC50" s="254">
        <v>3</v>
      </c>
      <c r="GD50" s="254"/>
      <c r="GE50" s="254">
        <v>47</v>
      </c>
      <c r="GF50" s="254"/>
      <c r="GG50" s="254">
        <v>168</v>
      </c>
      <c r="GH50" s="254"/>
      <c r="GI50" s="254">
        <v>118</v>
      </c>
      <c r="GJ50" s="254"/>
      <c r="GK50" s="254">
        <v>16</v>
      </c>
      <c r="GL50" s="254"/>
      <c r="GM50" s="254">
        <v>2</v>
      </c>
      <c r="GN50" s="254"/>
      <c r="GO50" s="254">
        <v>42</v>
      </c>
      <c r="GP50" s="254"/>
      <c r="GQ50" s="254"/>
      <c r="GR50" s="254"/>
      <c r="GS50" s="254"/>
      <c r="GT50" s="254"/>
      <c r="GU50" s="184"/>
      <c r="GV50" s="184"/>
      <c r="GW50" s="184"/>
      <c r="GX50" s="184"/>
      <c r="GY50" s="184"/>
      <c r="GZ50" s="184"/>
      <c r="HC50" s="184"/>
      <c r="HG50" s="285">
        <v>628.54558133398666</v>
      </c>
      <c r="HH50" s="285"/>
      <c r="HI50" s="285">
        <v>4027.5919259692041</v>
      </c>
      <c r="HJ50" s="285"/>
      <c r="HK50" s="285">
        <v>258.2031323620875</v>
      </c>
      <c r="HL50" s="285"/>
      <c r="HM50" s="285">
        <v>5755.856687838067</v>
      </c>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1.1091716649864172</v>
      </c>
      <c r="GB51" s="267"/>
      <c r="GC51" s="267">
        <v>0.36360521372326982</v>
      </c>
      <c r="GD51" s="267"/>
      <c r="GE51" s="267">
        <v>33.871383205858358</v>
      </c>
      <c r="GF51" s="267"/>
      <c r="GG51" s="267">
        <v>136.30147248399106</v>
      </c>
      <c r="GH51" s="267"/>
      <c r="GI51" s="267">
        <v>100.24364241356987</v>
      </c>
      <c r="GJ51" s="267"/>
      <c r="GK51" s="267">
        <v>24.600571097374957</v>
      </c>
      <c r="GL51" s="267"/>
      <c r="GM51" s="267">
        <v>1.0314765417566547</v>
      </c>
      <c r="GN51" s="267"/>
      <c r="GO51" s="267">
        <v>36.107498463398201</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t="s">
        <v>464</v>
      </c>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0</v>
      </c>
      <c r="GB52" s="254"/>
      <c r="GC52" s="254">
        <v>1.0506146999740498</v>
      </c>
      <c r="GD52" s="254"/>
      <c r="GE52" s="254">
        <v>20.454622807090793</v>
      </c>
      <c r="GF52" s="254"/>
      <c r="GG52" s="254">
        <v>108.94494648146846</v>
      </c>
      <c r="GH52" s="254"/>
      <c r="GI52" s="254">
        <v>69.926615581640192</v>
      </c>
      <c r="GJ52" s="254"/>
      <c r="GK52" s="254">
        <v>19.243021972010535</v>
      </c>
      <c r="GL52" s="254"/>
      <c r="GM52" s="254">
        <v>1.3186099206152224</v>
      </c>
      <c r="GN52" s="254"/>
      <c r="GO52" s="254">
        <v>26.938879042586489</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t="s">
        <v>465</v>
      </c>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c r="GB53" s="267"/>
      <c r="GC53" s="267"/>
      <c r="GD53" s="267"/>
      <c r="GE53" s="267"/>
      <c r="GF53" s="267"/>
      <c r="GG53" s="267"/>
      <c r="GH53" s="267"/>
      <c r="GI53" s="267"/>
      <c r="GJ53" s="267"/>
      <c r="GK53" s="267"/>
      <c r="GL53" s="267"/>
      <c r="GM53" s="267"/>
      <c r="GN53" s="267"/>
      <c r="GO53" s="267"/>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95" t="s">
        <v>466</v>
      </c>
      <c r="HW53" s="239">
        <v>12.5</v>
      </c>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9">
        <v>2005</v>
      </c>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2.3312113332735587</v>
      </c>
      <c r="GB55" s="254"/>
      <c r="GC55" s="254">
        <v>6.3826392213180148</v>
      </c>
      <c r="GD55" s="254"/>
      <c r="GE55" s="254">
        <v>40.124019697246034</v>
      </c>
      <c r="GF55" s="254"/>
      <c r="GG55" s="254">
        <v>126.15126988557074</v>
      </c>
      <c r="GH55" s="254"/>
      <c r="GI55" s="254">
        <v>81.083442551332453</v>
      </c>
      <c r="GJ55" s="254"/>
      <c r="GK55" s="254">
        <v>13.033670314980366</v>
      </c>
      <c r="GL55" s="254"/>
      <c r="GM55" s="254">
        <v>0.51150895140664954</v>
      </c>
      <c r="GN55" s="254"/>
      <c r="GO55" s="254">
        <v>43.478260869565219</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9">
        <v>2006</v>
      </c>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1.4301052740871081</v>
      </c>
      <c r="GB56" s="254"/>
      <c r="GC56" s="254">
        <v>5.1801356452979377</v>
      </c>
      <c r="GD56" s="254"/>
      <c r="GE56" s="254">
        <v>38.056994432892544</v>
      </c>
      <c r="GF56" s="254"/>
      <c r="GG56" s="254">
        <v>137.76596382659497</v>
      </c>
      <c r="GH56" s="254"/>
      <c r="GI56" s="254">
        <v>95.599318932026875</v>
      </c>
      <c r="GJ56" s="254"/>
      <c r="GK56" s="254">
        <v>15.434514754526061</v>
      </c>
      <c r="GL56" s="254"/>
      <c r="GM56" s="254">
        <v>0.5087751973085014</v>
      </c>
      <c r="GN56" s="254"/>
      <c r="GO56" s="254">
        <v>47.126654199926044</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9">
        <v>2007</v>
      </c>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1.4256469305845079</v>
      </c>
      <c r="GB57" s="254"/>
      <c r="GC57" s="254">
        <v>5.2517932891989219</v>
      </c>
      <c r="GD57" s="254"/>
      <c r="GE57" s="254">
        <v>37.99693774725619</v>
      </c>
      <c r="GF57" s="254"/>
      <c r="GG57" s="254">
        <v>141.66522714661536</v>
      </c>
      <c r="GH57" s="254"/>
      <c r="GI57" s="254">
        <v>82.549392443888507</v>
      </c>
      <c r="GJ57" s="254"/>
      <c r="GK57" s="254">
        <v>19.033715074914699</v>
      </c>
      <c r="GL57" s="254"/>
      <c r="GM57" s="254">
        <v>0.50607050890788907</v>
      </c>
      <c r="GN57" s="254"/>
      <c r="GO57" s="254">
        <v>45.868776586302431</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9">
        <v>2008</v>
      </c>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1.243564261102954</v>
      </c>
      <c r="GB58" s="254"/>
      <c r="GC58" s="254">
        <v>5.9293327055391014</v>
      </c>
      <c r="GD58" s="254"/>
      <c r="GE58" s="254">
        <v>33.463856596361303</v>
      </c>
      <c r="GF58" s="254"/>
      <c r="GG58" s="254">
        <v>144.1200818882435</v>
      </c>
      <c r="GH58" s="254"/>
      <c r="GI58" s="254">
        <v>95.6226517591343</v>
      </c>
      <c r="GJ58" s="254"/>
      <c r="GK58" s="254">
        <v>19.279552013672998</v>
      </c>
      <c r="GL58" s="254"/>
      <c r="GM58" s="254">
        <v>1.3423851336254009</v>
      </c>
      <c r="GN58" s="254"/>
      <c r="GO58" s="254">
        <v>47.648414019703395</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9">
        <v>2009</v>
      </c>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0.26565245999625908</v>
      </c>
      <c r="GB59" s="254"/>
      <c r="GC59" s="254">
        <v>0.22451869243821626</v>
      </c>
      <c r="GD59" s="254"/>
      <c r="GE59" s="254">
        <v>33.077497537192713</v>
      </c>
      <c r="GF59" s="254"/>
      <c r="GG59" s="254">
        <v>149.58142994501389</v>
      </c>
      <c r="GH59" s="254"/>
      <c r="GI59" s="254">
        <v>104.13893890438462</v>
      </c>
      <c r="GJ59" s="254"/>
      <c r="GK59" s="254">
        <v>18.848165559802904</v>
      </c>
      <c r="GL59" s="254"/>
      <c r="GM59" s="254">
        <v>0</v>
      </c>
      <c r="GN59" s="254"/>
      <c r="GO59" s="254">
        <v>47.92204350507577</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9">
        <v>2010</v>
      </c>
      <c r="EC60" s="245">
        <v>1315000</v>
      </c>
      <c r="ED60" s="244"/>
      <c r="EE60" s="245">
        <v>600000</v>
      </c>
      <c r="EG60" s="245">
        <v>20.2</v>
      </c>
      <c r="EI60" s="245">
        <v>6.1</v>
      </c>
      <c r="EK60" s="242">
        <v>3.1</v>
      </c>
      <c r="EO60" s="244">
        <v>1.2</v>
      </c>
      <c r="EP60" s="244"/>
      <c r="GA60" s="254">
        <v>0.70621857046645575</v>
      </c>
      <c r="GB60" s="254"/>
      <c r="GC60" s="254">
        <v>5.0114616890407886</v>
      </c>
      <c r="GD60" s="254"/>
      <c r="GE60" s="254">
        <v>36.407352867777071</v>
      </c>
      <c r="GF60" s="254"/>
      <c r="GG60" s="254">
        <v>146.44806700595578</v>
      </c>
      <c r="GH60" s="254"/>
      <c r="GI60" s="254">
        <v>99.977612409652096</v>
      </c>
      <c r="GJ60" s="254"/>
      <c r="GK60" s="254">
        <v>21.823138746579339</v>
      </c>
      <c r="GL60" s="254"/>
      <c r="GM60" s="254">
        <v>0</v>
      </c>
      <c r="GN60" s="254"/>
      <c r="GO60" s="254">
        <v>48.482072351898076</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9">
        <v>2011</v>
      </c>
      <c r="EC61" s="245">
        <v>1250000</v>
      </c>
      <c r="ED61" s="244"/>
      <c r="EE61" s="245">
        <v>574900</v>
      </c>
      <c r="EK61" s="242">
        <v>1.7000000000000002</v>
      </c>
      <c r="EO61" s="244">
        <v>0.41226912928759896</v>
      </c>
      <c r="EP61" s="244"/>
      <c r="GA61" s="254">
        <v>0</v>
      </c>
      <c r="GB61" s="254"/>
      <c r="GC61" s="254">
        <v>4.5733977454999719</v>
      </c>
      <c r="GD61" s="254"/>
      <c r="GE61" s="254">
        <v>33.826352749343734</v>
      </c>
      <c r="GF61" s="254"/>
      <c r="GG61" s="254">
        <v>136.32489742453654</v>
      </c>
      <c r="GH61" s="254"/>
      <c r="GI61" s="254">
        <v>117.58636623098879</v>
      </c>
      <c r="GJ61" s="254"/>
      <c r="GK61" s="254">
        <v>24.289665087925659</v>
      </c>
      <c r="GL61" s="254"/>
      <c r="GM61" s="254">
        <v>0</v>
      </c>
      <c r="GN61" s="254"/>
      <c r="GO61" s="254">
        <v>49.65849218625975</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9">
        <v>2012</v>
      </c>
      <c r="EC62" s="245">
        <v>1225000</v>
      </c>
      <c r="ED62" s="244"/>
      <c r="EE62" s="245">
        <v>550000</v>
      </c>
      <c r="EK62" s="242">
        <v>1.7000000000000002</v>
      </c>
      <c r="EO62" s="244"/>
      <c r="EP62" s="244"/>
      <c r="GA62" s="254">
        <v>1.0501962057393082</v>
      </c>
      <c r="GB62" s="254"/>
      <c r="GC62" s="254">
        <v>5.6111646400704913</v>
      </c>
      <c r="GD62" s="254"/>
      <c r="GE62" s="254">
        <v>31.679662367691126</v>
      </c>
      <c r="GF62" s="254"/>
      <c r="GG62" s="254">
        <v>123.05368309555786</v>
      </c>
      <c r="GH62" s="254"/>
      <c r="GI62" s="254">
        <v>110.29645109205079</v>
      </c>
      <c r="GJ62" s="254"/>
      <c r="GK62" s="254">
        <v>21.322607511767021</v>
      </c>
      <c r="GL62" s="254"/>
      <c r="GM62" s="254">
        <v>0.66953989622082566</v>
      </c>
      <c r="GN62" s="254"/>
      <c r="GO62" s="254">
        <v>46.090761275613033</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9">
        <v>2013</v>
      </c>
      <c r="EC63" s="245">
        <v>1402500</v>
      </c>
      <c r="ED63" s="244"/>
      <c r="EE63" s="245">
        <v>570000</v>
      </c>
      <c r="EK63" s="242">
        <v>0.2</v>
      </c>
      <c r="EO63" s="244"/>
      <c r="EP63" s="244"/>
      <c r="GA63" s="254">
        <v>1.1692109359829586</v>
      </c>
      <c r="GB63" s="254"/>
      <c r="GC63" s="254">
        <v>4.650064632225436</v>
      </c>
      <c r="GD63" s="254"/>
      <c r="GE63" s="254">
        <v>34.782196778980257</v>
      </c>
      <c r="GF63" s="254"/>
      <c r="GG63" s="254">
        <v>112.208612732368</v>
      </c>
      <c r="GH63" s="254"/>
      <c r="GI63" s="254">
        <v>103.7404204617922</v>
      </c>
      <c r="GJ63" s="254"/>
      <c r="GK63" s="254">
        <v>21.962628241522346</v>
      </c>
      <c r="GL63" s="254"/>
      <c r="GM63" s="254">
        <v>1.7570527044091961</v>
      </c>
      <c r="GN63" s="254"/>
      <c r="GO63" s="254">
        <v>44.092342651099848</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9">
        <v>2014</v>
      </c>
      <c r="EC64" s="245">
        <v>1600000</v>
      </c>
      <c r="ED64" s="244"/>
      <c r="EE64" s="245">
        <v>615000</v>
      </c>
      <c r="EK64" s="242">
        <v>0.70000000000000007</v>
      </c>
      <c r="EO64" s="244"/>
      <c r="EP64" s="244"/>
      <c r="GA64" s="254">
        <v>1.0222335803731153</v>
      </c>
      <c r="GB64" s="254"/>
      <c r="GC64" s="254">
        <v>6.2504542481284977</v>
      </c>
      <c r="GD64" s="254"/>
      <c r="GE64" s="254">
        <v>31.860970311368572</v>
      </c>
      <c r="GF64" s="254"/>
      <c r="GG64" s="254">
        <v>123.36190757710119</v>
      </c>
      <c r="GH64" s="254"/>
      <c r="GI64" s="254">
        <v>109.78008224566423</v>
      </c>
      <c r="GJ64" s="254"/>
      <c r="GK64" s="254">
        <v>21.894806156885341</v>
      </c>
      <c r="GL64" s="254"/>
      <c r="GM64" s="254">
        <v>0.99198148301231703</v>
      </c>
      <c r="GN64" s="254"/>
      <c r="GO64" s="254">
        <v>45.808939026131661</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9">
        <v>2015</v>
      </c>
      <c r="EC65" s="245">
        <v>1900000</v>
      </c>
      <c r="ED65" s="244"/>
      <c r="EE65" s="245">
        <v>655000</v>
      </c>
      <c r="EK65" s="242">
        <v>1.2</v>
      </c>
      <c r="EO65" s="244"/>
      <c r="EP65" s="244"/>
      <c r="GA65" s="254">
        <v>1.0313494324352255</v>
      </c>
      <c r="GB65" s="254"/>
      <c r="GC65" s="254">
        <v>5.2829118576247343</v>
      </c>
      <c r="GD65" s="254"/>
      <c r="GE65" s="254">
        <v>34.521819941496659</v>
      </c>
      <c r="GF65" s="254"/>
      <c r="GG65" s="254">
        <v>115.10010878011082</v>
      </c>
      <c r="GH65" s="254"/>
      <c r="GI65" s="254">
        <v>100.07057880894588</v>
      </c>
      <c r="GJ65" s="254"/>
      <c r="GK65" s="254">
        <v>23.301474716395933</v>
      </c>
      <c r="GL65" s="254"/>
      <c r="GM65" s="254">
        <v>1.8017913979572386</v>
      </c>
      <c r="GN65" s="254"/>
      <c r="GO65" s="254">
        <v>42.238125119576729</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9">
        <v>2016</v>
      </c>
      <c r="EC66" s="245">
        <v>1963000</v>
      </c>
      <c r="ED66" s="244"/>
      <c r="EE66" s="245">
        <v>675000</v>
      </c>
      <c r="EK66" s="242">
        <v>0.70000000000000007</v>
      </c>
      <c r="EO66" s="244"/>
      <c r="EP66" s="244"/>
      <c r="GA66" s="254">
        <v>0.4952385838401811</v>
      </c>
      <c r="GC66" s="254">
        <v>5.0535989304428268</v>
      </c>
      <c r="GE66" s="254">
        <v>33.376200596723855</v>
      </c>
      <c r="GG66" s="254">
        <v>111.42568789588206</v>
      </c>
      <c r="GI66" s="254">
        <v>100.77976075851504</v>
      </c>
      <c r="GK66" s="254">
        <v>21.798865452805359</v>
      </c>
      <c r="GM66" s="254">
        <v>0</v>
      </c>
      <c r="GO66" s="254">
        <v>41.387808721754546</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9">
        <v>2017</v>
      </c>
      <c r="EC67" s="245">
        <v>2200000</v>
      </c>
      <c r="ED67" s="244"/>
      <c r="EE67" s="245">
        <v>711250</v>
      </c>
      <c r="EK67" s="242">
        <v>0.2</v>
      </c>
      <c r="EO67" s="244"/>
      <c r="EP67" s="244"/>
      <c r="GA67" s="254">
        <v>0.8282131586936835</v>
      </c>
      <c r="GC67" s="254">
        <v>4.7997756690784819</v>
      </c>
      <c r="GE67" s="254">
        <v>36.79162858147518</v>
      </c>
      <c r="GG67" s="254">
        <v>118.20670986370671</v>
      </c>
      <c r="GI67" s="254">
        <v>107.08436432892624</v>
      </c>
      <c r="GK67" s="254">
        <v>21.86998310997091</v>
      </c>
      <c r="GM67" s="254">
        <v>0</v>
      </c>
      <c r="GO67" s="254">
        <v>43.405247170033633</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9">
        <v>2018</v>
      </c>
      <c r="EC68" s="245">
        <v>2090000</v>
      </c>
      <c r="ED68" s="244"/>
      <c r="EE68" s="245">
        <v>720000</v>
      </c>
      <c r="EK68" s="242">
        <v>1.0999999999999999</v>
      </c>
      <c r="EO68" s="244"/>
      <c r="EP68" s="244"/>
      <c r="GA68" s="254">
        <v>0</v>
      </c>
      <c r="GB68" s="254"/>
      <c r="GC68" s="254">
        <v>5.2452332268146042</v>
      </c>
      <c r="GD68" s="254"/>
      <c r="GE68" s="254">
        <v>34.520656800268362</v>
      </c>
      <c r="GF68" s="254"/>
      <c r="GG68" s="254">
        <v>104.75133411836099</v>
      </c>
      <c r="GH68" s="254"/>
      <c r="GI68" s="254">
        <v>90.691312672718396</v>
      </c>
      <c r="GJ68" s="254"/>
      <c r="GK68" s="254">
        <v>19.330183605484269</v>
      </c>
      <c r="GL68" s="254"/>
      <c r="GM68" s="254">
        <v>1.9294518168262569</v>
      </c>
      <c r="GN68" s="254"/>
      <c r="GO68" s="254">
        <v>39.393772671724548</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9">
        <v>2019</v>
      </c>
      <c r="EC69" s="245">
        <v>2005000</v>
      </c>
      <c r="ED69" s="244"/>
      <c r="EE69" s="245">
        <v>745000</v>
      </c>
      <c r="EK69" s="242">
        <v>0.6</v>
      </c>
      <c r="EO69" s="244"/>
      <c r="EP69" s="244"/>
      <c r="GA69" s="254">
        <v>8.1743389320204224E-2</v>
      </c>
      <c r="GB69" s="254"/>
      <c r="GC69" s="254">
        <v>4.9379883156047271</v>
      </c>
      <c r="GD69" s="254"/>
      <c r="GE69" s="254">
        <v>36.183475591658549</v>
      </c>
      <c r="GF69" s="254"/>
      <c r="GG69" s="254">
        <v>109.95995082115142</v>
      </c>
      <c r="GH69" s="254"/>
      <c r="GI69" s="254">
        <v>94.243823475478848</v>
      </c>
      <c r="GJ69" s="254"/>
      <c r="GK69" s="254">
        <v>19.528991429772997</v>
      </c>
      <c r="GL69" s="254"/>
      <c r="GM69" s="254">
        <v>1.7639482001240692</v>
      </c>
      <c r="GN69" s="254"/>
      <c r="GO69" s="254">
        <v>35.43240160713006</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9">
        <v>2020</v>
      </c>
      <c r="EC70" s="245">
        <v>2100000</v>
      </c>
      <c r="ED70" s="244"/>
      <c r="EE70" s="245">
        <v>749500</v>
      </c>
      <c r="EK70" s="242">
        <v>0.6</v>
      </c>
      <c r="EO70" s="244"/>
      <c r="EP70" s="244"/>
      <c r="GA70" s="254">
        <v>0.16281995779446126</v>
      </c>
      <c r="GB70" s="254"/>
      <c r="GC70" s="254">
        <v>4.6354317062297987</v>
      </c>
      <c r="GD70" s="254"/>
      <c r="GE70" s="254">
        <v>37.790028710892052</v>
      </c>
      <c r="GF70" s="254"/>
      <c r="GG70" s="254">
        <v>114.74579924738028</v>
      </c>
      <c r="GH70" s="254"/>
      <c r="GI70" s="254">
        <v>97.771518232652056</v>
      </c>
      <c r="GJ70" s="254"/>
      <c r="GK70" s="254">
        <v>19.731931162968902</v>
      </c>
      <c r="GL70" s="254"/>
      <c r="GM70" s="254">
        <v>1.5993248338542276</v>
      </c>
      <c r="GN70" s="254"/>
      <c r="GO70" s="254">
        <v>37.128408556406406</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9">
        <v>2021</v>
      </c>
      <c r="EC71" s="245">
        <v>2518000</v>
      </c>
      <c r="ED71" s="244"/>
      <c r="EE71" s="245">
        <v>779114</v>
      </c>
      <c r="EK71" s="242">
        <v>0.4</v>
      </c>
      <c r="EO71" s="244"/>
      <c r="EP71" s="244"/>
      <c r="GA71" s="254">
        <v>0.48019644559913771</v>
      </c>
      <c r="GB71" s="254"/>
      <c r="GC71" s="254">
        <v>3.3239863671203089</v>
      </c>
      <c r="GD71" s="254"/>
      <c r="GE71" s="254">
        <v>32.959564840873291</v>
      </c>
      <c r="GF71" s="254"/>
      <c r="GG71" s="254">
        <v>95.283400862717912</v>
      </c>
      <c r="GH71" s="254"/>
      <c r="GI71" s="254">
        <v>96.984375506360294</v>
      </c>
      <c r="GJ71" s="254"/>
      <c r="GK71" s="254">
        <v>23.200565202460336</v>
      </c>
      <c r="GL71" s="254"/>
      <c r="GM71" s="254">
        <v>1.2931721221080095</v>
      </c>
      <c r="GN71" s="254"/>
      <c r="GO71" s="254">
        <v>34.265560421623753</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9">
        <v>2022</v>
      </c>
      <c r="EC72" s="245">
        <v>2520000</v>
      </c>
      <c r="ED72" s="244"/>
      <c r="EE72" s="245">
        <v>770000</v>
      </c>
      <c r="EK72" s="242">
        <v>0.8</v>
      </c>
      <c r="EO72" s="244"/>
      <c r="EP72" s="244"/>
      <c r="GA72" s="254">
        <v>0.46091988771143066</v>
      </c>
      <c r="GB72" s="254"/>
      <c r="GC72" s="254">
        <v>2.9668423057483073</v>
      </c>
      <c r="GD72" s="254"/>
      <c r="GE72" s="254">
        <v>23.140421341007219</v>
      </c>
      <c r="GF72" s="254"/>
      <c r="GG72" s="254">
        <v>101.62756650098423</v>
      </c>
      <c r="GH72" s="254"/>
      <c r="GI72" s="254">
        <v>86.297377626982083</v>
      </c>
      <c r="GJ72" s="254"/>
      <c r="GK72" s="254">
        <v>19.696788271385646</v>
      </c>
      <c r="GL72" s="254"/>
      <c r="GM72" s="254">
        <v>1.9196417487332929</v>
      </c>
      <c r="GN72" s="254"/>
      <c r="GO72" s="254">
        <v>31.301907525518779</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9">
        <v>2023</v>
      </c>
      <c r="EC73" s="245">
        <v>2610000</v>
      </c>
      <c r="ED73" s="244"/>
      <c r="EE73" s="245">
        <v>745000</v>
      </c>
      <c r="EK73" s="242">
        <v>0.8</v>
      </c>
      <c r="EO73" s="244"/>
      <c r="EP73" s="244"/>
      <c r="GA73" s="254">
        <v>0</v>
      </c>
      <c r="GB73" s="254"/>
      <c r="GC73" s="254">
        <v>2.0115497875085682</v>
      </c>
      <c r="GD73" s="254"/>
      <c r="GE73" s="254">
        <v>22.987130237767818</v>
      </c>
      <c r="GF73" s="254"/>
      <c r="GG73" s="254">
        <v>100.30015716851106</v>
      </c>
      <c r="GH73" s="254"/>
      <c r="GI73" s="254">
        <v>87.794804463317988</v>
      </c>
      <c r="GJ73" s="254"/>
      <c r="GK73" s="254">
        <v>20.901282558986921</v>
      </c>
      <c r="GL73" s="254"/>
      <c r="GM73" s="254">
        <v>1.452315730290008</v>
      </c>
      <c r="GN73" s="254"/>
      <c r="GO73" s="254">
        <v>31.483253124382443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9">
        <v>2024</v>
      </c>
      <c r="EC74" s="245">
        <v>2367000</v>
      </c>
      <c r="ED74" s="244"/>
      <c r="EE74" s="245">
        <v>612500</v>
      </c>
      <c r="EK74" s="242">
        <v>0.89999999999999991</v>
      </c>
      <c r="EO74" s="244"/>
      <c r="EP74" s="244"/>
      <c r="GA74" s="267">
        <v>0</v>
      </c>
      <c r="GB74" s="267"/>
      <c r="GC74" s="267">
        <v>1.4002646235765683</v>
      </c>
      <c r="GD74" s="267"/>
      <c r="GE74" s="267">
        <v>19.792654601230748</v>
      </c>
      <c r="GF74" s="267"/>
      <c r="GG74" s="267">
        <v>93.1256915661303</v>
      </c>
      <c r="GH74" s="267"/>
      <c r="GI74" s="267">
        <v>81.019348244671065</v>
      </c>
      <c r="GJ74" s="267"/>
      <c r="GK74" s="267">
        <v>19.25570654857064</v>
      </c>
      <c r="GL74" s="267"/>
      <c r="GM74" s="267">
        <v>1.0581437280353778</v>
      </c>
      <c r="GN74" s="267"/>
      <c r="GO74" s="267">
        <v>29.053347516863152</v>
      </c>
      <c r="GP74" s="254"/>
      <c r="GQ74" s="254"/>
      <c r="GR74" s="254"/>
      <c r="GS74" s="254"/>
      <c r="GT74" s="254"/>
      <c r="GU74" s="184"/>
      <c r="GV74" s="184"/>
      <c r="GW74" s="184"/>
      <c r="GX74" s="184"/>
      <c r="GY74" s="184"/>
      <c r="GZ74" s="184"/>
      <c r="HC74" s="184"/>
      <c r="HG74" s="285">
        <v>539.14069796089086</v>
      </c>
      <c r="HH74" s="285"/>
      <c r="HI74" s="285">
        <v>3255.4701868371749</v>
      </c>
      <c r="HJ74" s="285"/>
      <c r="HK74" s="285">
        <v>191.93638025175179</v>
      </c>
      <c r="HL74" s="285"/>
      <c r="HM74" s="285">
        <v>4443.7569111420498</v>
      </c>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9">
        <v>2025</v>
      </c>
      <c r="EC75" s="245">
        <v>2227500</v>
      </c>
      <c r="ED75" s="244"/>
      <c r="EE75" s="245">
        <v>647125</v>
      </c>
      <c r="EK75" s="242">
        <v>1.7000000000000002</v>
      </c>
      <c r="EO75" s="244"/>
      <c r="EP75" s="244"/>
      <c r="GA75" s="267">
        <v>0</v>
      </c>
      <c r="GB75" s="267"/>
      <c r="GC75" s="267">
        <v>0.95072096339724288</v>
      </c>
      <c r="GD75" s="267"/>
      <c r="GE75" s="267">
        <v>21.456208230742174</v>
      </c>
      <c r="GF75" s="267"/>
      <c r="GG75" s="267">
        <v>107.12530712530713</v>
      </c>
      <c r="GH75" s="267"/>
      <c r="GI75" s="267">
        <v>89.020771513353125</v>
      </c>
      <c r="GJ75" s="267"/>
      <c r="GK75" s="267">
        <v>19.296254256526673</v>
      </c>
      <c r="GL75" s="267"/>
      <c r="GM75" s="267">
        <v>0.67940552016985145</v>
      </c>
      <c r="GN75" s="267"/>
      <c r="GO75" s="267">
        <v>31.132949885092497</v>
      </c>
      <c r="GP75" s="254"/>
      <c r="GQ75" s="254"/>
      <c r="GR75" s="254"/>
      <c r="GS75" s="254"/>
      <c r="GT75" s="254"/>
      <c r="GU75" s="184"/>
      <c r="GV75" s="184"/>
      <c r="GW75" s="184"/>
      <c r="GX75" s="184"/>
      <c r="GY75" s="184"/>
      <c r="GZ75" s="184"/>
      <c r="HC75" s="184"/>
      <c r="HG75" s="285">
        <v>639.29711024223627</v>
      </c>
      <c r="HH75" s="285"/>
      <c r="HI75" s="285">
        <v>4180.7109792818301</v>
      </c>
      <c r="HJ75" s="285"/>
      <c r="HK75" s="285">
        <v>141.56667116084671</v>
      </c>
      <c r="HL75" s="285"/>
      <c r="HM75" s="285">
        <v>5527.2796728236935</v>
      </c>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0.15894871186383039</v>
      </c>
      <c r="GB76" s="267"/>
      <c r="GC76" s="267">
        <v>1.5156155269410736</v>
      </c>
      <c r="GD76" s="267"/>
      <c r="GE76" s="267">
        <v>15.464922741353035</v>
      </c>
      <c r="GF76" s="267"/>
      <c r="GG76" s="267">
        <v>102.49967633996486</v>
      </c>
      <c r="GH76" s="267"/>
      <c r="GI76" s="267">
        <v>72.962272778192627</v>
      </c>
      <c r="GJ76" s="267"/>
      <c r="GK76" s="267">
        <v>20.092233336784872</v>
      </c>
      <c r="GL76" s="267"/>
      <c r="GM76" s="267">
        <v>1.5365787461205775</v>
      </c>
      <c r="GN76" s="267"/>
      <c r="GO76" s="267">
        <v>27.73634792151277</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0.15346426141655675</v>
      </c>
      <c r="GB77" s="267"/>
      <c r="GC77" s="267">
        <v>1.0167090663846676</v>
      </c>
      <c r="GD77" s="267"/>
      <c r="GE77" s="267">
        <v>12.262223304930853</v>
      </c>
      <c r="GF77" s="267"/>
      <c r="GG77" s="267">
        <v>77.977534357879605</v>
      </c>
      <c r="GH77" s="267"/>
      <c r="GI77" s="267">
        <v>63.549365441096292</v>
      </c>
      <c r="GJ77" s="267"/>
      <c r="GK77" s="267">
        <v>15.921169692026934</v>
      </c>
      <c r="GL77" s="267"/>
      <c r="GM77" s="267">
        <v>1.5445774895793669</v>
      </c>
      <c r="GN77" s="267"/>
      <c r="GO77" s="267">
        <v>22.101035878495676</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c r="GB78" s="267"/>
      <c r="GC78" s="267"/>
      <c r="GD78" s="267"/>
      <c r="GE78" s="267"/>
      <c r="GF78" s="267"/>
      <c r="GG78" s="267"/>
      <c r="GH78" s="267"/>
      <c r="GI78" s="267"/>
      <c r="GJ78" s="267"/>
      <c r="GK78" s="267"/>
      <c r="GL78" s="267"/>
      <c r="GM78" s="267"/>
      <c r="GN78" s="267"/>
      <c r="GO78" s="267"/>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v>19.3</v>
      </c>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9">
        <v>2005</v>
      </c>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9.8707403055229133</v>
      </c>
      <c r="GB80" s="254"/>
      <c r="GC80" s="254">
        <v>54.817401867739726</v>
      </c>
      <c r="GD80" s="254"/>
      <c r="GE80" s="254">
        <v>112.12166393320412</v>
      </c>
      <c r="GF80" s="254"/>
      <c r="GG80" s="254">
        <v>118.93583724569639</v>
      </c>
      <c r="GH80" s="254"/>
      <c r="GI80" s="254">
        <v>47.118801174107837</v>
      </c>
      <c r="GJ80" s="254"/>
      <c r="GK80" s="254">
        <v>8.3078611176424495</v>
      </c>
      <c r="GL80" s="254"/>
      <c r="GM80" s="254">
        <v>0.4918435937371915</v>
      </c>
      <c r="GN80" s="254"/>
      <c r="GO80" s="254">
        <v>59.510156230088953</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9">
        <v>2006</v>
      </c>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10.416525704592793</v>
      </c>
      <c r="GB81" s="254"/>
      <c r="GC81" s="254">
        <v>52.731086807968943</v>
      </c>
      <c r="GD81" s="254"/>
      <c r="GE81" s="254">
        <v>117.09678914963364</v>
      </c>
      <c r="GF81" s="254"/>
      <c r="GG81" s="254">
        <v>118.7418626249687</v>
      </c>
      <c r="GH81" s="254"/>
      <c r="GI81" s="254">
        <v>54.823127455572362</v>
      </c>
      <c r="GJ81" s="254"/>
      <c r="GK81" s="254">
        <v>9.7169180821777807</v>
      </c>
      <c r="GL81" s="254"/>
      <c r="GM81" s="254">
        <v>0.49023159880406625</v>
      </c>
      <c r="GN81" s="254"/>
      <c r="GO81" s="254">
        <v>61.467312983870045</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9">
        <v>2007</v>
      </c>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10.652384654181622</v>
      </c>
      <c r="GB82" s="254"/>
      <c r="GC82" s="254">
        <v>52.615297477509188</v>
      </c>
      <c r="GD82" s="254"/>
      <c r="GE82" s="254">
        <v>117.77280891498378</v>
      </c>
      <c r="GF82" s="254"/>
      <c r="GG82" s="254">
        <v>113.78228455572989</v>
      </c>
      <c r="GH82" s="254"/>
      <c r="GI82" s="254">
        <v>48.579198180675817</v>
      </c>
      <c r="GJ82" s="254"/>
      <c r="GK82" s="254">
        <v>11.75226626693455</v>
      </c>
      <c r="GL82" s="254"/>
      <c r="GM82" s="254">
        <v>0.97726027166515372</v>
      </c>
      <c r="GN82" s="254"/>
      <c r="GO82" s="254">
        <v>59.993692715080883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9">
        <v>2008</v>
      </c>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10.571404894098716</v>
      </c>
      <c r="GB83" s="254"/>
      <c r="GC83" s="254">
        <v>53.450302682549967</v>
      </c>
      <c r="GD83" s="254"/>
      <c r="GE83" s="254">
        <v>115.16211757917864</v>
      </c>
      <c r="GF83" s="254"/>
      <c r="GG83" s="254">
        <v>115.52575868016521</v>
      </c>
      <c r="GH83" s="254"/>
      <c r="GI83" s="254">
        <v>56.28908301420929</v>
      </c>
      <c r="GJ83" s="254"/>
      <c r="GK83" s="254">
        <v>12.220204748098498</v>
      </c>
      <c r="GL83" s="254"/>
      <c r="GM83" s="254">
        <v>0.48703910194301925</v>
      </c>
      <c r="GN83" s="254"/>
      <c r="GO83" s="254">
        <v>61.197606329855269</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9">
        <v>2009</v>
      </c>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9.8437220868136102</v>
      </c>
      <c r="GB84" s="254"/>
      <c r="GC84" s="254">
        <v>51.564297722319019</v>
      </c>
      <c r="GD84" s="254"/>
      <c r="GE84" s="254">
        <v>106.97876850998509</v>
      </c>
      <c r="GF84" s="254"/>
      <c r="GG84" s="254">
        <v>120.98834411460793</v>
      </c>
      <c r="GH84" s="254"/>
      <c r="GI84" s="254">
        <v>55.660317129681474</v>
      </c>
      <c r="GJ84" s="254"/>
      <c r="GK84" s="254">
        <v>7.9887271814790273</v>
      </c>
      <c r="GL84" s="254"/>
      <c r="GM84" s="254">
        <v>0</v>
      </c>
      <c r="GN84" s="254"/>
      <c r="GO84" s="254">
        <v>59.42012759279099</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9">
        <v>2010</v>
      </c>
      <c r="EC85" s="245">
        <v>399900</v>
      </c>
      <c r="ED85" s="244"/>
      <c r="EE85" s="245">
        <v>307500</v>
      </c>
      <c r="EG85" s="245">
        <v>9.1</v>
      </c>
      <c r="EI85" s="245">
        <v>6.4</v>
      </c>
      <c r="EK85" s="242">
        <v>79.3</v>
      </c>
      <c r="EO85" s="244">
        <v>5.5</v>
      </c>
      <c r="EP85" s="244"/>
      <c r="GA85" s="254">
        <v>7.8043340157150505</v>
      </c>
      <c r="GB85" s="254"/>
      <c r="GC85" s="254">
        <v>51.587983944696809</v>
      </c>
      <c r="GD85" s="254"/>
      <c r="GE85" s="254">
        <v>115.86147919612509</v>
      </c>
      <c r="GF85" s="254"/>
      <c r="GG85" s="254">
        <v>116.62858087451787</v>
      </c>
      <c r="GH85" s="254"/>
      <c r="GI85" s="254">
        <v>54.006434179703504</v>
      </c>
      <c r="GJ85" s="254"/>
      <c r="GK85" s="254">
        <v>10.649761312561058</v>
      </c>
      <c r="GL85" s="254"/>
      <c r="GM85" s="254">
        <v>0</v>
      </c>
      <c r="GN85" s="254"/>
      <c r="GO85" s="254">
        <v>59.822440352708846</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9">
        <v>2011</v>
      </c>
      <c r="EC86" s="245">
        <v>399000</v>
      </c>
      <c r="ED86" s="244"/>
      <c r="EE86" s="245">
        <v>315000</v>
      </c>
      <c r="EK86" s="242">
        <v>71.899999999999991</v>
      </c>
      <c r="EO86" s="274">
        <v>2.9954762195867466</v>
      </c>
      <c r="EP86" s="244"/>
      <c r="GA86" s="254">
        <v>9.7514560345153303</v>
      </c>
      <c r="GB86" s="254"/>
      <c r="GC86" s="254">
        <v>65.788625138816172</v>
      </c>
      <c r="GD86" s="254"/>
      <c r="GE86" s="254">
        <v>123.60644156266596</v>
      </c>
      <c r="GF86" s="254"/>
      <c r="GG86" s="254">
        <v>126.64349441506958</v>
      </c>
      <c r="GH86" s="254"/>
      <c r="GI86" s="254">
        <v>64.079963293976348</v>
      </c>
      <c r="GJ86" s="254"/>
      <c r="GK86" s="254">
        <v>14.287668490359717</v>
      </c>
      <c r="GL86" s="254"/>
      <c r="GM86" s="254">
        <v>0</v>
      </c>
      <c r="GN86" s="254"/>
      <c r="GO86" s="254">
        <v>67.378015068215277</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9">
        <v>2012</v>
      </c>
      <c r="EC87" s="245">
        <v>377500</v>
      </c>
      <c r="ED87" s="244"/>
      <c r="EE87" s="245">
        <v>310000</v>
      </c>
      <c r="EK87" s="242">
        <v>47.8</v>
      </c>
      <c r="EO87" s="244"/>
      <c r="EP87" s="244"/>
      <c r="GA87" s="254">
        <v>9.7474977654448391</v>
      </c>
      <c r="GB87" s="254"/>
      <c r="GC87" s="254">
        <v>62.518106186344511</v>
      </c>
      <c r="GD87" s="254"/>
      <c r="GE87" s="254">
        <v>139.58182758396694</v>
      </c>
      <c r="GF87" s="254"/>
      <c r="GG87" s="254">
        <v>135.64352671526842</v>
      </c>
      <c r="GH87" s="254"/>
      <c r="GI87" s="254">
        <v>70.012765550386618</v>
      </c>
      <c r="GJ87" s="254"/>
      <c r="GK87" s="254">
        <v>14.938892150931029</v>
      </c>
      <c r="GL87" s="254"/>
      <c r="GM87" s="254">
        <v>0.48434760437193242</v>
      </c>
      <c r="GN87" s="254"/>
      <c r="GO87" s="254">
        <v>71.736645720829088</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9">
        <v>2013</v>
      </c>
      <c r="EC88" s="245">
        <v>385000</v>
      </c>
      <c r="ED88" s="244"/>
      <c r="EE88" s="245">
        <v>307750</v>
      </c>
      <c r="EK88" s="242">
        <v>37</v>
      </c>
      <c r="EO88" s="244"/>
      <c r="EP88" s="244"/>
      <c r="GA88" s="254">
        <v>11.802945827864255</v>
      </c>
      <c r="GB88" s="254"/>
      <c r="GC88" s="254">
        <v>53.9408905668801</v>
      </c>
      <c r="GD88" s="254"/>
      <c r="GE88" s="254">
        <v>124.49916448746876</v>
      </c>
      <c r="GF88" s="254"/>
      <c r="GG88" s="254">
        <v>118.6658081553816</v>
      </c>
      <c r="GH88" s="254"/>
      <c r="GI88" s="254">
        <v>62.847267602013659</v>
      </c>
      <c r="GJ88" s="254"/>
      <c r="GK88" s="254">
        <v>12.351604531411772</v>
      </c>
      <c r="GL88" s="254"/>
      <c r="GM88" s="254">
        <v>1.2186631610307457</v>
      </c>
      <c r="GN88" s="254"/>
      <c r="GO88" s="254">
        <v>63.838218687899889</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9">
        <v>2014</v>
      </c>
      <c r="EC89" s="245">
        <v>405000</v>
      </c>
      <c r="ED89" s="244"/>
      <c r="EE89" s="245">
        <v>319500</v>
      </c>
      <c r="EK89" s="242">
        <v>28.000000000000004</v>
      </c>
      <c r="EO89" s="244"/>
      <c r="EP89" s="244"/>
      <c r="GA89" s="254">
        <v>7.9488778054862834</v>
      </c>
      <c r="GB89" s="254"/>
      <c r="GC89" s="254">
        <v>54.198198198198199</v>
      </c>
      <c r="GD89" s="254"/>
      <c r="GE89" s="254">
        <v>132.2376930685536</v>
      </c>
      <c r="GF89" s="254"/>
      <c r="GG89" s="254">
        <v>126.72512390392679</v>
      </c>
      <c r="GH89" s="254"/>
      <c r="GI89" s="254">
        <v>69.802963189246995</v>
      </c>
      <c r="GJ89" s="254"/>
      <c r="GK89" s="254">
        <v>17.889368379756768</v>
      </c>
      <c r="GL89" s="254"/>
      <c r="GM89" s="254">
        <v>1.2831822920843692</v>
      </c>
      <c r="GN89" s="254"/>
      <c r="GO89" s="254">
        <v>68.676716917922946</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9">
        <v>2015</v>
      </c>
      <c r="EC90" s="245">
        <v>442500</v>
      </c>
      <c r="ED90" s="244"/>
      <c r="EE90" s="245">
        <v>330500</v>
      </c>
      <c r="EK90" s="242">
        <v>29.299999999999997</v>
      </c>
      <c r="EO90" s="244"/>
      <c r="EP90" s="244"/>
      <c r="GA90" s="254">
        <v>8.6008098579031262</v>
      </c>
      <c r="GB90" s="254"/>
      <c r="GC90" s="254">
        <v>48.502649257306359</v>
      </c>
      <c r="GD90" s="254"/>
      <c r="GE90" s="254">
        <v>119.67194913879143</v>
      </c>
      <c r="GF90" s="254"/>
      <c r="GG90" s="254">
        <v>124.43765464163405</v>
      </c>
      <c r="GH90" s="254"/>
      <c r="GI90" s="254">
        <v>66.66718698937666</v>
      </c>
      <c r="GJ90" s="254"/>
      <c r="GK90" s="254">
        <v>11.331505274513331</v>
      </c>
      <c r="GL90" s="254"/>
      <c r="GM90" s="254">
        <v>1.2494533351843158</v>
      </c>
      <c r="GN90" s="254"/>
      <c r="GO90" s="254">
        <v>65.178246458823438</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9">
        <v>2016</v>
      </c>
      <c r="EC91" s="245">
        <v>515000</v>
      </c>
      <c r="ED91" s="244"/>
      <c r="EE91" s="245">
        <v>365000</v>
      </c>
      <c r="EK91" s="242">
        <v>26.900000000000002</v>
      </c>
      <c r="EO91" s="244"/>
      <c r="EP91" s="244"/>
      <c r="GA91" s="254">
        <v>10.249306470421727</v>
      </c>
      <c r="GC91" s="254">
        <v>49.146453666816882</v>
      </c>
      <c r="GE91" s="254">
        <v>100.99983320033988</v>
      </c>
      <c r="GG91" s="254">
        <v>123.42427606998081</v>
      </c>
      <c r="GI91" s="254">
        <v>63.739086954265289</v>
      </c>
      <c r="GK91" s="254">
        <v>17.12752203560035</v>
      </c>
      <c r="GM91" s="254">
        <v>0</v>
      </c>
      <c r="GO91" s="254">
        <v>64.088317442158541</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9">
        <v>2017</v>
      </c>
      <c r="EC92" s="245">
        <v>620000</v>
      </c>
      <c r="ED92" s="244"/>
      <c r="EE92" s="245">
        <v>405000</v>
      </c>
      <c r="EK92" s="242">
        <v>31</v>
      </c>
      <c r="EO92" s="244"/>
      <c r="EP92" s="244"/>
      <c r="GA92" s="254">
        <v>10.389294206996608</v>
      </c>
      <c r="GC92" s="254">
        <v>49.4720782209383</v>
      </c>
      <c r="GE92" s="254">
        <v>111.24485809723308</v>
      </c>
      <c r="GG92" s="254">
        <v>134.66938455306251</v>
      </c>
      <c r="GI92" s="254">
        <v>72.812029246179591</v>
      </c>
      <c r="GK92" s="254">
        <v>17.859349188507878</v>
      </c>
      <c r="GM92" s="254">
        <v>0</v>
      </c>
      <c r="GO92" s="254">
        <v>69.071224658697417</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9">
        <v>2018</v>
      </c>
      <c r="EC93" s="245">
        <v>635000</v>
      </c>
      <c r="ED93" s="244"/>
      <c r="EE93" s="245">
        <v>440000</v>
      </c>
      <c r="EK93" s="242">
        <v>26.400000000000002</v>
      </c>
      <c r="EO93" s="244"/>
      <c r="EP93" s="244"/>
      <c r="GA93" s="254">
        <v>7.3949417059016005</v>
      </c>
      <c r="GB93" s="254"/>
      <c r="GC93" s="254">
        <v>43.989876369920225</v>
      </c>
      <c r="GD93" s="254"/>
      <c r="GE93" s="254">
        <v>99.334223337298866</v>
      </c>
      <c r="GF93" s="254"/>
      <c r="GG93" s="254">
        <v>118.00923775837785</v>
      </c>
      <c r="GH93" s="254"/>
      <c r="GI93" s="254">
        <v>71.491147099668083</v>
      </c>
      <c r="GJ93" s="254"/>
      <c r="GK93" s="254">
        <v>16.570974306735522</v>
      </c>
      <c r="GL93" s="254"/>
      <c r="GM93" s="254">
        <v>1.5577684114517292</v>
      </c>
      <c r="GN93" s="254"/>
      <c r="GO93" s="254">
        <v>63.406354797015801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9">
        <v>2019</v>
      </c>
      <c r="EC94" s="245">
        <v>610000</v>
      </c>
      <c r="ED94" s="244"/>
      <c r="EE94" s="245">
        <v>435000</v>
      </c>
      <c r="EK94" s="242">
        <v>29</v>
      </c>
      <c r="EO94" s="244"/>
      <c r="EP94" s="244"/>
      <c r="GA94" s="254">
        <v>6.3025647026032878</v>
      </c>
      <c r="GB94" s="254"/>
      <c r="GC94" s="254">
        <v>47.326192467996336</v>
      </c>
      <c r="GD94" s="254"/>
      <c r="GE94" s="254">
        <v>102.2795664306439</v>
      </c>
      <c r="GF94" s="254"/>
      <c r="GG94" s="254">
        <v>123.84817998567419</v>
      </c>
      <c r="GH94" s="254"/>
      <c r="GI94" s="254">
        <v>71.14795658580816</v>
      </c>
      <c r="GJ94" s="254"/>
      <c r="GK94" s="254">
        <v>17.488930460549085</v>
      </c>
      <c r="GL94" s="254"/>
      <c r="GM94" s="254">
        <v>1.4728485932089892</v>
      </c>
      <c r="GN94" s="254"/>
      <c r="GO94" s="254">
        <v>57.696967163761798</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9">
        <v>2020</v>
      </c>
      <c r="EC95" s="245">
        <v>635000</v>
      </c>
      <c r="ED95" s="244"/>
      <c r="EE95" s="245">
        <v>480000</v>
      </c>
      <c r="EK95" s="242">
        <v>23.599999999999998</v>
      </c>
      <c r="EO95" s="244"/>
      <c r="EP95" s="244"/>
      <c r="GA95" s="254">
        <v>5.1694405920248307</v>
      </c>
      <c r="GB95" s="254"/>
      <c r="GC95" s="254">
        <v>50.730568431273426</v>
      </c>
      <c r="GD95" s="254"/>
      <c r="GE95" s="254">
        <v>105.20598572807383</v>
      </c>
      <c r="GF95" s="254"/>
      <c r="GG95" s="254">
        <v>129.33151263035498</v>
      </c>
      <c r="GH95" s="254"/>
      <c r="GI95" s="254">
        <v>70.809393060208933</v>
      </c>
      <c r="GJ95" s="254"/>
      <c r="GK95" s="254">
        <v>18.409225940463191</v>
      </c>
      <c r="GL95" s="254"/>
      <c r="GM95" s="254">
        <v>1.3887319230445281</v>
      </c>
      <c r="GN95" s="254"/>
      <c r="GO95" s="254">
        <v>60.019539658036649</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9">
        <v>2021</v>
      </c>
      <c r="EC96" s="245">
        <v>710000</v>
      </c>
      <c r="ED96" s="244"/>
      <c r="EE96" s="245">
        <v>510000</v>
      </c>
      <c r="EK96" s="242">
        <v>16</v>
      </c>
      <c r="EO96" s="244"/>
      <c r="EP96" s="244"/>
      <c r="GA96" s="254">
        <v>7.8941343810982474</v>
      </c>
      <c r="GB96" s="254"/>
      <c r="GC96" s="254">
        <v>47.441549959210469</v>
      </c>
      <c r="GD96" s="254"/>
      <c r="GE96" s="254">
        <v>101.56991900302613</v>
      </c>
      <c r="GF96" s="254"/>
      <c r="GG96" s="254">
        <v>121.70340015001754</v>
      </c>
      <c r="GH96" s="254"/>
      <c r="GI96" s="254">
        <v>73.689580164998063</v>
      </c>
      <c r="GJ96" s="254"/>
      <c r="GK96" s="254">
        <v>15.130829162539282</v>
      </c>
      <c r="GL96" s="254"/>
      <c r="GM96" s="254">
        <v>1.0781175828623928</v>
      </c>
      <c r="GN96" s="254"/>
      <c r="GO96" s="254">
        <v>57.996794068391203</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9">
        <v>2022</v>
      </c>
      <c r="EC97" s="245">
        <v>731000</v>
      </c>
      <c r="ED97" s="244"/>
      <c r="EE97" s="245">
        <v>500000</v>
      </c>
      <c r="EK97" s="242">
        <v>14.799999999999999</v>
      </c>
      <c r="EO97" s="244"/>
      <c r="EP97" s="244"/>
      <c r="FS97" s="242"/>
      <c r="FT97" s="242"/>
      <c r="FU97" s="242"/>
      <c r="FV97" s="242"/>
      <c r="FW97" s="242"/>
      <c r="GA97" s="254">
        <v>6.6286208654721133</v>
      </c>
      <c r="GB97" s="254"/>
      <c r="GC97" s="254">
        <v>37.220047341382994</v>
      </c>
      <c r="GD97" s="254"/>
      <c r="GE97" s="254">
        <v>90.992012786712465</v>
      </c>
      <c r="GF97" s="254"/>
      <c r="GG97" s="254">
        <v>121.47964440054284</v>
      </c>
      <c r="GH97" s="254"/>
      <c r="GI97" s="254">
        <v>70.36509940144964</v>
      </c>
      <c r="GJ97" s="254"/>
      <c r="GK97" s="254">
        <v>15.545093428261611</v>
      </c>
      <c r="GL97" s="254"/>
      <c r="GM97" s="254">
        <v>1.6938059987141683</v>
      </c>
      <c r="GN97" s="254"/>
      <c r="GO97" s="254">
        <v>53.65165537929856</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9">
        <v>2023</v>
      </c>
      <c r="EC98" s="245">
        <v>700000</v>
      </c>
      <c r="ED98" s="244"/>
      <c r="EE98" s="245">
        <v>495000</v>
      </c>
      <c r="EK98" s="242">
        <v>11.700000000000001</v>
      </c>
      <c r="EO98" s="244"/>
      <c r="EP98" s="244"/>
      <c r="GA98" s="254">
        <v>4.9335644141079129</v>
      </c>
      <c r="GB98" s="254"/>
      <c r="GC98" s="254">
        <v>34.01756961956638</v>
      </c>
      <c r="GD98" s="254"/>
      <c r="GE98" s="254">
        <v>76.44466566157466</v>
      </c>
      <c r="GF98" s="254"/>
      <c r="GG98" s="254">
        <v>112.7053707813361</v>
      </c>
      <c r="GH98" s="254"/>
      <c r="GI98" s="254">
        <v>68.148911136721765</v>
      </c>
      <c r="GJ98" s="254"/>
      <c r="GK98" s="254">
        <v>16.703775801329293</v>
      </c>
      <c r="GL98" s="254"/>
      <c r="GM98" s="254">
        <v>1.5481972343593873</v>
      </c>
      <c r="GN98" s="254"/>
      <c r="GO98" s="254">
        <v>49.160307047020304</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9">
        <v>2024</v>
      </c>
      <c r="EC99" s="245">
        <v>670000</v>
      </c>
      <c r="ED99" s="244"/>
      <c r="EE99" s="245">
        <v>530000</v>
      </c>
      <c r="EK99" s="242">
        <v>13.700000000000001</v>
      </c>
      <c r="EO99" s="244"/>
      <c r="EP99" s="244"/>
      <c r="GA99" s="267">
        <v>3.450589566213385</v>
      </c>
      <c r="GB99" s="267"/>
      <c r="GC99" s="267">
        <v>27.420301751508788</v>
      </c>
      <c r="GD99" s="267"/>
      <c r="GE99" s="267">
        <v>69.075320211297296</v>
      </c>
      <c r="GF99" s="267"/>
      <c r="GG99" s="267">
        <v>105.44879181368221</v>
      </c>
      <c r="GH99" s="267"/>
      <c r="GI99" s="267">
        <v>64.444693785819112</v>
      </c>
      <c r="GJ99" s="267"/>
      <c r="GK99" s="267">
        <v>15.922790162634353</v>
      </c>
      <c r="GL99" s="267"/>
      <c r="GM99" s="267">
        <v>1.1674968023718153</v>
      </c>
      <c r="GN99" s="267"/>
      <c r="GO99" s="267">
        <v>45.127381369117593</v>
      </c>
      <c r="GP99" s="254"/>
      <c r="GQ99" s="254"/>
      <c r="GR99" s="254"/>
      <c r="GS99" s="254"/>
      <c r="GT99" s="254"/>
      <c r="GU99" s="184"/>
      <c r="GV99" s="184"/>
      <c r="GW99" s="184"/>
      <c r="GX99" s="184"/>
      <c r="GY99" s="184"/>
      <c r="GZ99" s="184"/>
      <c r="HC99" s="184"/>
      <c r="HG99" s="285">
        <v>1327.239525417504</v>
      </c>
      <c r="HH99" s="285"/>
      <c r="HI99" s="285">
        <v>5048.8150740132414</v>
      </c>
      <c r="HJ99" s="285"/>
      <c r="HK99" s="285">
        <v>618.73233832875962</v>
      </c>
      <c r="HL99" s="285"/>
      <c r="HM99" s="285">
        <v>8952.4907419687224</v>
      </c>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9">
        <v>2025</v>
      </c>
      <c r="EC100" s="245">
        <v>670000</v>
      </c>
      <c r="ED100" s="244"/>
      <c r="EE100" s="245">
        <v>520000</v>
      </c>
      <c r="EK100" s="242">
        <v>26.400000000000002</v>
      </c>
      <c r="EO100" s="244"/>
      <c r="EP100" s="244"/>
      <c r="GA100" s="267">
        <v>2.1205159922247749</v>
      </c>
      <c r="GB100" s="267"/>
      <c r="GC100" s="267">
        <v>23.621476704586623</v>
      </c>
      <c r="GD100" s="267"/>
      <c r="GE100" s="267">
        <v>70.732766643916364</v>
      </c>
      <c r="GF100" s="267"/>
      <c r="GG100" s="267">
        <v>109.98552821997106</v>
      </c>
      <c r="GH100" s="267"/>
      <c r="GI100" s="267">
        <v>68.491228070175438</v>
      </c>
      <c r="GJ100" s="267"/>
      <c r="GK100" s="267">
        <v>16.415868673050614</v>
      </c>
      <c r="GL100" s="267"/>
      <c r="GM100" s="267">
        <v>0.81162243324405492</v>
      </c>
      <c r="GN100" s="267"/>
      <c r="GO100" s="267">
        <v>45.601240621987515</v>
      </c>
      <c r="GP100" s="254"/>
      <c r="GQ100" s="254"/>
      <c r="GR100" s="254"/>
      <c r="GS100" s="254"/>
      <c r="GT100" s="254"/>
      <c r="GU100" s="184"/>
      <c r="GV100" s="184"/>
      <c r="GW100" s="184"/>
      <c r="GX100" s="184"/>
      <c r="GY100" s="184"/>
      <c r="GZ100" s="184"/>
      <c r="HC100" s="184"/>
      <c r="HG100" s="285">
        <v>1301.0214380879324</v>
      </c>
      <c r="HH100" s="285"/>
      <c r="HI100" s="285">
        <v>5677.9643909725864</v>
      </c>
      <c r="HJ100" s="285"/>
      <c r="HK100" s="285">
        <v>561.69001574548827</v>
      </c>
      <c r="HL100" s="285"/>
      <c r="HM100" s="285">
        <v>9526.020428761758</v>
      </c>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3.6252425764381258</v>
      </c>
      <c r="GB101" s="267"/>
      <c r="GC101" s="267">
        <v>21.411381680703613</v>
      </c>
      <c r="GD101" s="267"/>
      <c r="GE101" s="267">
        <v>64.636362162429165</v>
      </c>
      <c r="GF101" s="267"/>
      <c r="GG101" s="267">
        <v>103.24196762981919</v>
      </c>
      <c r="GH101" s="267"/>
      <c r="GI101" s="267">
        <v>64.997391758901301</v>
      </c>
      <c r="GJ101" s="267"/>
      <c r="GK101" s="267">
        <v>18.565899778188548</v>
      </c>
      <c r="GL101" s="267"/>
      <c r="GM101" s="267">
        <v>1.4763429647180379</v>
      </c>
      <c r="GN101" s="267"/>
      <c r="GO101" s="267">
        <v>43.281618066255284</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2.1935628078698919</v>
      </c>
      <c r="GB102" s="267"/>
      <c r="GC102" s="267">
        <v>13.566185385123244</v>
      </c>
      <c r="GD102" s="267"/>
      <c r="GE102" s="267">
        <v>48.555113724020607</v>
      </c>
      <c r="GF102" s="267"/>
      <c r="GG102" s="267">
        <v>78.011361914135222</v>
      </c>
      <c r="GH102" s="267"/>
      <c r="GI102" s="267">
        <v>55.528235473511153</v>
      </c>
      <c r="GJ102" s="267"/>
      <c r="GK102" s="267">
        <v>14.396927892013263</v>
      </c>
      <c r="GL102" s="267"/>
      <c r="GM102" s="267">
        <v>0.33157658863392164</v>
      </c>
      <c r="GN102" s="267"/>
      <c r="GO102" s="267">
        <v>33.162364510919907</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c r="GB103" s="267"/>
      <c r="GC103" s="267"/>
      <c r="GD103" s="267"/>
      <c r="GE103" s="267"/>
      <c r="GF103" s="267"/>
      <c r="GG103" s="267"/>
      <c r="GH103" s="267"/>
      <c r="GI103" s="267"/>
      <c r="GJ103" s="267"/>
      <c r="GK103" s="267"/>
      <c r="GL103" s="267"/>
      <c r="GM103" s="267"/>
      <c r="GN103" s="267"/>
      <c r="GO103" s="267"/>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v>175.9</v>
      </c>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9.8294304712344616</v>
      </c>
      <c r="GB105" s="254"/>
      <c r="GC105" s="254">
        <v>75.606844409072821</v>
      </c>
      <c r="GD105" s="254"/>
      <c r="GE105" s="254">
        <v>142.00351493848859</v>
      </c>
      <c r="GF105" s="254"/>
      <c r="GG105" s="254">
        <v>125.03412503412503</v>
      </c>
      <c r="GH105" s="254"/>
      <c r="GI105" s="254">
        <v>48.16807583909813</v>
      </c>
      <c r="GJ105" s="254"/>
      <c r="GK105" s="254">
        <v>11.506276150627615</v>
      </c>
      <c r="GL105" s="254"/>
      <c r="GM105" s="254">
        <v>0</v>
      </c>
      <c r="GN105" s="254"/>
      <c r="GO105" s="254">
        <v>65.224922056713012</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10.492054189935104</v>
      </c>
      <c r="GB106" s="254"/>
      <c r="GC106" s="254">
        <v>59.580534803249058</v>
      </c>
      <c r="GD106" s="254"/>
      <c r="GE106" s="254">
        <v>132.16084371401024</v>
      </c>
      <c r="GF106" s="254"/>
      <c r="GG106" s="254">
        <v>131.1864945146198</v>
      </c>
      <c r="GH106" s="254"/>
      <c r="GI106" s="254">
        <v>47.704323600127438</v>
      </c>
      <c r="GJ106" s="254"/>
      <c r="GK106" s="254">
        <v>9.0376441335548847</v>
      </c>
      <c r="GL106" s="254"/>
      <c r="GM106" s="254">
        <v>1.6961334819229588</v>
      </c>
      <c r="GN106" s="254"/>
      <c r="GO106" s="254">
        <v>63.719669228688211</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8.9838314998230402</v>
      </c>
      <c r="GB107" s="254"/>
      <c r="GC107" s="254">
        <v>45.716980650544762</v>
      </c>
      <c r="GD107" s="254"/>
      <c r="GE107" s="254">
        <v>107.98455294647597</v>
      </c>
      <c r="GF107" s="254"/>
      <c r="GG107" s="254">
        <v>124.19688939496808</v>
      </c>
      <c r="GH107" s="254"/>
      <c r="GI107" s="254">
        <v>56.914306392070166</v>
      </c>
      <c r="GJ107" s="254"/>
      <c r="GK107" s="254">
        <v>10.621149124220107</v>
      </c>
      <c r="GL107" s="254"/>
      <c r="GM107" s="254">
        <v>0</v>
      </c>
      <c r="GN107" s="254"/>
      <c r="GO107" s="254">
        <v>58.902063201123688</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6.5866721164302895</v>
      </c>
      <c r="GB108" s="254"/>
      <c r="GC108" s="254">
        <v>53.765835508781677</v>
      </c>
      <c r="GD108" s="254"/>
      <c r="GE108" s="254">
        <v>99.960784084559577</v>
      </c>
      <c r="GF108" s="254"/>
      <c r="GG108" s="254">
        <v>128.98882496282428</v>
      </c>
      <c r="GH108" s="254"/>
      <c r="GI108" s="254">
        <v>60.444516589592283</v>
      </c>
      <c r="GJ108" s="254"/>
      <c r="GK108" s="254">
        <v>6.5085751046634783</v>
      </c>
      <c r="GL108" s="254"/>
      <c r="GM108" s="254">
        <v>1.5566736981406262</v>
      </c>
      <c r="GN108" s="254"/>
      <c r="GO108" s="254">
        <v>59.64836790838423</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9.2453967059437048</v>
      </c>
      <c r="GB109" s="254"/>
      <c r="GC109" s="254">
        <v>49.559597567046055</v>
      </c>
      <c r="GD109" s="254"/>
      <c r="GE109" s="254">
        <v>98.249990241426403</v>
      </c>
      <c r="GF109" s="254"/>
      <c r="GG109" s="254">
        <v>133.95336763751598</v>
      </c>
      <c r="GH109" s="254"/>
      <c r="GI109" s="254">
        <v>59.223223493761999</v>
      </c>
      <c r="GJ109" s="254"/>
      <c r="GK109" s="254">
        <v>12.552237911160645</v>
      </c>
      <c r="GL109" s="254"/>
      <c r="GM109" s="254">
        <v>0</v>
      </c>
      <c r="GN109" s="254"/>
      <c r="GO109" s="254">
        <v>60.861893864607424</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8.4251086561605018</v>
      </c>
      <c r="GB110" s="254"/>
      <c r="GC110" s="254">
        <v>55.523860882413409</v>
      </c>
      <c r="GD110" s="254"/>
      <c r="GE110" s="254">
        <v>97.234054227379573</v>
      </c>
      <c r="GF110" s="254"/>
      <c r="GG110" s="254">
        <v>141.8468433122201</v>
      </c>
      <c r="GH110" s="254"/>
      <c r="GI110" s="254">
        <v>63.830323437506152</v>
      </c>
      <c r="GJ110" s="254"/>
      <c r="GK110" s="254">
        <v>12.552224805570919</v>
      </c>
      <c r="GL110" s="254"/>
      <c r="GM110" s="254">
        <v>0</v>
      </c>
      <c r="GN110" s="254"/>
      <c r="GO110" s="254">
        <v>63.732023771032722</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13.425570689592998</v>
      </c>
      <c r="GB111" s="254"/>
      <c r="GC111" s="254">
        <v>51.26232559793916</v>
      </c>
      <c r="GD111" s="254"/>
      <c r="GE111" s="254">
        <v>95.538086083704172</v>
      </c>
      <c r="GF111" s="254"/>
      <c r="GG111" s="254">
        <v>132.623402116427</v>
      </c>
      <c r="GH111" s="254"/>
      <c r="GI111" s="254">
        <v>68.793616556055255</v>
      </c>
      <c r="GJ111" s="254"/>
      <c r="GK111" s="254">
        <v>13.824216887039087</v>
      </c>
      <c r="GL111" s="254"/>
      <c r="GM111" s="254">
        <v>0</v>
      </c>
      <c r="GN111" s="254"/>
      <c r="GO111" s="254">
        <v>64.104514033770585</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13.289818169467354</v>
      </c>
      <c r="GB112" s="254"/>
      <c r="GC112" s="254">
        <v>64.089003020238579</v>
      </c>
      <c r="GD112" s="254"/>
      <c r="GE112" s="254">
        <v>98.181347003570082</v>
      </c>
      <c r="GF112" s="254"/>
      <c r="GG112" s="254">
        <v>111.09818512595025</v>
      </c>
      <c r="GH112" s="254"/>
      <c r="GI112" s="254">
        <v>71.761875466807183</v>
      </c>
      <c r="GJ112" s="254"/>
      <c r="GK112" s="254">
        <v>15.422808706734518</v>
      </c>
      <c r="GL112" s="254"/>
      <c r="GM112" s="254">
        <v>0</v>
      </c>
      <c r="GN112" s="254"/>
      <c r="GO112" s="254">
        <v>64.371992218408806</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13.263617997960651</v>
      </c>
      <c r="GB113" s="254"/>
      <c r="GC113" s="254">
        <v>72.343968357982646</v>
      </c>
      <c r="GD113" s="254"/>
      <c r="GE113" s="254">
        <v>114.71740997431704</v>
      </c>
      <c r="GF113" s="254"/>
      <c r="GG113" s="254">
        <v>116.53626099599506</v>
      </c>
      <c r="GH113" s="254"/>
      <c r="GI113" s="254">
        <v>61.330113274132643</v>
      </c>
      <c r="GJ113" s="254"/>
      <c r="GK113" s="254">
        <v>16.202529955302175</v>
      </c>
      <c r="GL113" s="254"/>
      <c r="GM113" s="254">
        <v>1.3315844928852696</v>
      </c>
      <c r="GN113" s="254"/>
      <c r="GO113" s="254">
        <v>68.422011362904087</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11.384335154826957</v>
      </c>
      <c r="GB114" s="254"/>
      <c r="GC114" s="254">
        <v>89.552238805970148</v>
      </c>
      <c r="GD114" s="254"/>
      <c r="GE114" s="254">
        <v>224.31039709002729</v>
      </c>
      <c r="GF114" s="254"/>
      <c r="GG114" s="254">
        <v>164.86220472440945</v>
      </c>
      <c r="GH114" s="254"/>
      <c r="GI114" s="254">
        <v>75.611259502773777</v>
      </c>
      <c r="GJ114" s="254"/>
      <c r="GK114" s="254">
        <v>18.086225026288119</v>
      </c>
      <c r="GL114" s="254"/>
      <c r="GM114" s="254">
        <v>0</v>
      </c>
      <c r="GN114" s="254"/>
      <c r="GO114" s="254">
        <v>89.537830336671902</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8.4142783506081944</v>
      </c>
      <c r="GB115" s="254"/>
      <c r="GC115" s="254">
        <v>65.660655445822158</v>
      </c>
      <c r="GD115" s="254"/>
      <c r="GE115" s="254">
        <v>151.39248164380794</v>
      </c>
      <c r="GF115" s="254"/>
      <c r="GG115" s="254">
        <v>138.32683276011861</v>
      </c>
      <c r="GH115" s="254"/>
      <c r="GI115" s="254">
        <v>67.38764332667084</v>
      </c>
      <c r="GJ115" s="254"/>
      <c r="GK115" s="254">
        <v>13.849426404554052</v>
      </c>
      <c r="GL115" s="254"/>
      <c r="GM115" s="254">
        <v>3.048967440133437</v>
      </c>
      <c r="GN115" s="254"/>
      <c r="GO115" s="254">
        <v>72.877698023305413</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13.47568747502631</v>
      </c>
      <c r="GC116" s="254">
        <v>84.699923323653834</v>
      </c>
      <c r="GE116" s="254">
        <v>149.45006628634812</v>
      </c>
      <c r="GG116" s="254">
        <v>132.44793964257195</v>
      </c>
      <c r="GI116" s="254">
        <v>60.874381700361006</v>
      </c>
      <c r="GK116" s="254">
        <v>14.028545377566921</v>
      </c>
      <c r="GM116" s="254">
        <v>0</v>
      </c>
      <c r="GO116" s="254">
        <v>75.878882388962182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12.082228185921222</v>
      </c>
      <c r="GC117" s="254">
        <v>76.849552203563377</v>
      </c>
      <c r="GE117" s="254">
        <v>176.64284687024414</v>
      </c>
      <c r="GG117" s="254">
        <v>155.36084680008136</v>
      </c>
      <c r="GI117" s="254">
        <v>66.252307613322074</v>
      </c>
      <c r="GK117" s="254">
        <v>13.043088259192729</v>
      </c>
      <c r="GM117" s="254">
        <v>0</v>
      </c>
      <c r="GO117" s="254">
        <v>82.759462027045871</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13.868551078740424</v>
      </c>
      <c r="GB118" s="254"/>
      <c r="GC118" s="254">
        <v>70.037757465250948</v>
      </c>
      <c r="GD118" s="254"/>
      <c r="GE118" s="254">
        <v>146.40256502731515</v>
      </c>
      <c r="GF118" s="254"/>
      <c r="GG118" s="254">
        <v>130.91393219802862</v>
      </c>
      <c r="GH118" s="254"/>
      <c r="GI118" s="254">
        <v>63.764937404675187</v>
      </c>
      <c r="GJ118" s="254"/>
      <c r="GK118" s="254">
        <v>13.081083543450907</v>
      </c>
      <c r="GL118" s="254"/>
      <c r="GM118" s="254">
        <v>0</v>
      </c>
      <c r="GN118" s="254"/>
      <c r="GO118" s="254">
        <v>74.024022392256356</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10.394534655565435</v>
      </c>
      <c r="GB119" s="254"/>
      <c r="GC119" s="254">
        <v>71.334662562348313</v>
      </c>
      <c r="GD119" s="254"/>
      <c r="GE119" s="254">
        <v>148.34200738075199</v>
      </c>
      <c r="GF119" s="254"/>
      <c r="GG119" s="254">
        <v>144.65362914259987</v>
      </c>
      <c r="GH119" s="254"/>
      <c r="GI119" s="254">
        <v>66.348075557481252</v>
      </c>
      <c r="GJ119" s="254"/>
      <c r="GK119" s="254">
        <v>14.809521920307617</v>
      </c>
      <c r="GL119" s="254"/>
      <c r="GM119" s="254">
        <v>0.47872925662407706</v>
      </c>
      <c r="GN119" s="254"/>
      <c r="GO119" s="254">
        <v>67.0697894427786</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7.086376959934535</v>
      </c>
      <c r="GB120" s="254"/>
      <c r="GC120" s="254">
        <v>72.542440639269088</v>
      </c>
      <c r="GD120" s="254"/>
      <c r="GE120" s="254">
        <v>150.11480783522239</v>
      </c>
      <c r="GF120" s="254"/>
      <c r="GG120" s="254">
        <v>156.71315420589858</v>
      </c>
      <c r="GH120" s="254"/>
      <c r="GI120" s="254">
        <v>68.758061795752468</v>
      </c>
      <c r="GJ120" s="254"/>
      <c r="GK120" s="254">
        <v>16.460931018709079</v>
      </c>
      <c r="GL120" s="254"/>
      <c r="GM120" s="254">
        <v>0.92283023317646229</v>
      </c>
      <c r="GN120" s="254"/>
      <c r="GO120" s="254">
        <v>70.222963605170165</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11.045803714955207</v>
      </c>
      <c r="GB121" s="254"/>
      <c r="GC121" s="254">
        <v>58.841616534296797</v>
      </c>
      <c r="GD121" s="254"/>
      <c r="GE121" s="254">
        <v>152.57756231422502</v>
      </c>
      <c r="GF121" s="254"/>
      <c r="GG121" s="254">
        <v>164.22032101956708</v>
      </c>
      <c r="GH121" s="254"/>
      <c r="GI121" s="254">
        <v>72.150247051648066</v>
      </c>
      <c r="GJ121" s="254"/>
      <c r="GK121" s="254">
        <v>14.681069601728169</v>
      </c>
      <c r="GL121" s="254"/>
      <c r="GM121" s="254">
        <v>1.1937651147615169</v>
      </c>
      <c r="GN121" s="254"/>
      <c r="GO121" s="254">
        <v>70.528138838161212</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7.4137443056832355</v>
      </c>
      <c r="GB122" s="254"/>
      <c r="GC122" s="254">
        <v>54.859679123876489</v>
      </c>
      <c r="GD122" s="254"/>
      <c r="GE122" s="254">
        <v>135.88639575924933</v>
      </c>
      <c r="GF122" s="254"/>
      <c r="GG122" s="254">
        <v>143.69834115647603</v>
      </c>
      <c r="GH122" s="254"/>
      <c r="GI122" s="254">
        <v>60.834323586293948</v>
      </c>
      <c r="GJ122" s="254"/>
      <c r="GK122" s="254">
        <v>15.846709620314217</v>
      </c>
      <c r="GL122" s="254"/>
      <c r="GM122" s="254">
        <v>0.84839445567892424</v>
      </c>
      <c r="GN122" s="254"/>
      <c r="GO122" s="254">
        <v>63.827704241388425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6.0373220536702261</v>
      </c>
      <c r="GB123" s="254"/>
      <c r="GC123" s="254">
        <v>57.138818455485151</v>
      </c>
      <c r="GD123" s="254"/>
      <c r="GE123" s="254">
        <v>133.20745567563785</v>
      </c>
      <c r="GF123" s="254"/>
      <c r="GG123" s="254">
        <v>140.805616166683</v>
      </c>
      <c r="GH123" s="254"/>
      <c r="GI123" s="254">
        <v>60.74477592633437</v>
      </c>
      <c r="GJ123" s="254"/>
      <c r="GK123" s="254">
        <v>10.837676511552178</v>
      </c>
      <c r="GL123" s="254"/>
      <c r="GM123" s="254">
        <v>1.6523752267625087</v>
      </c>
      <c r="GN123" s="254"/>
      <c r="GO123" s="254">
        <v>63.143473050585776</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67">
        <v>5.6863268880091358</v>
      </c>
      <c r="GB124" s="267"/>
      <c r="GC124" s="267">
        <v>47.213773994853305</v>
      </c>
      <c r="GD124" s="267"/>
      <c r="GE124" s="267">
        <v>122.29449133551637</v>
      </c>
      <c r="GF124" s="267"/>
      <c r="GG124" s="267">
        <v>138.75408331165514</v>
      </c>
      <c r="GH124" s="267"/>
      <c r="GI124" s="267">
        <v>62.065871968941785</v>
      </c>
      <c r="GJ124" s="267"/>
      <c r="GK124" s="267">
        <v>11.904360796645662</v>
      </c>
      <c r="GL124" s="267"/>
      <c r="GM124" s="267">
        <v>0.8051136521072626</v>
      </c>
      <c r="GN124" s="267"/>
      <c r="GO124" s="267">
        <v>60.629170859345443</v>
      </c>
      <c r="GP124" s="254"/>
      <c r="GQ124" s="254"/>
      <c r="GR124" s="254"/>
      <c r="GS124" s="254"/>
      <c r="GT124" s="254"/>
      <c r="GU124" s="184"/>
      <c r="GV124" s="184"/>
      <c r="GW124" s="184"/>
      <c r="GX124" s="184"/>
      <c r="GY124" s="184"/>
      <c r="GZ124" s="184"/>
      <c r="HC124" s="184"/>
      <c r="HG124" s="285">
        <v>1209.0422180214241</v>
      </c>
      <c r="HH124" s="285"/>
      <c r="HI124" s="285">
        <v>3212.0352867044739</v>
      </c>
      <c r="HJ124" s="285"/>
      <c r="HK124" s="285">
        <v>265.43793320730941</v>
      </c>
      <c r="HL124" s="285"/>
      <c r="HM124" s="285">
        <v>6161.7832388153747</v>
      </c>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705000</v>
      </c>
      <c r="ED125" s="244"/>
      <c r="EE125" s="245">
        <v>510000</v>
      </c>
      <c r="EK125" s="242">
        <v>26.8</v>
      </c>
      <c r="EO125" s="244"/>
      <c r="EP125" s="244"/>
      <c r="GA125" s="267">
        <v>5.7104010876954447</v>
      </c>
      <c r="GB125" s="267"/>
      <c r="GC125" s="267">
        <v>41.012936966694191</v>
      </c>
      <c r="GD125" s="267"/>
      <c r="GE125" s="267">
        <v>122.14599032729727</v>
      </c>
      <c r="GF125" s="267"/>
      <c r="GG125" s="267">
        <v>138.671875</v>
      </c>
      <c r="GH125" s="267"/>
      <c r="GI125" s="267">
        <v>64.4234714813295</v>
      </c>
      <c r="GJ125" s="267"/>
      <c r="GK125" s="267">
        <v>13.137948458817585</v>
      </c>
      <c r="GL125" s="267"/>
      <c r="GM125" s="267">
        <v>0</v>
      </c>
      <c r="GN125" s="267"/>
      <c r="GO125" s="267">
        <v>60.617355063870157</v>
      </c>
      <c r="GP125" s="254"/>
      <c r="GQ125" s="254"/>
      <c r="GR125" s="254"/>
      <c r="GS125" s="254"/>
      <c r="GT125" s="254"/>
      <c r="GU125" s="184"/>
      <c r="GV125" s="184"/>
      <c r="GW125" s="184"/>
      <c r="GX125" s="184"/>
      <c r="GY125" s="184"/>
      <c r="GZ125" s="184"/>
      <c r="HC125" s="184"/>
      <c r="HG125" s="285">
        <v>1250.9299525244855</v>
      </c>
      <c r="HH125" s="285"/>
      <c r="HI125" s="285">
        <v>4408.5501944271873</v>
      </c>
      <c r="HJ125" s="285"/>
      <c r="HK125" s="285">
        <v>292.98298091008797</v>
      </c>
      <c r="HL125" s="285"/>
      <c r="HM125" s="285">
        <v>7662.0418306067513</v>
      </c>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3.8846466236719972</v>
      </c>
      <c r="GB126" s="267"/>
      <c r="GC126" s="267">
        <v>43.236908204675558</v>
      </c>
      <c r="GD126" s="267"/>
      <c r="GE126" s="267">
        <v>128.22981596188143</v>
      </c>
      <c r="GF126" s="267"/>
      <c r="GG126" s="267">
        <v>141.09973152481973</v>
      </c>
      <c r="GH126" s="267"/>
      <c r="GI126" s="267">
        <v>70.002896518953676</v>
      </c>
      <c r="GJ126" s="267"/>
      <c r="GK126" s="267">
        <v>11.594512920927279</v>
      </c>
      <c r="GL126" s="267"/>
      <c r="GM126" s="267">
        <v>0.51408182010087988</v>
      </c>
      <c r="GN126" s="267"/>
      <c r="GO126" s="267">
        <v>62.065152316533769</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1.9776475528909716</v>
      </c>
      <c r="GB127" s="267"/>
      <c r="GC127" s="267">
        <v>27.9749421528143</v>
      </c>
      <c r="GD127" s="267"/>
      <c r="GE127" s="267">
        <v>87.535703267264779</v>
      </c>
      <c r="GF127" s="267"/>
      <c r="GG127" s="267">
        <v>104.93728520750722</v>
      </c>
      <c r="GH127" s="267"/>
      <c r="GI127" s="267">
        <v>54.390691281120453</v>
      </c>
      <c r="GJ127" s="267"/>
      <c r="GK127" s="267">
        <v>8.4552032377197968</v>
      </c>
      <c r="GL127" s="267"/>
      <c r="GM127" s="267">
        <v>1.0060709880691832</v>
      </c>
      <c r="GN127" s="267"/>
      <c r="GO127" s="267">
        <v>44.380593445834634</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c r="GB128" s="267"/>
      <c r="GC128" s="267"/>
      <c r="GD128" s="267"/>
      <c r="GE128" s="267"/>
      <c r="GF128" s="267"/>
      <c r="GG128" s="267"/>
      <c r="GH128" s="267"/>
      <c r="GI128" s="267"/>
      <c r="GJ128" s="267"/>
      <c r="GK128" s="267"/>
      <c r="GL128" s="267"/>
      <c r="GM128" s="267"/>
      <c r="GN128" s="267"/>
      <c r="GO128" s="267"/>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v>39.5</v>
      </c>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15.459662288930582</v>
      </c>
      <c r="GB130" s="254"/>
      <c r="GC130" s="254">
        <v>69.238037969246633</v>
      </c>
      <c r="GD130" s="254"/>
      <c r="GE130" s="254">
        <v>143.0053349140486</v>
      </c>
      <c r="GF130" s="254"/>
      <c r="GG130" s="254">
        <v>115.65377532228361</v>
      </c>
      <c r="GH130" s="254"/>
      <c r="GI130" s="254">
        <v>44.363193174893361</v>
      </c>
      <c r="GJ130" s="254"/>
      <c r="GK130" s="254">
        <v>8.914316125598722</v>
      </c>
      <c r="GL130" s="254"/>
      <c r="GM130" s="254">
        <v>0</v>
      </c>
      <c r="GN130" s="254"/>
      <c r="GO130" s="254">
        <v>65.990672204561804</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13.544477093065744</v>
      </c>
      <c r="GB131" s="254"/>
      <c r="GC131" s="254">
        <v>62.284857475281122</v>
      </c>
      <c r="GD131" s="254"/>
      <c r="GE131" s="254">
        <v>141.0675864269808</v>
      </c>
      <c r="GF131" s="254"/>
      <c r="GG131" s="254">
        <v>130.96296253759056</v>
      </c>
      <c r="GH131" s="254"/>
      <c r="GI131" s="254">
        <v>46.212447451339649</v>
      </c>
      <c r="GJ131" s="254"/>
      <c r="GK131" s="254">
        <v>8.359370696344552</v>
      </c>
      <c r="GL131" s="254"/>
      <c r="GM131" s="254">
        <v>0</v>
      </c>
      <c r="GN131" s="254"/>
      <c r="GO131" s="254">
        <v>67.268493577901097</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11.315361917303958</v>
      </c>
      <c r="GB132" s="254"/>
      <c r="GC132" s="254">
        <v>68.510631915055086</v>
      </c>
      <c r="GD132" s="254"/>
      <c r="GE132" s="254">
        <v>134.48364947513042</v>
      </c>
      <c r="GF132" s="254"/>
      <c r="GG132" s="254">
        <v>129.18075763232503</v>
      </c>
      <c r="GH132" s="254"/>
      <c r="GI132" s="254">
        <v>47.888317612038044</v>
      </c>
      <c r="GJ132" s="254"/>
      <c r="GK132" s="254">
        <v>8.2136444839398344</v>
      </c>
      <c r="GL132" s="254"/>
      <c r="GM132" s="254">
        <v>0</v>
      </c>
      <c r="GN132" s="254"/>
      <c r="GO132" s="254">
        <v>66.436019043504956</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14.435367082332172</v>
      </c>
      <c r="GB133" s="254"/>
      <c r="GC133" s="254">
        <v>70.467234525367871</v>
      </c>
      <c r="GD133" s="254"/>
      <c r="GE133" s="254">
        <v>140.65171998479167</v>
      </c>
      <c r="GF133" s="254"/>
      <c r="GG133" s="254">
        <v>140.92518872238657</v>
      </c>
      <c r="GH133" s="254"/>
      <c r="GI133" s="254">
        <v>50.680008152644561</v>
      </c>
      <c r="GJ133" s="254"/>
      <c r="GK133" s="254">
        <v>7.7153844691705507</v>
      </c>
      <c r="GL133" s="254"/>
      <c r="GM133" s="254">
        <v>0.67992527651090673</v>
      </c>
      <c r="GN133" s="254"/>
      <c r="GO133" s="254">
        <v>70.476936571844931</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13.50706331639174</v>
      </c>
      <c r="GB134" s="254"/>
      <c r="GC134" s="254">
        <v>61.698066156790141</v>
      </c>
      <c r="GD134" s="254"/>
      <c r="GE134" s="254">
        <v>143.96628840627952</v>
      </c>
      <c r="GF134" s="254"/>
      <c r="GG134" s="254">
        <v>137.92627876178565</v>
      </c>
      <c r="GH134" s="254"/>
      <c r="GI134" s="254">
        <v>59.59109549771145</v>
      </c>
      <c r="GJ134" s="254"/>
      <c r="GK134" s="254">
        <v>9.5852399450776744</v>
      </c>
      <c r="GL134" s="254"/>
      <c r="GM134" s="254">
        <v>0</v>
      </c>
      <c r="GN134" s="254"/>
      <c r="GO134" s="254">
        <v>70.541790986016949</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11.97708246555379</v>
      </c>
      <c r="GB135" s="254"/>
      <c r="GC135" s="254">
        <v>63.809753480516569</v>
      </c>
      <c r="GD135" s="254"/>
      <c r="GE135" s="254">
        <v>139.30886340199979</v>
      </c>
      <c r="GF135" s="254"/>
      <c r="GG135" s="254">
        <v>140.1045718029342</v>
      </c>
      <c r="GH135" s="254"/>
      <c r="GI135" s="254">
        <v>62.022918451899962</v>
      </c>
      <c r="GJ135" s="254"/>
      <c r="GK135" s="254">
        <v>11.458360327612702</v>
      </c>
      <c r="GL135" s="254"/>
      <c r="GM135" s="254">
        <v>0</v>
      </c>
      <c r="GN135" s="254"/>
      <c r="GO135" s="254">
        <v>70.664299282854842</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13.854984735828658</v>
      </c>
      <c r="GB136" s="254"/>
      <c r="GC136" s="254">
        <v>66.924265126115557</v>
      </c>
      <c r="GD136" s="254"/>
      <c r="GE136" s="254">
        <v>156.55583971026624</v>
      </c>
      <c r="GF136" s="254"/>
      <c r="GG136" s="254">
        <v>156.424700868489</v>
      </c>
      <c r="GH136" s="254"/>
      <c r="GI136" s="254">
        <v>71.007196787412099</v>
      </c>
      <c r="GJ136" s="254"/>
      <c r="GK136" s="254">
        <v>13.025341602903962</v>
      </c>
      <c r="GL136" s="254"/>
      <c r="GM136" s="254">
        <v>0</v>
      </c>
      <c r="GN136" s="254"/>
      <c r="GO136" s="254">
        <v>79.179022378788034</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16.563994281290665</v>
      </c>
      <c r="GB137" s="254"/>
      <c r="GC137" s="254">
        <v>70.248996857072626</v>
      </c>
      <c r="GD137" s="254"/>
      <c r="GE137" s="254">
        <v>136.56017264831166</v>
      </c>
      <c r="GF137" s="254"/>
      <c r="GG137" s="254">
        <v>153.27810537242041</v>
      </c>
      <c r="GH137" s="254"/>
      <c r="GI137" s="254">
        <v>73.725998193790204</v>
      </c>
      <c r="GJ137" s="254"/>
      <c r="GK137" s="254">
        <v>12.671019347766984</v>
      </c>
      <c r="GL137" s="254"/>
      <c r="GM137" s="254">
        <v>1.7577571690270257</v>
      </c>
      <c r="GN137" s="254"/>
      <c r="GO137" s="254">
        <v>77.268203926802542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12.962157065934203</v>
      </c>
      <c r="GB138" s="254"/>
      <c r="GC138" s="254">
        <v>62.324373199092776</v>
      </c>
      <c r="GD138" s="254"/>
      <c r="GE138" s="254">
        <v>136.85051297246594</v>
      </c>
      <c r="GF138" s="254"/>
      <c r="GG138" s="254">
        <v>139.82706867723897</v>
      </c>
      <c r="GH138" s="254"/>
      <c r="GI138" s="254">
        <v>64.036141317286877</v>
      </c>
      <c r="GJ138" s="254"/>
      <c r="GK138" s="254">
        <v>12.604388349885317</v>
      </c>
      <c r="GL138" s="254"/>
      <c r="GM138" s="254">
        <v>0.74416753352338716</v>
      </c>
      <c r="GN138" s="254"/>
      <c r="GO138" s="254">
        <v>71.458638985802637</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10.883865566319818</v>
      </c>
      <c r="GB139" s="254"/>
      <c r="GC139" s="254">
        <v>69.982055883106895</v>
      </c>
      <c r="GD139" s="254"/>
      <c r="GE139" s="254">
        <v>155.48723097195204</v>
      </c>
      <c r="GF139" s="254"/>
      <c r="GG139" s="254">
        <v>147.24342663273961</v>
      </c>
      <c r="GH139" s="254"/>
      <c r="GI139" s="254">
        <v>68.034499383939576</v>
      </c>
      <c r="GJ139" s="254"/>
      <c r="GK139" s="254">
        <v>14.92619824202554</v>
      </c>
      <c r="GL139" s="254"/>
      <c r="GM139" s="254">
        <v>1.0974271430313376</v>
      </c>
      <c r="GN139" s="254"/>
      <c r="GO139" s="254">
        <v>77.056395077114814</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11.14371572403468</v>
      </c>
      <c r="GB140" s="254"/>
      <c r="GC140" s="254">
        <v>53.022098784711226</v>
      </c>
      <c r="GD140" s="254"/>
      <c r="GE140" s="254">
        <v>124.62727819952703</v>
      </c>
      <c r="GF140" s="254"/>
      <c r="GG140" s="254">
        <v>134.30095626550377</v>
      </c>
      <c r="GH140" s="254"/>
      <c r="GI140" s="254">
        <v>63.995431218958025</v>
      </c>
      <c r="GJ140" s="254"/>
      <c r="GK140" s="254">
        <v>11.052685672943253</v>
      </c>
      <c r="GL140" s="254"/>
      <c r="GM140" s="254">
        <v>0</v>
      </c>
      <c r="GN140" s="254"/>
      <c r="GO140" s="254">
        <v>66.693148327029974</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9.8934481402049794</v>
      </c>
      <c r="GC141" s="254">
        <v>53.155086593145185</v>
      </c>
      <c r="GE141" s="254">
        <v>127.16877486164366</v>
      </c>
      <c r="GG141" s="254">
        <v>135.62812560650318</v>
      </c>
      <c r="GI141" s="254">
        <v>59.55820271409403</v>
      </c>
      <c r="GK141" s="254">
        <v>15.425142174108524</v>
      </c>
      <c r="GM141" s="254">
        <v>0</v>
      </c>
      <c r="GO141" s="254">
        <v>66.887644841391378</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10.374737815782908</v>
      </c>
      <c r="GC142" s="254">
        <v>65.171172889892873</v>
      </c>
      <c r="GE142" s="254">
        <v>143.98410993028688</v>
      </c>
      <c r="GG142" s="254">
        <v>150.92079832743835</v>
      </c>
      <c r="GI142" s="254">
        <v>68.970561618625155</v>
      </c>
      <c r="GK142" s="254">
        <v>13.728538434050634</v>
      </c>
      <c r="GM142" s="254">
        <v>0</v>
      </c>
      <c r="GO142" s="254">
        <v>75.192242030777862</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9.6206844607862099</v>
      </c>
      <c r="GB143" s="254"/>
      <c r="GC143" s="254">
        <v>51.243953228307177</v>
      </c>
      <c r="GD143" s="254"/>
      <c r="GE143" s="254">
        <v>130.46188496997203</v>
      </c>
      <c r="GF143" s="254"/>
      <c r="GG143" s="254">
        <v>145.65330700578252</v>
      </c>
      <c r="GH143" s="254"/>
      <c r="GI143" s="254">
        <v>61.779703424633418</v>
      </c>
      <c r="GJ143" s="254"/>
      <c r="GK143" s="254">
        <v>14.851257044054021</v>
      </c>
      <c r="GL143" s="254"/>
      <c r="GM143" s="254">
        <v>0.68640260302434808</v>
      </c>
      <c r="GN143" s="254"/>
      <c r="GO143" s="254">
        <v>68.990597777516854</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8.629386789753255</v>
      </c>
      <c r="GB144" s="254"/>
      <c r="GC144" s="254">
        <v>54.180439150890841</v>
      </c>
      <c r="GD144" s="254"/>
      <c r="GE144" s="254">
        <v>137.25310588148537</v>
      </c>
      <c r="GF144" s="254"/>
      <c r="GG144" s="254">
        <v>158.16248972304439</v>
      </c>
      <c r="GH144" s="254"/>
      <c r="GI144" s="254">
        <v>69.15622932641368</v>
      </c>
      <c r="GJ144" s="254"/>
      <c r="GK144" s="254">
        <v>15.395146185266615</v>
      </c>
      <c r="GL144" s="254"/>
      <c r="GM144" s="254">
        <v>1.3398887455634281</v>
      </c>
      <c r="GN144" s="254"/>
      <c r="GO144" s="254">
        <v>63.817828323256137</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7.6660938164698589</v>
      </c>
      <c r="GB145" s="254"/>
      <c r="GC145" s="254">
        <v>56.9443904703515</v>
      </c>
      <c r="GD145" s="254"/>
      <c r="GE145" s="254">
        <v>143.79407641960242</v>
      </c>
      <c r="GF145" s="254"/>
      <c r="GG145" s="254">
        <v>169.9934563842111</v>
      </c>
      <c r="GH145" s="254"/>
      <c r="GI145" s="254">
        <v>76.317456977322465</v>
      </c>
      <c r="GJ145" s="254"/>
      <c r="GK145" s="254">
        <v>15.921923623706807</v>
      </c>
      <c r="GL145" s="254"/>
      <c r="GM145" s="254">
        <v>1.9627707488896646</v>
      </c>
      <c r="GN145" s="254"/>
      <c r="GO145" s="254">
        <v>68.061766523110037</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7.3530482116773594</v>
      </c>
      <c r="GB146" s="254"/>
      <c r="GC146" s="254">
        <v>58.114264774722706</v>
      </c>
      <c r="GD146" s="254"/>
      <c r="GE146" s="254">
        <v>139.5576491796914</v>
      </c>
      <c r="GF146" s="254"/>
      <c r="GG146" s="254">
        <v>172.07797083166327</v>
      </c>
      <c r="GH146" s="254"/>
      <c r="GI146" s="254">
        <v>85.253300056265047</v>
      </c>
      <c r="GJ146" s="254"/>
      <c r="GK146" s="254">
        <v>17.443212291990196</v>
      </c>
      <c r="GL146" s="254"/>
      <c r="GM146" s="254">
        <v>1.649422122214472</v>
      </c>
      <c r="GN146" s="254"/>
      <c r="GO146" s="254">
        <v>69.48860877782289</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6.5441969418296662</v>
      </c>
      <c r="GB147" s="254"/>
      <c r="GC147" s="254">
        <v>51.105399075714026</v>
      </c>
      <c r="GD147" s="254"/>
      <c r="GE147" s="254">
        <v>123.66829427222848</v>
      </c>
      <c r="GF147" s="254"/>
      <c r="GG147" s="254">
        <v>141.71793451858528</v>
      </c>
      <c r="GH147" s="254"/>
      <c r="GI147" s="254">
        <v>65.769166311621049</v>
      </c>
      <c r="GJ147" s="254"/>
      <c r="GK147" s="254">
        <v>15.078038285401847</v>
      </c>
      <c r="GL147" s="254"/>
      <c r="GM147" s="254">
        <v>0.3560204693821109</v>
      </c>
      <c r="GN147" s="254"/>
      <c r="GO147" s="254">
        <v>60.8260075320986</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6.3942418752902688</v>
      </c>
      <c r="GB148" s="254"/>
      <c r="GC148" s="254">
        <v>43.996195752765118</v>
      </c>
      <c r="GD148" s="254"/>
      <c r="GE148" s="254">
        <v>115.41710217516342</v>
      </c>
      <c r="GF148" s="254"/>
      <c r="GG148" s="254">
        <v>143.90777544597111</v>
      </c>
      <c r="GH148" s="254"/>
      <c r="GI148" s="254">
        <v>66.503265783321297</v>
      </c>
      <c r="GJ148" s="254"/>
      <c r="GK148" s="254">
        <v>14.476082108370411</v>
      </c>
      <c r="GL148" s="254"/>
      <c r="GM148" s="254">
        <v>1.737247625729017</v>
      </c>
      <c r="GN148" s="254"/>
      <c r="GO148" s="254">
        <v>59.554073391943611</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67">
        <v>5.042477420955608</v>
      </c>
      <c r="GB149" s="267"/>
      <c r="GC149" s="267">
        <v>40.197532640354396</v>
      </c>
      <c r="GD149" s="267"/>
      <c r="GE149" s="267">
        <v>111.07169070408001</v>
      </c>
      <c r="GF149" s="267"/>
      <c r="GG149" s="267">
        <v>139.77999219748176</v>
      </c>
      <c r="GH149" s="267"/>
      <c r="GI149" s="267">
        <v>69.07363981463935</v>
      </c>
      <c r="GJ149" s="267"/>
      <c r="GK149" s="267">
        <v>14.338097760396602</v>
      </c>
      <c r="GL149" s="267"/>
      <c r="GM149" s="267">
        <v>1.6115874028857533</v>
      </c>
      <c r="GN149" s="267"/>
      <c r="GO149" s="267">
        <v>58.280953633752446</v>
      </c>
      <c r="GP149" s="254"/>
      <c r="GQ149" s="254"/>
      <c r="GR149" s="254"/>
      <c r="GS149" s="254"/>
      <c r="GT149" s="254"/>
      <c r="GU149" s="184"/>
      <c r="GV149" s="184"/>
      <c r="GW149" s="184"/>
      <c r="GX149" s="184"/>
      <c r="GY149" s="184"/>
      <c r="GZ149" s="184"/>
      <c r="HC149" s="184"/>
      <c r="HG149" s="285">
        <v>1230.0119864323788</v>
      </c>
      <c r="HH149" s="285"/>
      <c r="HI149" s="285">
        <v>3450.3073117237509</v>
      </c>
      <c r="HJ149" s="285"/>
      <c r="HK149" s="285">
        <v>339.44556374486751</v>
      </c>
      <c r="HL149" s="285"/>
      <c r="HM149" s="285">
        <v>6326.7960521282293</v>
      </c>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725000</v>
      </c>
      <c r="ED150" s="244"/>
      <c r="EE150" s="245">
        <v>554000</v>
      </c>
      <c r="EK150" s="242">
        <v>16.5</v>
      </c>
      <c r="EO150" s="244"/>
      <c r="EP150" s="244"/>
      <c r="GA150" s="267">
        <v>3.9209001022843508</v>
      </c>
      <c r="GB150" s="267"/>
      <c r="GC150" s="267">
        <v>37.454981992797123</v>
      </c>
      <c r="GD150" s="267"/>
      <c r="GE150" s="267">
        <v>116.69068469866608</v>
      </c>
      <c r="GF150" s="267"/>
      <c r="GG150" s="267">
        <v>136.34407178094889</v>
      </c>
      <c r="GH150" s="267"/>
      <c r="GI150" s="267">
        <v>68.435145401332576</v>
      </c>
      <c r="GJ150" s="267"/>
      <c r="GK150" s="267">
        <v>14.159158022260922</v>
      </c>
      <c r="GL150" s="267"/>
      <c r="GM150" s="267">
        <v>1.5235515679884886</v>
      </c>
      <c r="GN150" s="267"/>
      <c r="GO150" s="267">
        <v>58.079316162890336</v>
      </c>
      <c r="GP150" s="254"/>
      <c r="GQ150" s="254"/>
      <c r="GR150" s="254"/>
      <c r="GS150" s="254"/>
      <c r="GT150" s="254"/>
      <c r="GU150" s="184"/>
      <c r="GV150" s="184"/>
      <c r="GW150" s="184"/>
      <c r="GX150" s="184"/>
      <c r="GY150" s="184"/>
      <c r="GZ150" s="184"/>
      <c r="HC150" s="184"/>
      <c r="HG150" s="285">
        <v>1430.8794691858959</v>
      </c>
      <c r="HH150" s="285"/>
      <c r="HI150" s="285">
        <v>4248.2394583328196</v>
      </c>
      <c r="HJ150" s="285"/>
      <c r="HK150" s="285">
        <v>313.99923535143</v>
      </c>
      <c r="HL150" s="285"/>
      <c r="HM150" s="285">
        <v>7364.79903308955</v>
      </c>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3.32473565620176</v>
      </c>
      <c r="GB151" s="267"/>
      <c r="GC151" s="267">
        <v>36.185285921274854</v>
      </c>
      <c r="GD151" s="267"/>
      <c r="GE151" s="267">
        <v>108.33795457500797</v>
      </c>
      <c r="GF151" s="267"/>
      <c r="GG151" s="267">
        <v>133.65102754074715</v>
      </c>
      <c r="GH151" s="267"/>
      <c r="GI151" s="267">
        <v>70.509422955281877</v>
      </c>
      <c r="GJ151" s="267"/>
      <c r="GK151" s="267">
        <v>17.009790115714488</v>
      </c>
      <c r="GL151" s="267"/>
      <c r="GM151" s="267">
        <v>1.6415341865450404</v>
      </c>
      <c r="GN151" s="267"/>
      <c r="GO151" s="267">
        <v>56.581941878826676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2.4745555872061686</v>
      </c>
      <c r="GB152" s="267"/>
      <c r="GC152" s="267">
        <v>24.130492276123526</v>
      </c>
      <c r="GD152" s="267"/>
      <c r="GE152" s="267">
        <v>76.241779429593038</v>
      </c>
      <c r="GF152" s="267"/>
      <c r="GG152" s="267">
        <v>101.39323224916255</v>
      </c>
      <c r="GH152" s="267"/>
      <c r="GI152" s="267">
        <v>49.466914952906535</v>
      </c>
      <c r="GJ152" s="267"/>
      <c r="GK152" s="267">
        <v>11.051001365891503</v>
      </c>
      <c r="GL152" s="267"/>
      <c r="GM152" s="267">
        <v>1.1152758119936386</v>
      </c>
      <c r="GN152" s="267"/>
      <c r="GO152" s="267">
        <v>40.403741019349127</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c r="GB153" s="267"/>
      <c r="GC153" s="267"/>
      <c r="GD153" s="267"/>
      <c r="GE153" s="267"/>
      <c r="GF153" s="267"/>
      <c r="GG153" s="267"/>
      <c r="GH153" s="267"/>
      <c r="GI153" s="267"/>
      <c r="GJ153" s="267"/>
      <c r="GK153" s="267"/>
      <c r="GL153" s="267"/>
      <c r="GM153" s="267"/>
      <c r="GN153" s="267"/>
      <c r="GO153" s="267"/>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v>166.6</v>
      </c>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9.4407094836217986</v>
      </c>
      <c r="GB155" s="254"/>
      <c r="GC155" s="254">
        <v>38.81278538812785</v>
      </c>
      <c r="GD155" s="254"/>
      <c r="GE155" s="254">
        <v>75.171232876712338</v>
      </c>
      <c r="GF155" s="254"/>
      <c r="GG155" s="254">
        <v>103.11750599520383</v>
      </c>
      <c r="GH155" s="254"/>
      <c r="GI155" s="254">
        <v>58.791006266126061</v>
      </c>
      <c r="GJ155" s="254"/>
      <c r="GK155" s="254">
        <v>16.936434773287598</v>
      </c>
      <c r="GL155" s="254"/>
      <c r="GM155" s="254">
        <v>1.5808193913845343</v>
      </c>
      <c r="GN155" s="254"/>
      <c r="GO155" s="254">
        <v>56.001836125774609</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9.7063978611145494</v>
      </c>
      <c r="GB156" s="254"/>
      <c r="GC156" s="254">
        <v>36.057827906749509</v>
      </c>
      <c r="GD156" s="254"/>
      <c r="GE156" s="254">
        <v>69.592933415287391</v>
      </c>
      <c r="GF156" s="254"/>
      <c r="GG156" s="254">
        <v>108.58555510936509</v>
      </c>
      <c r="GH156" s="254"/>
      <c r="GI156" s="254">
        <v>65.802821374507118</v>
      </c>
      <c r="GJ156" s="254"/>
      <c r="GK156" s="254">
        <v>15.683235808195139</v>
      </c>
      <c r="GL156" s="254"/>
      <c r="GM156" s="254">
        <v>0</v>
      </c>
      <c r="GN156" s="254"/>
      <c r="GO156" s="254">
        <v>56.173960539353097</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11.110514393606922</v>
      </c>
      <c r="GB157" s="254"/>
      <c r="GC157" s="254">
        <v>34.243251561837184</v>
      </c>
      <c r="GD157" s="254"/>
      <c r="GE157" s="254">
        <v>68.429930697185696</v>
      </c>
      <c r="GF157" s="254"/>
      <c r="GG157" s="254">
        <v>113.20597202843723</v>
      </c>
      <c r="GH157" s="254"/>
      <c r="GI157" s="254">
        <v>71.612717404475248</v>
      </c>
      <c r="GJ157" s="254"/>
      <c r="GK157" s="254">
        <v>17.601472207958643</v>
      </c>
      <c r="GL157" s="254"/>
      <c r="GM157" s="254">
        <v>0.74512910052948556</v>
      </c>
      <c r="GN157" s="254"/>
      <c r="GO157" s="254">
        <v>57.845064089221694</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7.1072543274689544</v>
      </c>
      <c r="GB158" s="254"/>
      <c r="GC158" s="254">
        <v>31.95894648612515</v>
      </c>
      <c r="GD158" s="254"/>
      <c r="GE158" s="254">
        <v>71.182948792237823</v>
      </c>
      <c r="GF158" s="254"/>
      <c r="GG158" s="254">
        <v>119.60100588388241</v>
      </c>
      <c r="GH158" s="254"/>
      <c r="GI158" s="254">
        <v>82.184339363605957</v>
      </c>
      <c r="GJ158" s="254"/>
      <c r="GK158" s="254">
        <v>19.06245020907906</v>
      </c>
      <c r="GL158" s="254"/>
      <c r="GM158" s="254">
        <v>0.72438013710521121</v>
      </c>
      <c r="GN158" s="254"/>
      <c r="GO158" s="254">
        <v>60.547536213975135</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10.213122253828626</v>
      </c>
      <c r="GB159" s="254"/>
      <c r="GC159" s="254">
        <v>32.204378657528409</v>
      </c>
      <c r="GD159" s="254"/>
      <c r="GE159" s="254">
        <v>72.749339618455096</v>
      </c>
      <c r="GF159" s="254"/>
      <c r="GG159" s="254">
        <v>120.78275577855266</v>
      </c>
      <c r="GH159" s="254"/>
      <c r="GI159" s="254">
        <v>82.953351143960447</v>
      </c>
      <c r="GJ159" s="254"/>
      <c r="GK159" s="254">
        <v>18.03220988282045</v>
      </c>
      <c r="GL159" s="254"/>
      <c r="GM159" s="254">
        <v>0</v>
      </c>
      <c r="GN159" s="254"/>
      <c r="GO159" s="254">
        <v>60.965205235393654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9.6256710087873625</v>
      </c>
      <c r="GB160" s="254"/>
      <c r="GC160" s="254">
        <v>32.076464581320458</v>
      </c>
      <c r="GD160" s="254"/>
      <c r="GE160" s="254">
        <v>77.902036087084738</v>
      </c>
      <c r="GF160" s="254"/>
      <c r="GG160" s="254">
        <v>123.35605398206476</v>
      </c>
      <c r="GH160" s="254"/>
      <c r="GI160" s="254">
        <v>96.806445697686215</v>
      </c>
      <c r="GJ160" s="254"/>
      <c r="GK160" s="254">
        <v>19.456553371738668</v>
      </c>
      <c r="GL160" s="254"/>
      <c r="GM160" s="254">
        <v>0</v>
      </c>
      <c r="GN160" s="254"/>
      <c r="GO160" s="254">
        <v>64.646890903112265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9.0193268263866297</v>
      </c>
      <c r="GB161" s="254"/>
      <c r="GC161" s="254">
        <v>30.44555880132479</v>
      </c>
      <c r="GD161" s="254"/>
      <c r="GE161" s="254">
        <v>76.059280169371917</v>
      </c>
      <c r="GF161" s="254"/>
      <c r="GG161" s="254">
        <v>128.10300465654069</v>
      </c>
      <c r="GH161" s="254"/>
      <c r="GI161" s="254">
        <v>113.11529976779489</v>
      </c>
      <c r="GJ161" s="254"/>
      <c r="GK161" s="254">
        <v>22.22476824538472</v>
      </c>
      <c r="GL161" s="254"/>
      <c r="GM161" s="254">
        <v>0</v>
      </c>
      <c r="GN161" s="254"/>
      <c r="GO161" s="254">
        <v>67.963417703962151</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8.6989414927384914</v>
      </c>
      <c r="GB162" s="254"/>
      <c r="GC162" s="254">
        <v>30.436502127519962</v>
      </c>
      <c r="GD162" s="254"/>
      <c r="GE162" s="254">
        <v>71.858234335797192</v>
      </c>
      <c r="GF162" s="254"/>
      <c r="GG162" s="254">
        <v>137.54719340388107</v>
      </c>
      <c r="GH162" s="254"/>
      <c r="GI162" s="254">
        <v>109.53377410611627</v>
      </c>
      <c r="GJ162" s="254"/>
      <c r="GK162" s="254">
        <v>19.981065957817695</v>
      </c>
      <c r="GL162" s="254"/>
      <c r="GM162" s="254">
        <v>0.66906217204696361</v>
      </c>
      <c r="GN162" s="254"/>
      <c r="GO162" s="254">
        <v>67.659770591259061</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5.7677675384713574</v>
      </c>
      <c r="GB163" s="254"/>
      <c r="GC163" s="254">
        <v>27.931642530072235</v>
      </c>
      <c r="GD163" s="254"/>
      <c r="GE163" s="254">
        <v>77.641644607463348</v>
      </c>
      <c r="GF163" s="254"/>
      <c r="GG163" s="254">
        <v>120.81442461092739</v>
      </c>
      <c r="GH163" s="254"/>
      <c r="GI163" s="254">
        <v>95.592269259701794</v>
      </c>
      <c r="GJ163" s="254"/>
      <c r="GK163" s="254">
        <v>21.070870722832993</v>
      </c>
      <c r="GL163" s="254"/>
      <c r="GM163" s="254">
        <v>0.62509615520233741</v>
      </c>
      <c r="GN163" s="254"/>
      <c r="GO163" s="254">
        <v>62.552985493812997</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9.353741496598639</v>
      </c>
      <c r="GB164" s="254"/>
      <c r="GC164" s="254">
        <v>28.806204413258239</v>
      </c>
      <c r="GD164" s="254"/>
      <c r="GE164" s="254">
        <v>78.875171467764062</v>
      </c>
      <c r="GF164" s="254"/>
      <c r="GG164" s="254">
        <v>126.11734113440598</v>
      </c>
      <c r="GH164" s="254"/>
      <c r="GI164" s="254">
        <v>96.715629641855088</v>
      </c>
      <c r="GJ164" s="254"/>
      <c r="GK164" s="254">
        <v>28.965380418609264</v>
      </c>
      <c r="GL164" s="254"/>
      <c r="GM164" s="254">
        <v>1.1326311020500623</v>
      </c>
      <c r="GN164" s="254"/>
      <c r="GO164" s="254">
        <v>67.503434494817029</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7.7678086999215425</v>
      </c>
      <c r="GB165" s="254"/>
      <c r="GC165" s="254">
        <v>22.933447877291425</v>
      </c>
      <c r="GD165" s="254"/>
      <c r="GE165" s="254">
        <v>70.546446129802874</v>
      </c>
      <c r="GF165" s="254"/>
      <c r="GG165" s="254">
        <v>116.07434502917336</v>
      </c>
      <c r="GH165" s="254"/>
      <c r="GI165" s="254">
        <v>89.027454991235871</v>
      </c>
      <c r="GJ165" s="254"/>
      <c r="GK165" s="254">
        <v>27.672336939702674</v>
      </c>
      <c r="GL165" s="254"/>
      <c r="GM165" s="254">
        <v>1.0795365199928204</v>
      </c>
      <c r="GN165" s="254"/>
      <c r="GO165" s="254">
        <v>60.856374822982055</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5.9287207587295594</v>
      </c>
      <c r="GC166" s="254">
        <v>26.1301556716992</v>
      </c>
      <c r="GE166" s="254">
        <v>57.085916832802113</v>
      </c>
      <c r="GG166" s="254">
        <v>103.29388082079907</v>
      </c>
      <c r="GI166" s="254">
        <v>88.439816066750993</v>
      </c>
      <c r="GK166" s="254">
        <v>24.490258171711432</v>
      </c>
      <c r="GM166" s="254">
        <v>0</v>
      </c>
      <c r="GO166" s="254">
        <v>56.978729269580434</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8.3087175141875598</v>
      </c>
      <c r="GC167" s="254">
        <v>28.419135551235694</v>
      </c>
      <c r="GE167" s="254">
        <v>65.066675377397587</v>
      </c>
      <c r="GG167" s="254">
        <v>116.38185020098818</v>
      </c>
      <c r="GI167" s="254">
        <v>95.092129986653234</v>
      </c>
      <c r="GK167" s="254">
        <v>23.849066069093983</v>
      </c>
      <c r="GM167" s="254">
        <v>0</v>
      </c>
      <c r="GO167" s="254">
        <v>62.254834843622092</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4.7474084602977165</v>
      </c>
      <c r="GB168" s="254"/>
      <c r="GC168" s="254">
        <v>22.961729343717998</v>
      </c>
      <c r="GD168" s="254"/>
      <c r="GE168" s="254">
        <v>55.973347644755115</v>
      </c>
      <c r="GF168" s="254"/>
      <c r="GG168" s="254">
        <v>104.020826949251</v>
      </c>
      <c r="GH168" s="254"/>
      <c r="GI168" s="254">
        <v>88.796234448705377</v>
      </c>
      <c r="GJ168" s="254"/>
      <c r="GK168" s="254">
        <v>24.931786973832143</v>
      </c>
      <c r="GL168" s="254"/>
      <c r="GM168" s="254">
        <v>0.59242996398206738</v>
      </c>
      <c r="GN168" s="254"/>
      <c r="GO168" s="254">
        <v>56.750717564508363</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5.0422464647566496</v>
      </c>
      <c r="GB169" s="254"/>
      <c r="GC169" s="254">
        <v>21.349769672431332</v>
      </c>
      <c r="GD169" s="254"/>
      <c r="GE169" s="254">
        <v>55.040768294556692</v>
      </c>
      <c r="GF169" s="254"/>
      <c r="GG169" s="254">
        <v>105.40729225086781</v>
      </c>
      <c r="GH169" s="254"/>
      <c r="GI169" s="254">
        <v>90.007846306226909</v>
      </c>
      <c r="GJ169" s="254"/>
      <c r="GK169" s="254">
        <v>24.342041338087242</v>
      </c>
      <c r="GL169" s="254"/>
      <c r="GM169" s="254">
        <v>0.86471618699512875</v>
      </c>
      <c r="GN169" s="254"/>
      <c r="GO169" s="254">
        <v>50.126477655370984</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5.33686535355654</v>
      </c>
      <c r="GB170" s="254"/>
      <c r="GC170" s="254">
        <v>19.704748725973324</v>
      </c>
      <c r="GD170" s="254"/>
      <c r="GE170" s="254">
        <v>54.13662776169307</v>
      </c>
      <c r="GF170" s="254"/>
      <c r="GG170" s="254">
        <v>106.69603863963329</v>
      </c>
      <c r="GH170" s="254"/>
      <c r="GI170" s="254">
        <v>91.187257535615458</v>
      </c>
      <c r="GJ170" s="254"/>
      <c r="GK170" s="254">
        <v>23.755510084472309</v>
      </c>
      <c r="GL170" s="254"/>
      <c r="GM170" s="254">
        <v>1.1227230781182771</v>
      </c>
      <c r="GN170" s="254"/>
      <c r="GO170" s="254">
        <v>50.47284327369676</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5.1625159900631781</v>
      </c>
      <c r="GB171" s="254"/>
      <c r="GC171" s="254">
        <v>16.958239356646011</v>
      </c>
      <c r="GD171" s="254"/>
      <c r="GE171" s="254">
        <v>54.212799222776169</v>
      </c>
      <c r="GF171" s="254"/>
      <c r="GG171" s="254">
        <v>100.49275879348605</v>
      </c>
      <c r="GH171" s="254"/>
      <c r="GI171" s="254">
        <v>90.444386016342818</v>
      </c>
      <c r="GJ171" s="254"/>
      <c r="GK171" s="254">
        <v>24.174481311404389</v>
      </c>
      <c r="GL171" s="254"/>
      <c r="GM171" s="254">
        <v>3.7200295350228219</v>
      </c>
      <c r="GN171" s="254"/>
      <c r="GO171" s="254">
        <v>49.468281387424469</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5.2111935419469786</v>
      </c>
      <c r="GB172" s="254"/>
      <c r="GC172" s="254">
        <v>16.065631359980689</v>
      </c>
      <c r="GD172" s="254"/>
      <c r="GE172" s="254">
        <v>41.090888134662748</v>
      </c>
      <c r="GF172" s="254"/>
      <c r="GG172" s="254">
        <v>96.111159377855387</v>
      </c>
      <c r="GH172" s="254"/>
      <c r="GI172" s="254">
        <v>90.0047171419194</v>
      </c>
      <c r="GJ172" s="254"/>
      <c r="GK172" s="254">
        <v>23.018777664003473</v>
      </c>
      <c r="GL172" s="254"/>
      <c r="GM172" s="254">
        <v>2.7521845173441064</v>
      </c>
      <c r="GN172" s="254"/>
      <c r="GO172" s="254">
        <v>44.525400421054385</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2.5548731998217478</v>
      </c>
      <c r="GB173" s="254"/>
      <c r="GC173" s="254">
        <v>11.425273990573661</v>
      </c>
      <c r="GD173" s="254"/>
      <c r="GE173" s="254">
        <v>38.086099300356103</v>
      </c>
      <c r="GF173" s="254"/>
      <c r="GG173" s="254">
        <v>97.442859846494045</v>
      </c>
      <c r="GH173" s="254"/>
      <c r="GI173" s="254">
        <v>90.845530652910867</v>
      </c>
      <c r="GJ173" s="254"/>
      <c r="GK173" s="254">
        <v>20.132219365357034</v>
      </c>
      <c r="GL173" s="254"/>
      <c r="GM173" s="254">
        <v>0.91356339152361898</v>
      </c>
      <c r="GN173" s="254"/>
      <c r="GO173" s="254">
        <v>43.134411117672371</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67">
        <v>1.7542607636183547</v>
      </c>
      <c r="GB174" s="267"/>
      <c r="GC174" s="267">
        <v>10.527275089759566</v>
      </c>
      <c r="GD174" s="267"/>
      <c r="GE174" s="267">
        <v>30.309710112962115</v>
      </c>
      <c r="GF174" s="267"/>
      <c r="GG174" s="267">
        <v>90.394906428015858</v>
      </c>
      <c r="GH174" s="267"/>
      <c r="GI174" s="267">
        <v>85.369468148334391</v>
      </c>
      <c r="GJ174" s="267"/>
      <c r="GK174" s="267">
        <v>21.436432086457845</v>
      </c>
      <c r="GL174" s="267"/>
      <c r="GM174" s="267">
        <v>1.2736693402646913</v>
      </c>
      <c r="GN174" s="267"/>
      <c r="GO174" s="267">
        <v>39.837709892904606</v>
      </c>
      <c r="GP174" s="254"/>
      <c r="GQ174" s="254"/>
      <c r="GR174" s="254"/>
      <c r="GS174" s="254"/>
      <c r="GT174" s="254"/>
      <c r="GU174" s="184"/>
      <c r="GV174" s="184"/>
      <c r="GW174" s="184"/>
      <c r="GX174" s="184"/>
      <c r="GY174" s="184"/>
      <c r="GZ174" s="184"/>
      <c r="HC174" s="184"/>
      <c r="HG174" s="285">
        <v>1071.4079250785248</v>
      </c>
      <c r="HH174" s="285"/>
      <c r="HI174" s="285">
        <v>6443.8634918391863</v>
      </c>
      <c r="HJ174" s="285"/>
      <c r="HK174" s="285">
        <v>535.70396253926242</v>
      </c>
      <c r="HL174" s="285"/>
      <c r="HM174" s="285">
        <v>9391.5199475857989</v>
      </c>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1120000</v>
      </c>
      <c r="ED175" s="244"/>
      <c r="EE175" s="245">
        <v>605000</v>
      </c>
      <c r="EK175" s="242">
        <v>2.2999999999999998</v>
      </c>
      <c r="EO175" s="244"/>
      <c r="EP175" s="244"/>
      <c r="GA175" s="267">
        <v>1.16941967548604</v>
      </c>
      <c r="GB175" s="267"/>
      <c r="GC175" s="267">
        <v>12.473162253348328</v>
      </c>
      <c r="GD175" s="267"/>
      <c r="GE175" s="267">
        <v>27.767888928444286</v>
      </c>
      <c r="GF175" s="267"/>
      <c r="GG175" s="267">
        <v>91.699914971548168</v>
      </c>
      <c r="GH175" s="267"/>
      <c r="GI175" s="267">
        <v>88.774816939684456</v>
      </c>
      <c r="GJ175" s="267"/>
      <c r="GK175" s="267">
        <v>24.905451526611937</v>
      </c>
      <c r="GL175" s="267"/>
      <c r="GM175" s="267">
        <v>1.7379550062759488</v>
      </c>
      <c r="GN175" s="267"/>
      <c r="GO175" s="267">
        <v>42.039278118431362</v>
      </c>
      <c r="GP175" s="254"/>
      <c r="GQ175" s="254"/>
      <c r="GR175" s="254"/>
      <c r="GS175" s="254"/>
      <c r="GT175" s="254"/>
      <c r="GU175" s="184"/>
      <c r="GV175" s="184"/>
      <c r="GW175" s="184"/>
      <c r="GX175" s="184"/>
      <c r="GY175" s="184"/>
      <c r="GZ175" s="184"/>
      <c r="HC175" s="184"/>
      <c r="HG175" s="285">
        <v>1268.4183217369016</v>
      </c>
      <c r="HH175" s="285"/>
      <c r="HI175" s="285">
        <v>8376.9371667198047</v>
      </c>
      <c r="HJ175" s="285"/>
      <c r="HK175" s="285">
        <v>670.78011790226492</v>
      </c>
      <c r="HL175" s="285"/>
      <c r="HM175" s="285">
        <v>11925.88286041147</v>
      </c>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1.1220593042931488</v>
      </c>
      <c r="GB176" s="267"/>
      <c r="GC176" s="267">
        <v>11.65346584406668</v>
      </c>
      <c r="GD176" s="267"/>
      <c r="GE176" s="267">
        <v>24.410337000244127</v>
      </c>
      <c r="GF176" s="267"/>
      <c r="GG176" s="267">
        <v>88.614338730685802</v>
      </c>
      <c r="GH176" s="267"/>
      <c r="GI176" s="267">
        <v>87.484931563000345</v>
      </c>
      <c r="GJ176" s="267"/>
      <c r="GK176" s="267">
        <v>24.829971054766226</v>
      </c>
      <c r="GL176" s="267"/>
      <c r="GM176" s="267">
        <v>2.9014963550852197</v>
      </c>
      <c r="GN176" s="267"/>
      <c r="GO176" s="267">
        <v>40.778973789338423</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1.8871750111262615</v>
      </c>
      <c r="GB177" s="267"/>
      <c r="GC177" s="267">
        <v>7.8315371668361262</v>
      </c>
      <c r="GD177" s="267"/>
      <c r="GE177" s="267">
        <v>19.215468490600603</v>
      </c>
      <c r="GF177" s="267"/>
      <c r="GG177" s="267">
        <v>63.67761532891096</v>
      </c>
      <c r="GH177" s="267"/>
      <c r="GI177" s="267">
        <v>61.972940624486306</v>
      </c>
      <c r="GJ177" s="267"/>
      <c r="GK177" s="267">
        <v>15.026823102756346</v>
      </c>
      <c r="GL177" s="267"/>
      <c r="GM177" s="267">
        <v>2.3251341367917799</v>
      </c>
      <c r="GN177" s="267"/>
      <c r="GO177" s="267">
        <v>29.150439928777207</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c r="GB178" s="267"/>
      <c r="GC178" s="267"/>
      <c r="GD178" s="267"/>
      <c r="GE178" s="267"/>
      <c r="GF178" s="267"/>
      <c r="GG178" s="267"/>
      <c r="GH178" s="267"/>
      <c r="GI178" s="267"/>
      <c r="GJ178" s="267"/>
      <c r="GK178" s="267"/>
      <c r="GL178" s="267"/>
      <c r="GM178" s="267"/>
      <c r="GN178" s="267"/>
      <c r="GO178" s="267"/>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v>83.4</v>
      </c>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14.898535833547394</v>
      </c>
      <c r="GB180" s="254"/>
      <c r="GC180" s="254">
        <v>66.909483340078239</v>
      </c>
      <c r="GD180" s="254"/>
      <c r="GE180" s="254">
        <v>117.12158808933003</v>
      </c>
      <c r="GF180" s="254"/>
      <c r="GG180" s="254">
        <v>98.149819494584833</v>
      </c>
      <c r="GH180" s="254"/>
      <c r="GI180" s="254">
        <v>47.581463524636376</v>
      </c>
      <c r="GJ180" s="254"/>
      <c r="GK180" s="254">
        <v>6.9946374446257877</v>
      </c>
      <c r="GL180" s="254"/>
      <c r="GM180" s="254">
        <v>0.77669902912621369</v>
      </c>
      <c r="GN180" s="254"/>
      <c r="GO180" s="254">
        <v>58.785555779705469</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14.467600517792764</v>
      </c>
      <c r="GB181" s="254"/>
      <c r="GC181" s="254">
        <v>58.62890256591055</v>
      </c>
      <c r="GD181" s="254"/>
      <c r="GE181" s="254">
        <v>103.80230235696791</v>
      </c>
      <c r="GF181" s="254"/>
      <c r="GG181" s="254">
        <v>125.14949299261377</v>
      </c>
      <c r="GH181" s="254"/>
      <c r="GI181" s="254">
        <v>44.562371225770598</v>
      </c>
      <c r="GJ181" s="254"/>
      <c r="GK181" s="254">
        <v>7.172604606812846</v>
      </c>
      <c r="GL181" s="254"/>
      <c r="GM181" s="254">
        <v>0</v>
      </c>
      <c r="GN181" s="254"/>
      <c r="GO181" s="254">
        <v>59.169212267747476</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14.297626524919103</v>
      </c>
      <c r="GB182" s="254"/>
      <c r="GC182" s="254">
        <v>65.754389322652997</v>
      </c>
      <c r="GD182" s="254"/>
      <c r="GE182" s="254">
        <v>103.63249524370607</v>
      </c>
      <c r="GF182" s="254"/>
      <c r="GG182" s="254">
        <v>122.29725128576602</v>
      </c>
      <c r="GH182" s="254"/>
      <c r="GI182" s="254">
        <v>46.047535701153244</v>
      </c>
      <c r="GJ182" s="254"/>
      <c r="GK182" s="254">
        <v>6.8886324799256871</v>
      </c>
      <c r="GL182" s="254"/>
      <c r="GM182" s="254">
        <v>0</v>
      </c>
      <c r="GN182" s="254"/>
      <c r="GO182" s="254">
        <v>59.590634591136187</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17.602519379955226</v>
      </c>
      <c r="GB183" s="254"/>
      <c r="GC183" s="254">
        <v>59.813899270260684</v>
      </c>
      <c r="GD183" s="254"/>
      <c r="GE183" s="254">
        <v>113.04981700517997</v>
      </c>
      <c r="GF183" s="254"/>
      <c r="GG183" s="254">
        <v>117.73546068524603</v>
      </c>
      <c r="GH183" s="254"/>
      <c r="GI183" s="254">
        <v>45.733431885037568</v>
      </c>
      <c r="GJ183" s="254"/>
      <c r="GK183" s="254">
        <v>7.9762968005187957</v>
      </c>
      <c r="GL183" s="254"/>
      <c r="GM183" s="254">
        <v>0</v>
      </c>
      <c r="GN183" s="254"/>
      <c r="GO183" s="254">
        <v>59.729641505593989</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16.420154533451782</v>
      </c>
      <c r="GB184" s="254"/>
      <c r="GC184" s="254">
        <v>64.672798416564447</v>
      </c>
      <c r="GD184" s="254"/>
      <c r="GE184" s="254">
        <v>109.37773347370684</v>
      </c>
      <c r="GF184" s="254"/>
      <c r="GG184" s="254">
        <v>124.67252785838701</v>
      </c>
      <c r="GH184" s="254"/>
      <c r="GI184" s="254">
        <v>54.594161534443451</v>
      </c>
      <c r="GJ184" s="254"/>
      <c r="GK184" s="254">
        <v>12.214426672370678</v>
      </c>
      <c r="GL184" s="254"/>
      <c r="GM184" s="254">
        <v>0</v>
      </c>
      <c r="GN184" s="254"/>
      <c r="GO184" s="254">
        <v>62.897070546884649</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14.780034767296501</v>
      </c>
      <c r="GB185" s="254"/>
      <c r="GC185" s="254">
        <v>55.453884077536223</v>
      </c>
      <c r="GD185" s="254"/>
      <c r="GE185" s="254">
        <v>116.38320250647701</v>
      </c>
      <c r="GF185" s="254"/>
      <c r="GG185" s="254">
        <v>131.5468495598557</v>
      </c>
      <c r="GH185" s="254"/>
      <c r="GI185" s="254">
        <v>60.294061123300736</v>
      </c>
      <c r="GJ185" s="254"/>
      <c r="GK185" s="254">
        <v>10.103273383562932</v>
      </c>
      <c r="GL185" s="254"/>
      <c r="GM185" s="254">
        <v>0</v>
      </c>
      <c r="GN185" s="254"/>
      <c r="GO185" s="254">
        <v>63.700820452379155</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15.87145143544487</v>
      </c>
      <c r="GB186" s="254"/>
      <c r="GC186" s="254">
        <v>63.818356498415469</v>
      </c>
      <c r="GD186" s="254"/>
      <c r="GE186" s="254">
        <v>140.66147782887998</v>
      </c>
      <c r="GF186" s="254"/>
      <c r="GG186" s="254">
        <v>143.76004346490319</v>
      </c>
      <c r="GH186" s="254"/>
      <c r="GI186" s="254">
        <v>65.967284650986883</v>
      </c>
      <c r="GJ186" s="254"/>
      <c r="GK186" s="254">
        <v>15.232871147669778</v>
      </c>
      <c r="GL186" s="254"/>
      <c r="GM186" s="254">
        <v>0</v>
      </c>
      <c r="GN186" s="254"/>
      <c r="GO186" s="254">
        <v>72.674270795571672</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15.753179214178376</v>
      </c>
      <c r="GB187" s="254"/>
      <c r="GC187" s="254">
        <v>70.671385579089559</v>
      </c>
      <c r="GD187" s="254"/>
      <c r="GE187" s="254">
        <v>128.60466134000143</v>
      </c>
      <c r="GF187" s="254"/>
      <c r="GG187" s="254">
        <v>146.67835836944911</v>
      </c>
      <c r="GH187" s="254"/>
      <c r="GI187" s="254">
        <v>71.280397325433285</v>
      </c>
      <c r="GJ187" s="254"/>
      <c r="GK187" s="254">
        <v>13.187131108616301</v>
      </c>
      <c r="GL187" s="254"/>
      <c r="GM187" s="254">
        <v>0.69214299638256149</v>
      </c>
      <c r="GN187" s="254"/>
      <c r="GO187" s="254">
        <v>72.786502885987289</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10.968232074908306</v>
      </c>
      <c r="GB188" s="254"/>
      <c r="GC188" s="254">
        <v>62.090660581928944</v>
      </c>
      <c r="GD188" s="254"/>
      <c r="GE188" s="254">
        <v>123.98412961601807</v>
      </c>
      <c r="GF188" s="254"/>
      <c r="GG188" s="254">
        <v>121.88875873649542</v>
      </c>
      <c r="GH188" s="254"/>
      <c r="GI188" s="254">
        <v>74.937534445360598</v>
      </c>
      <c r="GJ188" s="254"/>
      <c r="GK188" s="254">
        <v>12.995897420718096</v>
      </c>
      <c r="GL188" s="254"/>
      <c r="GM188" s="254">
        <v>0</v>
      </c>
      <c r="GN188" s="254"/>
      <c r="GO188" s="254">
        <v>66.35154320037158</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13.363028953229399</v>
      </c>
      <c r="GB189" s="254"/>
      <c r="GC189" s="254">
        <v>66.822257707898288</v>
      </c>
      <c r="GD189" s="254"/>
      <c r="GE189" s="254">
        <v>124.98421916424694</v>
      </c>
      <c r="GF189" s="254"/>
      <c r="GG189" s="254">
        <v>127.13771377137714</v>
      </c>
      <c r="GH189" s="254"/>
      <c r="GI189" s="254">
        <v>71.733561058923996</v>
      </c>
      <c r="GJ189" s="254"/>
      <c r="GK189" s="254">
        <v>11.306805827353772</v>
      </c>
      <c r="GL189" s="254"/>
      <c r="GM189" s="254">
        <v>1.5927189988623436</v>
      </c>
      <c r="GN189" s="254"/>
      <c r="GO189" s="254">
        <v>68.553422867792577</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10.988771918506325</v>
      </c>
      <c r="GB190" s="254"/>
      <c r="GC190" s="254">
        <v>46.636804283131958</v>
      </c>
      <c r="GD190" s="254"/>
      <c r="GE190" s="254">
        <v>114.91499030528468</v>
      </c>
      <c r="GF190" s="254"/>
      <c r="GG190" s="254">
        <v>131.03740272854776</v>
      </c>
      <c r="GH190" s="254"/>
      <c r="GI190" s="254">
        <v>63.558140662182325</v>
      </c>
      <c r="GJ190" s="254"/>
      <c r="GK190" s="254">
        <v>11.629729369755982</v>
      </c>
      <c r="GL190" s="254"/>
      <c r="GM190" s="254">
        <v>0.63886634245946539</v>
      </c>
      <c r="GN190" s="254"/>
      <c r="GO190" s="254">
        <v>62.412214281541466</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14.953677950645169</v>
      </c>
      <c r="GC191" s="254">
        <v>59.428955810562179</v>
      </c>
      <c r="GE191" s="254">
        <v>115.92806623480568</v>
      </c>
      <c r="GG191" s="254">
        <v>136.02131474508201</v>
      </c>
      <c r="GI191" s="254">
        <v>61.780532230778689</v>
      </c>
      <c r="GK191" s="254">
        <v>14.183690081442304</v>
      </c>
      <c r="GM191" s="254">
        <v>0</v>
      </c>
      <c r="GO191" s="254">
        <v>67.81400891067689</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14.87851284251359</v>
      </c>
      <c r="GC192" s="254">
        <v>64.382524831208244</v>
      </c>
      <c r="GE192" s="254">
        <v>127.22455530100135</v>
      </c>
      <c r="GG192" s="254">
        <v>135.0345668811097</v>
      </c>
      <c r="GI192" s="254">
        <v>68.597503090719513</v>
      </c>
      <c r="GK192" s="254">
        <v>12.512070251771735</v>
      </c>
      <c r="GM192" s="254">
        <v>0</v>
      </c>
      <c r="GO192" s="254">
        <v>70.70239361624526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11.768580780827763</v>
      </c>
      <c r="GB193" s="254"/>
      <c r="GC193" s="254">
        <v>57.698361880063104</v>
      </c>
      <c r="GD193" s="254"/>
      <c r="GE193" s="254">
        <v>107.40914632165641</v>
      </c>
      <c r="GF193" s="254"/>
      <c r="GG193" s="254">
        <v>126.037201911445</v>
      </c>
      <c r="GH193" s="254"/>
      <c r="GI193" s="254">
        <v>64.309484847360665</v>
      </c>
      <c r="GJ193" s="254"/>
      <c r="GK193" s="254">
        <v>12.127629811491911</v>
      </c>
      <c r="GL193" s="254"/>
      <c r="GM193" s="254">
        <v>0.62848714055910249</v>
      </c>
      <c r="GN193" s="254"/>
      <c r="GO193" s="254">
        <v>64.516203477759021</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11.863494413312395</v>
      </c>
      <c r="GB194" s="254"/>
      <c r="GC194" s="254">
        <v>55.02188891143421</v>
      </c>
      <c r="GD194" s="254"/>
      <c r="GE194" s="254">
        <v>112.03348271201678</v>
      </c>
      <c r="GF194" s="254"/>
      <c r="GG194" s="254">
        <v>135.21668260494468</v>
      </c>
      <c r="GH194" s="254"/>
      <c r="GI194" s="254">
        <v>72.311273102288553</v>
      </c>
      <c r="GJ194" s="254"/>
      <c r="GK194" s="254">
        <v>14.127869348522033</v>
      </c>
      <c r="GL194" s="254"/>
      <c r="GM194" s="254">
        <v>1.1448816964262176</v>
      </c>
      <c r="GN194" s="254"/>
      <c r="GO194" s="254">
        <v>58.635951327049398</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11.961977654105146</v>
      </c>
      <c r="GB195" s="254"/>
      <c r="GC195" s="254">
        <v>52.353494388956562</v>
      </c>
      <c r="GD195" s="254"/>
      <c r="GE195" s="254">
        <v>116.54133200467092</v>
      </c>
      <c r="GF195" s="254"/>
      <c r="GG195" s="254">
        <v>144.02872383735121</v>
      </c>
      <c r="GH195" s="254"/>
      <c r="GI195" s="254">
        <v>80.358345405189425</v>
      </c>
      <c r="GJ195" s="254"/>
      <c r="GK195" s="254">
        <v>16.132029123219816</v>
      </c>
      <c r="GL195" s="254"/>
      <c r="GM195" s="254">
        <v>1.65473456227114</v>
      </c>
      <c r="GN195" s="254"/>
      <c r="GO195" s="254">
        <v>62.180476518957455</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7.7709557726558129</v>
      </c>
      <c r="GB196" s="254"/>
      <c r="GC196" s="254">
        <v>45.830947470360528</v>
      </c>
      <c r="GD196" s="254"/>
      <c r="GE196" s="254">
        <v>111.42788513764567</v>
      </c>
      <c r="GF196" s="254"/>
      <c r="GG196" s="254">
        <v>158.00000127003796</v>
      </c>
      <c r="GH196" s="254"/>
      <c r="GI196" s="254">
        <v>83.262871369051794</v>
      </c>
      <c r="GJ196" s="254"/>
      <c r="GK196" s="254">
        <v>21.043064398821812</v>
      </c>
      <c r="GL196" s="254"/>
      <c r="GM196" s="254">
        <v>0.62152736034328149</v>
      </c>
      <c r="GN196" s="254"/>
      <c r="GO196" s="254">
        <v>63.355683779063021</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7.733088639022581</v>
      </c>
      <c r="GB197" s="254"/>
      <c r="GC197" s="254">
        <v>41.681362581437376</v>
      </c>
      <c r="GD197" s="254"/>
      <c r="GE197" s="254">
        <v>96.009314485389325</v>
      </c>
      <c r="GF197" s="254"/>
      <c r="GG197" s="254">
        <v>139.60479490720843</v>
      </c>
      <c r="GH197" s="254"/>
      <c r="GI197" s="254">
        <v>74.365035403164214</v>
      </c>
      <c r="GJ197" s="254"/>
      <c r="GK197" s="254">
        <v>14.814424929409174</v>
      </c>
      <c r="GL197" s="254"/>
      <c r="GM197" s="254">
        <v>1.6201752040397641</v>
      </c>
      <c r="GN197" s="254"/>
      <c r="GO197" s="254">
        <v>55.491550695941086</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5.1056468301245435</v>
      </c>
      <c r="GB198" s="254"/>
      <c r="GC198" s="254">
        <v>36.856262965749764</v>
      </c>
      <c r="GD198" s="254"/>
      <c r="GE198" s="254">
        <v>94.42289304007997</v>
      </c>
      <c r="GF198" s="254"/>
      <c r="GG198" s="254">
        <v>131.23602444905262</v>
      </c>
      <c r="GH198" s="254"/>
      <c r="GI198" s="254">
        <v>77.635708454800564</v>
      </c>
      <c r="GJ198" s="254"/>
      <c r="GK198" s="254">
        <v>14.274803199770394</v>
      </c>
      <c r="GL198" s="254"/>
      <c r="GM198" s="254">
        <v>0.60788963197792523</v>
      </c>
      <c r="GN198" s="254"/>
      <c r="GO198" s="254">
        <v>53.497623626622321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67">
        <v>4.5253031171808447</v>
      </c>
      <c r="GB199" s="267"/>
      <c r="GC199" s="267">
        <v>32.584335496588103</v>
      </c>
      <c r="GD199" s="267"/>
      <c r="GE199" s="267">
        <v>89.774058114326934</v>
      </c>
      <c r="GF199" s="267"/>
      <c r="GG199" s="267">
        <v>132.25861425033952</v>
      </c>
      <c r="GH199" s="267"/>
      <c r="GI199" s="267">
        <v>76.765990832478622</v>
      </c>
      <c r="GJ199" s="267"/>
      <c r="GK199" s="267">
        <v>14.041274827087094</v>
      </c>
      <c r="GL199" s="267"/>
      <c r="GM199" s="267">
        <v>0.91232086205926843</v>
      </c>
      <c r="GN199" s="267"/>
      <c r="GO199" s="267">
        <v>52.478290451159047</v>
      </c>
      <c r="GP199" s="254"/>
      <c r="GQ199" s="254"/>
      <c r="GR199" s="254"/>
      <c r="GS199" s="254"/>
      <c r="GT199" s="254"/>
      <c r="GU199" s="184"/>
      <c r="GV199" s="184"/>
      <c r="GW199" s="184"/>
      <c r="GX199" s="184"/>
      <c r="GY199" s="184"/>
      <c r="GZ199" s="184"/>
      <c r="HC199" s="184"/>
      <c r="HG199" s="285">
        <v>1837.9006623443911</v>
      </c>
      <c r="HH199" s="285"/>
      <c r="HI199" s="285">
        <v>5509.5010712335288</v>
      </c>
      <c r="HJ199" s="285"/>
      <c r="HK199" s="285">
        <v>710.65492277316457</v>
      </c>
      <c r="HL199" s="285"/>
      <c r="HM199" s="285">
        <v>11378.880595969922</v>
      </c>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750000</v>
      </c>
      <c r="ED200" s="244"/>
      <c r="EE200" s="245">
        <v>570000</v>
      </c>
      <c r="EK200" s="242">
        <v>4.1000000000000005</v>
      </c>
      <c r="EO200" s="244"/>
      <c r="EP200" s="244"/>
      <c r="GA200" s="267">
        <v>4.0348001513050056</v>
      </c>
      <c r="GB200" s="267"/>
      <c r="GC200" s="267">
        <v>31.00189035916824</v>
      </c>
      <c r="GD200" s="267"/>
      <c r="GE200" s="267">
        <v>90.337954939341415</v>
      </c>
      <c r="GF200" s="267"/>
      <c r="GG200" s="267">
        <v>134.18959072174829</v>
      </c>
      <c r="GH200" s="267"/>
      <c r="GI200" s="267">
        <v>75.825753949258015</v>
      </c>
      <c r="GJ200" s="267"/>
      <c r="GK200" s="267">
        <v>13.94464398901331</v>
      </c>
      <c r="GL200" s="267"/>
      <c r="GM200" s="267">
        <v>1.2340600575894694</v>
      </c>
      <c r="GN200" s="267"/>
      <c r="GO200" s="267">
        <v>52.911027222784888</v>
      </c>
      <c r="GP200" s="254"/>
      <c r="GQ200" s="254"/>
      <c r="GR200" s="254"/>
      <c r="GS200" s="254"/>
      <c r="GT200" s="254"/>
      <c r="GU200" s="184"/>
      <c r="GV200" s="184"/>
      <c r="GW200" s="184"/>
      <c r="GX200" s="184"/>
      <c r="GY200" s="184"/>
      <c r="GZ200" s="184"/>
      <c r="HC200" s="184"/>
      <c r="HG200" s="285">
        <v>1868.4092244926183</v>
      </c>
      <c r="HH200" s="285"/>
      <c r="HI200" s="285">
        <v>6594.0600905853471</v>
      </c>
      <c r="HJ200" s="285"/>
      <c r="HK200" s="285">
        <v>797.28935449296409</v>
      </c>
      <c r="HL200" s="285"/>
      <c r="HM200" s="285">
        <v>12553.331258859731</v>
      </c>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4.1814481855766292</v>
      </c>
      <c r="GB201" s="267"/>
      <c r="GC201" s="267">
        <v>29.72464710710922</v>
      </c>
      <c r="GD201" s="267"/>
      <c r="GE201" s="267">
        <v>99.386292430497107</v>
      </c>
      <c r="GF201" s="267"/>
      <c r="GG201" s="267">
        <v>147.72023652366099</v>
      </c>
      <c r="GH201" s="267"/>
      <c r="GI201" s="267">
        <v>80.390701432944923</v>
      </c>
      <c r="GJ201" s="267"/>
      <c r="GK201" s="267">
        <v>15.705879815079934</v>
      </c>
      <c r="GL201" s="267"/>
      <c r="GM201" s="267">
        <v>0.61895035682859234</v>
      </c>
      <c r="GN201" s="267"/>
      <c r="GO201" s="267">
        <v>56.681439416613891</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1.6804083234871052</v>
      </c>
      <c r="GB202" s="267"/>
      <c r="GC202" s="267">
        <v>17.289209586312548</v>
      </c>
      <c r="GD202" s="267"/>
      <c r="GE202" s="267">
        <v>64.314457241091986</v>
      </c>
      <c r="GF202" s="267"/>
      <c r="GG202" s="267">
        <v>109.62005287704579</v>
      </c>
      <c r="GH202" s="267"/>
      <c r="GI202" s="267">
        <v>57.616933433819327</v>
      </c>
      <c r="GJ202" s="267"/>
      <c r="GK202" s="267">
        <v>10.920332927354476</v>
      </c>
      <c r="GL202" s="267"/>
      <c r="GM202" s="267">
        <v>0.2069608917043807</v>
      </c>
      <c r="GN202" s="267"/>
      <c r="GO202" s="267">
        <v>39.247192982229372</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c r="GB203" s="267"/>
      <c r="GC203" s="267"/>
      <c r="GD203" s="267"/>
      <c r="GE203" s="267"/>
      <c r="GF203" s="267"/>
      <c r="GG203" s="267"/>
      <c r="GH203" s="267"/>
      <c r="GI203" s="267"/>
      <c r="GJ203" s="267"/>
      <c r="GK203" s="267"/>
      <c r="GL203" s="267"/>
      <c r="GM203" s="267"/>
      <c r="GN203" s="267"/>
      <c r="GO203" s="267"/>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v>68.2</v>
      </c>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5.5256652610149777</v>
      </c>
      <c r="GB205" s="254"/>
      <c r="GC205" s="254">
        <v>17.720306513409962</v>
      </c>
      <c r="GD205" s="254"/>
      <c r="GE205" s="254">
        <v>58.404856604563534</v>
      </c>
      <c r="GF205" s="254"/>
      <c r="GG205" s="254">
        <v>121.61269001982816</v>
      </c>
      <c r="GH205" s="254"/>
      <c r="GI205" s="254">
        <v>68.25253437719563</v>
      </c>
      <c r="GJ205" s="254"/>
      <c r="GK205" s="254">
        <v>15.666349105536149</v>
      </c>
      <c r="GL205" s="254"/>
      <c r="GM205" s="254">
        <v>0.91932888991036543</v>
      </c>
      <c r="GN205" s="254"/>
      <c r="GO205" s="254">
        <v>52.351051401869157</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4.0151643734347511</v>
      </c>
      <c r="GB206" s="254"/>
      <c r="GC206" s="254">
        <v>18.086831702430143</v>
      </c>
      <c r="GD206" s="254"/>
      <c r="GE206" s="254">
        <v>66.138277041879149</v>
      </c>
      <c r="GF206" s="254"/>
      <c r="GG206" s="254">
        <v>141.07017574845565</v>
      </c>
      <c r="GH206" s="254"/>
      <c r="GI206" s="254">
        <v>74.918900670394223</v>
      </c>
      <c r="GJ206" s="254"/>
      <c r="GK206" s="254">
        <v>13.315125070421587</v>
      </c>
      <c r="GL206" s="254"/>
      <c r="GM206" s="254">
        <v>0.68078222176452607</v>
      </c>
      <c r="GN206" s="254"/>
      <c r="GO206" s="254">
        <v>57.846398331326604</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2.2630433929385267</v>
      </c>
      <c r="GB207" s="254"/>
      <c r="GC207" s="254">
        <v>19.592106919961875</v>
      </c>
      <c r="GD207" s="254"/>
      <c r="GE207" s="254">
        <v>62.286446788060324</v>
      </c>
      <c r="GF207" s="254"/>
      <c r="GG207" s="254">
        <v>134.43159347155708</v>
      </c>
      <c r="GH207" s="254"/>
      <c r="GI207" s="254">
        <v>78.304591241472224</v>
      </c>
      <c r="GJ207" s="254"/>
      <c r="GK207" s="254">
        <v>15.191723494313168</v>
      </c>
      <c r="GL207" s="254"/>
      <c r="GM207" s="254">
        <v>0.8963804105405867</v>
      </c>
      <c r="GN207" s="254"/>
      <c r="GO207" s="254">
        <v>56.672037374397178</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1.6744136858327976</v>
      </c>
      <c r="GB208" s="254"/>
      <c r="GC208" s="254">
        <v>12.670478018220928</v>
      </c>
      <c r="GD208" s="254"/>
      <c r="GE208" s="254">
        <v>67.621007362177863</v>
      </c>
      <c r="GF208" s="254"/>
      <c r="GG208" s="254">
        <v>133.27802487433618</v>
      </c>
      <c r="GH208" s="254"/>
      <c r="GI208" s="254">
        <v>82.207941301435753</v>
      </c>
      <c r="GJ208" s="254"/>
      <c r="GK208" s="254">
        <v>14.955604611491072</v>
      </c>
      <c r="GL208" s="254"/>
      <c r="GM208" s="254">
        <v>0.66399788115077185</v>
      </c>
      <c r="GN208" s="254"/>
      <c r="GO208" s="254">
        <v>56.588530553876005</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2.4782293427812956</v>
      </c>
      <c r="GB209" s="254"/>
      <c r="GC209" s="254">
        <v>17.773971494125348</v>
      </c>
      <c r="GD209" s="254"/>
      <c r="GE209" s="254">
        <v>69.579790977789287</v>
      </c>
      <c r="GF209" s="254"/>
      <c r="GG209" s="254">
        <v>134.21823863750825</v>
      </c>
      <c r="GH209" s="254"/>
      <c r="GI209" s="254">
        <v>93.944132960124833</v>
      </c>
      <c r="GJ209" s="254"/>
      <c r="GK209" s="254">
        <v>19.767228237268679</v>
      </c>
      <c r="GL209" s="254"/>
      <c r="GM209" s="254">
        <v>0</v>
      </c>
      <c r="GN209" s="254"/>
      <c r="GO209" s="254">
        <v>60.662215445320612</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3.2609524774990581</v>
      </c>
      <c r="GB210" s="254"/>
      <c r="GC210" s="254">
        <v>15.058253870404519</v>
      </c>
      <c r="GD210" s="254"/>
      <c r="GE210" s="254">
        <v>61.477043211948228</v>
      </c>
      <c r="GF210" s="254"/>
      <c r="GG210" s="254">
        <v>144.73614760602692</v>
      </c>
      <c r="GH210" s="254"/>
      <c r="GI210" s="254">
        <v>98.38495763846251</v>
      </c>
      <c r="GJ210" s="254"/>
      <c r="GK210" s="254">
        <v>21.203756642895712</v>
      </c>
      <c r="GL210" s="254"/>
      <c r="GM210" s="254">
        <v>0</v>
      </c>
      <c r="GN210" s="254"/>
      <c r="GO210" s="254">
        <v>61.809411365582413</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2.4300113040613738</v>
      </c>
      <c r="GB211" s="254"/>
      <c r="GC211" s="254">
        <v>14.258511627076082</v>
      </c>
      <c r="GD211" s="254"/>
      <c r="GE211" s="254">
        <v>64.17018304671835</v>
      </c>
      <c r="GF211" s="254"/>
      <c r="GG211" s="254">
        <v>143.01414205835565</v>
      </c>
      <c r="GH211" s="254"/>
      <c r="GI211" s="254">
        <v>101.53952268765555</v>
      </c>
      <c r="GJ211" s="254"/>
      <c r="GK211" s="254">
        <v>24.02417829352672</v>
      </c>
      <c r="GL211" s="254"/>
      <c r="GM211" s="254">
        <v>0</v>
      </c>
      <c r="GN211" s="254"/>
      <c r="GO211" s="254">
        <v>62.425785444733719</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3.7559022836234992</v>
      </c>
      <c r="GB212" s="254"/>
      <c r="GC212" s="254">
        <v>13.688599085791612</v>
      </c>
      <c r="GD212" s="254"/>
      <c r="GE212" s="254">
        <v>60.634779946413609</v>
      </c>
      <c r="GF212" s="254"/>
      <c r="GG212" s="254">
        <v>147.10135160022048</v>
      </c>
      <c r="GH212" s="254"/>
      <c r="GI212" s="254">
        <v>115.93897066230559</v>
      </c>
      <c r="GJ212" s="254"/>
      <c r="GK212" s="254">
        <v>24.317321327001828</v>
      </c>
      <c r="GL212" s="254"/>
      <c r="GM212" s="254">
        <v>1.5026763054400172</v>
      </c>
      <c r="GN212" s="254"/>
      <c r="GO212" s="254">
        <v>65.286487054966159</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2.0126951639643353</v>
      </c>
      <c r="GB213" s="254"/>
      <c r="GC213" s="254">
        <v>15.043263417471955</v>
      </c>
      <c r="GD213" s="254"/>
      <c r="GE213" s="254">
        <v>67.56099780299084</v>
      </c>
      <c r="GF213" s="254"/>
      <c r="GG213" s="254">
        <v>127.91299052110926</v>
      </c>
      <c r="GH213" s="254"/>
      <c r="GI213" s="254">
        <v>99.426561319223524</v>
      </c>
      <c r="GJ213" s="254"/>
      <c r="GK213" s="254">
        <v>23.954138272161899</v>
      </c>
      <c r="GL213" s="254"/>
      <c r="GM213" s="254">
        <v>0</v>
      </c>
      <c r="GN213" s="254"/>
      <c r="GO213" s="254">
        <v>59.607224425990296</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1.9225487503433123</v>
      </c>
      <c r="GB214" s="254"/>
      <c r="GC214" s="254">
        <v>17.757809157038942</v>
      </c>
      <c r="GD214" s="254"/>
      <c r="GE214" s="254">
        <v>71.920271242165825</v>
      </c>
      <c r="GF214" s="254"/>
      <c r="GG214" s="254">
        <v>128.68111575468947</v>
      </c>
      <c r="GH214" s="254"/>
      <c r="GI214" s="254">
        <v>105.78012844729882</v>
      </c>
      <c r="GJ214" s="254"/>
      <c r="GK214" s="254">
        <v>21.492295214922951</v>
      </c>
      <c r="GL214" s="254"/>
      <c r="GM214" s="254">
        <v>1.7374307742425887</v>
      </c>
      <c r="GN214" s="254"/>
      <c r="GO214" s="254">
        <v>62.202297562342395</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1.6402482090742982</v>
      </c>
      <c r="GB215" s="254"/>
      <c r="GC215" s="254">
        <v>12.712467270791965</v>
      </c>
      <c r="GD215" s="254"/>
      <c r="GE215" s="254">
        <v>55.417501512122378</v>
      </c>
      <c r="GF215" s="254"/>
      <c r="GG215" s="254">
        <v>123.80482985354898</v>
      </c>
      <c r="GH215" s="254"/>
      <c r="GI215" s="254">
        <v>99.255439478258836</v>
      </c>
      <c r="GJ215" s="254"/>
      <c r="GK215" s="254">
        <v>24.218742012696591</v>
      </c>
      <c r="GL215" s="254"/>
      <c r="GM215" s="254">
        <v>2.3263240437311912</v>
      </c>
      <c r="GN215" s="254"/>
      <c r="GO215" s="254">
        <v>56.35480586660136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0.79025888174022396</v>
      </c>
      <c r="GC216" s="254">
        <v>13.061886138664271</v>
      </c>
      <c r="GE216" s="254">
        <v>51.197651412654665</v>
      </c>
      <c r="GG216" s="254">
        <v>126.67060285819399</v>
      </c>
      <c r="GI216" s="254">
        <v>101.75343583256399</v>
      </c>
      <c r="GK216" s="254">
        <v>22.466977353132048</v>
      </c>
      <c r="GM216" s="254">
        <v>0</v>
      </c>
      <c r="GO216" s="254">
        <v>55.602610270855465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2.6671203126199376</v>
      </c>
      <c r="GC217" s="254">
        <v>14.063847313883253</v>
      </c>
      <c r="GE217" s="254">
        <v>65.154845106302957</v>
      </c>
      <c r="GG217" s="254">
        <v>136.50724958648462</v>
      </c>
      <c r="GI217" s="254">
        <v>100.26250601738545</v>
      </c>
      <c r="GK217" s="254">
        <v>24.825649980464629</v>
      </c>
      <c r="GM217" s="254">
        <v>0</v>
      </c>
      <c r="GO217" s="254">
        <v>60.061638062276693</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1.7822994246172004</v>
      </c>
      <c r="GB218" s="254"/>
      <c r="GC218" s="254">
        <v>13.387173549046151</v>
      </c>
      <c r="GD218" s="254"/>
      <c r="GE218" s="254">
        <v>51.268328032562671</v>
      </c>
      <c r="GF218" s="254"/>
      <c r="GG218" s="254">
        <v>126.44362351101196</v>
      </c>
      <c r="GH218" s="254"/>
      <c r="GI218" s="254">
        <v>88.647013843600675</v>
      </c>
      <c r="GJ218" s="254"/>
      <c r="GK218" s="254">
        <v>21.312587287644096</v>
      </c>
      <c r="GL218" s="254"/>
      <c r="GM218" s="254">
        <v>1.9881602581136819</v>
      </c>
      <c r="GN218" s="254"/>
      <c r="GO218" s="254">
        <v>53.737748811421547</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1.6239792392455712</v>
      </c>
      <c r="GB219" s="254"/>
      <c r="GC219" s="254">
        <v>11.39598058812302</v>
      </c>
      <c r="GD219" s="254"/>
      <c r="GE219" s="254">
        <v>52.226857044101166</v>
      </c>
      <c r="GF219" s="254"/>
      <c r="GG219" s="254">
        <v>131.27562934280857</v>
      </c>
      <c r="GH219" s="254"/>
      <c r="GI219" s="254">
        <v>98.49624836064028</v>
      </c>
      <c r="GJ219" s="254"/>
      <c r="GK219" s="254">
        <v>23.352399769567459</v>
      </c>
      <c r="GL219" s="254"/>
      <c r="GM219" s="254">
        <v>1.4600811392564459</v>
      </c>
      <c r="GN219" s="254"/>
      <c r="GO219" s="254">
        <v>48.821139201685234</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1.4714834683482358</v>
      </c>
      <c r="GB220" s="254"/>
      <c r="GC220" s="254">
        <v>9.4319285414895511</v>
      </c>
      <c r="GD220" s="254"/>
      <c r="GE220" s="254">
        <v>53.155599935057758</v>
      </c>
      <c r="GF220" s="254"/>
      <c r="GG220" s="254">
        <v>135.74145123529064</v>
      </c>
      <c r="GH220" s="254"/>
      <c r="GI220" s="254">
        <v>108.36474605459927</v>
      </c>
      <c r="GJ220" s="254"/>
      <c r="GK220" s="254">
        <v>25.38930501175204</v>
      </c>
      <c r="GL220" s="254"/>
      <c r="GM220" s="254">
        <v>0.95353863226499791</v>
      </c>
      <c r="GN220" s="254"/>
      <c r="GO220" s="254">
        <v>51.234052898041597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0.7219722996508251</v>
      </c>
      <c r="GB221" s="254"/>
      <c r="GC221" s="254">
        <v>6.798927389160565</v>
      </c>
      <c r="GD221" s="254"/>
      <c r="GE221" s="254">
        <v>51.975547819765175</v>
      </c>
      <c r="GF221" s="254"/>
      <c r="GG221" s="254">
        <v>134.73987478645719</v>
      </c>
      <c r="GH221" s="254"/>
      <c r="GI221" s="254">
        <v>100.63517188733987</v>
      </c>
      <c r="GJ221" s="254"/>
      <c r="GK221" s="254">
        <v>21.952064420646099</v>
      </c>
      <c r="GL221" s="254"/>
      <c r="GM221" s="254">
        <v>1.7217972358826767</v>
      </c>
      <c r="GN221" s="254"/>
      <c r="GO221" s="254">
        <v>49.390902697307048</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0.69945649617531258</v>
      </c>
      <c r="GB222" s="254"/>
      <c r="GC222" s="254">
        <v>10.691670929575075</v>
      </c>
      <c r="GD222" s="254"/>
      <c r="GE222" s="254">
        <v>40.518095183183917</v>
      </c>
      <c r="GF222" s="254"/>
      <c r="GG222" s="254">
        <v>115.79569242177062</v>
      </c>
      <c r="GH222" s="254"/>
      <c r="GI222" s="254">
        <v>91.984673498231018</v>
      </c>
      <c r="GJ222" s="254"/>
      <c r="GK222" s="254">
        <v>21.149037084715761</v>
      </c>
      <c r="GL222" s="254"/>
      <c r="GM222" s="254">
        <v>2.2961933212209669</v>
      </c>
      <c r="GN222" s="254"/>
      <c r="GO222" s="254">
        <v>43.395485656986416</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0.68242823098184657</v>
      </c>
      <c r="GB223" s="254"/>
      <c r="GC223" s="254">
        <v>9.9010411309753401</v>
      </c>
      <c r="GD223" s="254"/>
      <c r="GE223" s="254">
        <v>35.369231151866366</v>
      </c>
      <c r="GF223" s="254"/>
      <c r="GG223" s="254">
        <v>120.40330045852467</v>
      </c>
      <c r="GH223" s="254"/>
      <c r="GI223" s="254">
        <v>89.338499120972173</v>
      </c>
      <c r="GJ223" s="254"/>
      <c r="GK223" s="254">
        <v>21.722645963741876</v>
      </c>
      <c r="GL223" s="254"/>
      <c r="GM223" s="254">
        <v>0.95674348175787116</v>
      </c>
      <c r="GN223" s="254"/>
      <c r="GO223" s="254">
        <v>42.894198879546622</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67">
        <v>0.77724426149517878</v>
      </c>
      <c r="GB224" s="267"/>
      <c r="GC224" s="267">
        <v>7.4218092395141673</v>
      </c>
      <c r="GD224" s="267"/>
      <c r="GE224" s="267">
        <v>33.56604320873145</v>
      </c>
      <c r="GF224" s="267"/>
      <c r="GG224" s="267">
        <v>118.97751966900898</v>
      </c>
      <c r="GH224" s="267"/>
      <c r="GI224" s="267">
        <v>88.945842167097908</v>
      </c>
      <c r="GJ224" s="267"/>
      <c r="GK224" s="267">
        <v>23.889531611044823</v>
      </c>
      <c r="GL224" s="267"/>
      <c r="GM224" s="267">
        <v>0.66971782245865541</v>
      </c>
      <c r="GN224" s="267"/>
      <c r="GO224" s="267">
        <v>42.41824226204627</v>
      </c>
      <c r="GP224" s="254"/>
      <c r="GQ224" s="254"/>
      <c r="GR224" s="254"/>
      <c r="GS224" s="254"/>
      <c r="GT224" s="254"/>
      <c r="GU224" s="184"/>
      <c r="GV224" s="184"/>
      <c r="GW224" s="184"/>
      <c r="GX224" s="184"/>
      <c r="GY224" s="184"/>
      <c r="GZ224" s="184"/>
      <c r="HC224" s="184"/>
      <c r="HG224" s="285">
        <v>688.61301861167965</v>
      </c>
      <c r="HH224" s="285"/>
      <c r="HI224" s="285">
        <v>3202.6881411911731</v>
      </c>
      <c r="HJ224" s="285"/>
      <c r="HK224" s="285">
        <v>235.91371933918654</v>
      </c>
      <c r="HL224" s="285"/>
      <c r="HM224" s="285">
        <v>4798.6125722884271</v>
      </c>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1503000</v>
      </c>
      <c r="ED225" s="244"/>
      <c r="EE225" s="245">
        <v>577250</v>
      </c>
      <c r="EK225" s="242">
        <v>1.5</v>
      </c>
      <c r="EO225" s="244"/>
      <c r="EP225" s="244"/>
      <c r="GA225" s="267">
        <v>0.94899169632265712</v>
      </c>
      <c r="GB225" s="267"/>
      <c r="GC225" s="267">
        <v>5.7406458226550487</v>
      </c>
      <c r="GD225" s="267"/>
      <c r="GE225" s="267">
        <v>35.677173536543123</v>
      </c>
      <c r="GF225" s="267"/>
      <c r="GG225" s="267">
        <v>128.39248434237996</v>
      </c>
      <c r="GH225" s="267"/>
      <c r="GI225" s="267">
        <v>95.287237702098381</v>
      </c>
      <c r="GJ225" s="267"/>
      <c r="GK225" s="267">
        <v>26.343219937458542</v>
      </c>
      <c r="GL225" s="267"/>
      <c r="GM225" s="267">
        <v>0.38062612998382339</v>
      </c>
      <c r="GN225" s="267"/>
      <c r="GO225" s="267">
        <v>45.184593947428944</v>
      </c>
      <c r="GP225" s="254"/>
      <c r="GQ225" s="254"/>
      <c r="GR225" s="254"/>
      <c r="GS225" s="254"/>
      <c r="GT225" s="254"/>
      <c r="GU225" s="184"/>
      <c r="GV225" s="184"/>
      <c r="GW225" s="184"/>
      <c r="GX225" s="184"/>
      <c r="GY225" s="184"/>
      <c r="GZ225" s="184"/>
      <c r="HC225" s="184"/>
      <c r="HG225" s="285">
        <v>755.63309884078308</v>
      </c>
      <c r="HH225" s="285"/>
      <c r="HI225" s="285">
        <v>3685.0307655053803</v>
      </c>
      <c r="HJ225" s="285"/>
      <c r="HK225" s="285">
        <v>219.17706153721974</v>
      </c>
      <c r="HL225" s="285"/>
      <c r="HM225" s="285">
        <v>5301.8496557119533</v>
      </c>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1.3492417350236872</v>
      </c>
      <c r="GB226" s="267"/>
      <c r="GC226" s="267">
        <v>7.524954226755038</v>
      </c>
      <c r="GD226" s="267"/>
      <c r="GE226" s="267">
        <v>30.122760394855131</v>
      </c>
      <c r="GF226" s="267"/>
      <c r="GG226" s="267">
        <v>105.63077134073839</v>
      </c>
      <c r="GH226" s="267"/>
      <c r="GI226" s="267">
        <v>84.501364770622573</v>
      </c>
      <c r="GJ226" s="267"/>
      <c r="GK226" s="267">
        <v>22.362439037866867</v>
      </c>
      <c r="GL226" s="267"/>
      <c r="GM226" s="267">
        <v>0.96173032351849619</v>
      </c>
      <c r="GN226" s="267"/>
      <c r="GO226" s="267">
        <v>38.646772930023332</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0.85490464607566319</v>
      </c>
      <c r="GB227" s="267"/>
      <c r="GC227" s="267">
        <v>3.6443071946705912</v>
      </c>
      <c r="GD227" s="267"/>
      <c r="GE227" s="267">
        <v>20.020850721114744</v>
      </c>
      <c r="GF227" s="267"/>
      <c r="GG227" s="267">
        <v>76.187992558020966</v>
      </c>
      <c r="GH227" s="267"/>
      <c r="GI227" s="267">
        <v>69.868048023886345</v>
      </c>
      <c r="GJ227" s="267"/>
      <c r="GK227" s="267">
        <v>16.862844131168185</v>
      </c>
      <c r="GL227" s="267"/>
      <c r="GM227" s="267">
        <v>1.5553837442506082</v>
      </c>
      <c r="GN227" s="267"/>
      <c r="GO227" s="267">
        <v>28.735101103543911</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c r="GB228" s="267"/>
      <c r="GC228" s="267"/>
      <c r="GD228" s="267"/>
      <c r="GE228" s="267"/>
      <c r="GF228" s="267"/>
      <c r="GG228" s="267"/>
      <c r="GH228" s="267"/>
      <c r="GI228" s="267"/>
      <c r="GJ228" s="267"/>
      <c r="GK228" s="267"/>
      <c r="GL228" s="267"/>
      <c r="GM228" s="267"/>
      <c r="GN228" s="267"/>
      <c r="GO228" s="267"/>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v>74.7</v>
      </c>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17.336297132716346</v>
      </c>
      <c r="GB230" s="254"/>
      <c r="GC230" s="254">
        <v>63.587937127720345</v>
      </c>
      <c r="GD230" s="254"/>
      <c r="GE230" s="254">
        <v>105.33463633557344</v>
      </c>
      <c r="GF230" s="254"/>
      <c r="GG230" s="254">
        <v>99.020348397199299</v>
      </c>
      <c r="GH230" s="254"/>
      <c r="GI230" s="254">
        <v>43.513253365077496</v>
      </c>
      <c r="GJ230" s="254"/>
      <c r="GK230" s="254">
        <v>11.331307330837369</v>
      </c>
      <c r="GL230" s="254"/>
      <c r="GM230" s="254">
        <v>0.64767916269917791</v>
      </c>
      <c r="GN230" s="254"/>
      <c r="GO230" s="254">
        <v>56.822785423924437</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16.258576606905983</v>
      </c>
      <c r="GB231" s="254"/>
      <c r="GC231" s="254">
        <v>71.917303511120451</v>
      </c>
      <c r="GD231" s="254"/>
      <c r="GE231" s="254">
        <v>116.02949082188793</v>
      </c>
      <c r="GF231" s="254"/>
      <c r="GG231" s="254">
        <v>107.88536181656706</v>
      </c>
      <c r="GH231" s="254"/>
      <c r="GI231" s="254">
        <v>50.749923601674737</v>
      </c>
      <c r="GJ231" s="254"/>
      <c r="GK231" s="254">
        <v>9.2378253807471893</v>
      </c>
      <c r="GL231" s="254"/>
      <c r="GM231" s="254">
        <v>0</v>
      </c>
      <c r="GN231" s="254"/>
      <c r="GO231" s="254">
        <v>61.963796581910593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14.571208758303987</v>
      </c>
      <c r="GB232" s="254"/>
      <c r="GC232" s="254">
        <v>70.421593431074214</v>
      </c>
      <c r="GD232" s="254"/>
      <c r="GE232" s="254">
        <v>110.02878024155153</v>
      </c>
      <c r="GF232" s="254"/>
      <c r="GG232" s="254">
        <v>100.07364654474921</v>
      </c>
      <c r="GH232" s="254"/>
      <c r="GI232" s="254">
        <v>44.765642164896775</v>
      </c>
      <c r="GJ232" s="254"/>
      <c r="GK232" s="254">
        <v>12.813797109238797</v>
      </c>
      <c r="GL232" s="254"/>
      <c r="GM232" s="254">
        <v>0</v>
      </c>
      <c r="GN232" s="254"/>
      <c r="GO232" s="254">
        <v>58.675458929532127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13.507232510882602</v>
      </c>
      <c r="GB233" s="254"/>
      <c r="GC233" s="254">
        <v>63.335535369651268</v>
      </c>
      <c r="GD233" s="254"/>
      <c r="GE233" s="254">
        <v>112.42052173652053</v>
      </c>
      <c r="GF233" s="254"/>
      <c r="GG233" s="254">
        <v>110.88662763567595</v>
      </c>
      <c r="GH233" s="254"/>
      <c r="GI233" s="254">
        <v>47.522307066271352</v>
      </c>
      <c r="GJ233" s="254"/>
      <c r="GK233" s="254">
        <v>13.240964356604406</v>
      </c>
      <c r="GL233" s="254"/>
      <c r="GM233" s="254">
        <v>0</v>
      </c>
      <c r="GN233" s="254"/>
      <c r="GO233" s="254">
        <v>59.864384209474544</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8.9797390004943232</v>
      </c>
      <c r="GB234" s="254"/>
      <c r="GC234" s="254">
        <v>57.265867006491668</v>
      </c>
      <c r="GD234" s="254"/>
      <c r="GE234" s="254">
        <v>117.39960054971223</v>
      </c>
      <c r="GF234" s="254"/>
      <c r="GG234" s="254">
        <v>103.26059107846645</v>
      </c>
      <c r="GH234" s="254"/>
      <c r="GI234" s="254">
        <v>49.425128567141797</v>
      </c>
      <c r="GJ234" s="254"/>
      <c r="GK234" s="254">
        <v>10.934869200681996</v>
      </c>
      <c r="GL234" s="254"/>
      <c r="GM234" s="254">
        <v>0</v>
      </c>
      <c r="GN234" s="254"/>
      <c r="GO234" s="254">
        <v>57.439012260749415</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14.653302010466122</v>
      </c>
      <c r="GB235" s="254"/>
      <c r="GC235" s="254">
        <v>67.950841711135141</v>
      </c>
      <c r="GD235" s="254"/>
      <c r="GE235" s="254">
        <v>119.86943997118119</v>
      </c>
      <c r="GF235" s="254"/>
      <c r="GG235" s="254">
        <v>107.95160509859105</v>
      </c>
      <c r="GH235" s="254"/>
      <c r="GI235" s="254">
        <v>52.817606162682409</v>
      </c>
      <c r="GJ235" s="254"/>
      <c r="GK235" s="254">
        <v>13.255072372352746</v>
      </c>
      <c r="GL235" s="254"/>
      <c r="GM235" s="254">
        <v>0</v>
      </c>
      <c r="GN235" s="254"/>
      <c r="GO235" s="254">
        <v>62.282187227257474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12.667946548583227</v>
      </c>
      <c r="GB236" s="254"/>
      <c r="GC236" s="254">
        <v>69.159608747133888</v>
      </c>
      <c r="GD236" s="254"/>
      <c r="GE236" s="254">
        <v>149.69788905195719</v>
      </c>
      <c r="GF236" s="254"/>
      <c r="GG236" s="254">
        <v>125.85014463484163</v>
      </c>
      <c r="GH236" s="254"/>
      <c r="GI236" s="254">
        <v>62.362085866345318</v>
      </c>
      <c r="GJ236" s="254"/>
      <c r="GK236" s="254">
        <v>16.646061684783373</v>
      </c>
      <c r="GL236" s="254"/>
      <c r="GM236" s="254">
        <v>0</v>
      </c>
      <c r="GN236" s="254"/>
      <c r="GO236" s="254">
        <v>71.971159378977958</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11.127017614251994</v>
      </c>
      <c r="GB237" s="254"/>
      <c r="GC237" s="254">
        <v>74.238620879656679</v>
      </c>
      <c r="GD237" s="254"/>
      <c r="GE237" s="254">
        <v>139.38669048292803</v>
      </c>
      <c r="GF237" s="254"/>
      <c r="GG237" s="254">
        <v>119.99916292923965</v>
      </c>
      <c r="GH237" s="254"/>
      <c r="GI237" s="254">
        <v>70.86960422594872</v>
      </c>
      <c r="GJ237" s="254"/>
      <c r="GK237" s="254">
        <v>16.46434156486329</v>
      </c>
      <c r="GL237" s="254"/>
      <c r="GM237" s="254">
        <v>0.81463638118664261</v>
      </c>
      <c r="GN237" s="254"/>
      <c r="GO237" s="254">
        <v>71.407486940404041</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13.717846364914069</v>
      </c>
      <c r="GB238" s="254"/>
      <c r="GC238" s="254">
        <v>67.06708918231466</v>
      </c>
      <c r="GD238" s="254"/>
      <c r="GE238" s="254">
        <v>154.23513551230008</v>
      </c>
      <c r="GF238" s="254"/>
      <c r="GG238" s="254">
        <v>124.25800691657129</v>
      </c>
      <c r="GH238" s="254"/>
      <c r="GI238" s="254">
        <v>69.449867135524826</v>
      </c>
      <c r="GJ238" s="254"/>
      <c r="GK238" s="254">
        <v>14.002622744715589</v>
      </c>
      <c r="GL238" s="254"/>
      <c r="GM238" s="254">
        <v>0.61132359759945232</v>
      </c>
      <c r="GN238" s="254"/>
      <c r="GO238" s="254">
        <v>73.016747644607449</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9.2442801016870817</v>
      </c>
      <c r="GB239" s="254"/>
      <c r="GC239" s="254">
        <v>68.230277185501066</v>
      </c>
      <c r="GD239" s="254"/>
      <c r="GE239" s="254">
        <v>154.19771485345257</v>
      </c>
      <c r="GF239" s="254"/>
      <c r="GG239" s="254">
        <v>126.88260779863833</v>
      </c>
      <c r="GH239" s="254"/>
      <c r="GI239" s="254">
        <v>63.230835859679523</v>
      </c>
      <c r="GJ239" s="254"/>
      <c r="GK239" s="254">
        <v>15.175184110689578</v>
      </c>
      <c r="GL239" s="254"/>
      <c r="GM239" s="254">
        <v>0.88613203367301729</v>
      </c>
      <c r="GN239" s="254"/>
      <c r="GO239" s="254">
        <v>75.427286620176005</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10.029190731382652</v>
      </c>
      <c r="GB240" s="254"/>
      <c r="GC240" s="254">
        <v>61.270874786381299</v>
      </c>
      <c r="GD240" s="254"/>
      <c r="GE240" s="254">
        <v>126.95826461092436</v>
      </c>
      <c r="GF240" s="254"/>
      <c r="GG240" s="254">
        <v>127.6440621685376</v>
      </c>
      <c r="GH240" s="254"/>
      <c r="GI240" s="254">
        <v>68.136441182469014</v>
      </c>
      <c r="GJ240" s="254"/>
      <c r="GK240" s="254">
        <v>16.9318431239193</v>
      </c>
      <c r="GL240" s="254"/>
      <c r="GM240" s="254">
        <v>3.4279167021257693</v>
      </c>
      <c r="GN240" s="254"/>
      <c r="GO240" s="254">
        <v>72.432734000195353</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10.45161748485917</v>
      </c>
      <c r="GC241" s="254">
        <v>58.571646092021993</v>
      </c>
      <c r="GE241" s="254">
        <v>112.35442164403953</v>
      </c>
      <c r="GG241" s="254">
        <v>113.64129135704378</v>
      </c>
      <c r="GI241" s="254">
        <v>59.048656663526316</v>
      </c>
      <c r="GK241" s="254">
        <v>15.032556623715676</v>
      </c>
      <c r="GM241" s="254">
        <v>0</v>
      </c>
      <c r="GO241" s="254">
        <v>67.88008893957651</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13.317934733067414</v>
      </c>
      <c r="GC242" s="254">
        <v>60.71533975167214</v>
      </c>
      <c r="GE242" s="254">
        <v>123.33878227340206</v>
      </c>
      <c r="GG242" s="254">
        <v>126.78684132257951</v>
      </c>
      <c r="GI242" s="254">
        <v>64.732264354546217</v>
      </c>
      <c r="GK242" s="254">
        <v>16.113296394978217</v>
      </c>
      <c r="GM242" s="254">
        <v>0</v>
      </c>
      <c r="GO242" s="254">
        <v>73.984682410226881</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12.0566330120292</v>
      </c>
      <c r="GB243" s="254"/>
      <c r="GC243" s="254">
        <v>58.409739188526814</v>
      </c>
      <c r="GD243" s="254"/>
      <c r="GE243" s="254">
        <v>99.024532542768256</v>
      </c>
      <c r="GF243" s="254"/>
      <c r="GG243" s="254">
        <v>113.94316460508867</v>
      </c>
      <c r="GH243" s="254"/>
      <c r="GI243" s="254">
        <v>65.193917870806203</v>
      </c>
      <c r="GJ243" s="254"/>
      <c r="GK243" s="254">
        <v>19.210177217799949</v>
      </c>
      <c r="GL243" s="254"/>
      <c r="GM243" s="254">
        <v>1.5789746908817981</v>
      </c>
      <c r="GN243" s="254"/>
      <c r="GO243" s="254">
        <v>67.746666048498426</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10.628829008633801</v>
      </c>
      <c r="GB244" s="254"/>
      <c r="GC244" s="254">
        <v>60.493190126830875</v>
      </c>
      <c r="GD244" s="254"/>
      <c r="GE244" s="254">
        <v>105.64265416331011</v>
      </c>
      <c r="GF244" s="254"/>
      <c r="GG244" s="254">
        <v>118.09458084266019</v>
      </c>
      <c r="GH244" s="254"/>
      <c r="GI244" s="254">
        <v>68.39516636826545</v>
      </c>
      <c r="GJ244" s="254"/>
      <c r="GK244" s="254">
        <v>19.14826262974621</v>
      </c>
      <c r="GL244" s="254"/>
      <c r="GM244" s="254">
        <v>2.5689662296698077</v>
      </c>
      <c r="GN244" s="254"/>
      <c r="GO244" s="254">
        <v>63.192730559582635</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9.1872341722775026</v>
      </c>
      <c r="GB245" s="254"/>
      <c r="GC245" s="254">
        <v>62.56006317638456</v>
      </c>
      <c r="GD245" s="254"/>
      <c r="GE245" s="254">
        <v>112.1010147026642</v>
      </c>
      <c r="GF245" s="254"/>
      <c r="GG245" s="254">
        <v>121.84041057232645</v>
      </c>
      <c r="GH245" s="254"/>
      <c r="GI245" s="254">
        <v>71.396551330591848</v>
      </c>
      <c r="GJ245" s="254"/>
      <c r="GK245" s="254">
        <v>19.088050613793783</v>
      </c>
      <c r="GL245" s="254"/>
      <c r="GM245" s="254">
        <v>3.5400101656591514</v>
      </c>
      <c r="GN245" s="254"/>
      <c r="GO245" s="254">
        <v>66.249846130472037</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10.060436102584925</v>
      </c>
      <c r="GB246" s="254"/>
      <c r="GC246" s="254">
        <v>51.392529479862461</v>
      </c>
      <c r="GD246" s="254"/>
      <c r="GE246" s="254">
        <v>112.50240072778386</v>
      </c>
      <c r="GF246" s="254"/>
      <c r="GG246" s="254">
        <v>113.9255071144199</v>
      </c>
      <c r="GH246" s="254"/>
      <c r="GI246" s="254">
        <v>66.644575266045919</v>
      </c>
      <c r="GJ246" s="254"/>
      <c r="GK246" s="254">
        <v>17.622165382763701</v>
      </c>
      <c r="GL246" s="254"/>
      <c r="GM246" s="254">
        <v>2.1804803451406531</v>
      </c>
      <c r="GN246" s="254"/>
      <c r="GO246" s="254">
        <v>62.175164871005641</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7.5833915316950868</v>
      </c>
      <c r="GB247" s="254"/>
      <c r="GC247" s="254">
        <v>43.536747849513006</v>
      </c>
      <c r="GD247" s="254"/>
      <c r="GE247" s="254">
        <v>95.223898426446169</v>
      </c>
      <c r="GF247" s="254"/>
      <c r="GG247" s="254">
        <v>112.05606752842908</v>
      </c>
      <c r="GH247" s="254"/>
      <c r="GI247" s="254">
        <v>62.550024311858351</v>
      </c>
      <c r="GJ247" s="254"/>
      <c r="GK247" s="254">
        <v>17.254354887568994</v>
      </c>
      <c r="GL247" s="254"/>
      <c r="GM247" s="254">
        <v>1.6432521868410432</v>
      </c>
      <c r="GN247" s="254"/>
      <c r="GO247" s="254">
        <v>55.630438314887861</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7.1747751368645094</v>
      </c>
      <c r="GB248" s="254"/>
      <c r="GC248" s="254">
        <v>38.419495512329192</v>
      </c>
      <c r="GD248" s="254"/>
      <c r="GE248" s="254">
        <v>86.066404421951304</v>
      </c>
      <c r="GF248" s="254"/>
      <c r="GG248" s="254">
        <v>108.54453794470963</v>
      </c>
      <c r="GH248" s="254"/>
      <c r="GI248" s="254">
        <v>66.109444257598454</v>
      </c>
      <c r="GJ248" s="254"/>
      <c r="GK248" s="254">
        <v>14.105196938981363</v>
      </c>
      <c r="GL248" s="254"/>
      <c r="GM248" s="254">
        <v>2.4337849096487187</v>
      </c>
      <c r="GN248" s="254"/>
      <c r="GO248" s="254">
        <v>52.943501593171625</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67">
        <v>6.23621607391454</v>
      </c>
      <c r="GB249" s="267"/>
      <c r="GC249" s="267">
        <v>32.835408082881749</v>
      </c>
      <c r="GD249" s="267"/>
      <c r="GE249" s="267">
        <v>74.741631195550582</v>
      </c>
      <c r="GF249" s="267"/>
      <c r="GG249" s="267">
        <v>98.485821587430067</v>
      </c>
      <c r="GH249" s="267"/>
      <c r="GI249" s="267">
        <v>60.88157680333623</v>
      </c>
      <c r="GJ249" s="267"/>
      <c r="GK249" s="267">
        <v>16.469821068939886</v>
      </c>
      <c r="GL249" s="267"/>
      <c r="GM249" s="267">
        <v>1.7024552430452899</v>
      </c>
      <c r="GN249" s="267"/>
      <c r="GO249" s="267">
        <v>47.795314484469372</v>
      </c>
      <c r="GP249" s="254"/>
      <c r="GQ249" s="254"/>
      <c r="GR249" s="254"/>
      <c r="GS249" s="254"/>
      <c r="GT249" s="254"/>
      <c r="GU249" s="184"/>
      <c r="GV249" s="184"/>
      <c r="GW249" s="184"/>
      <c r="GX249" s="184"/>
      <c r="GY249" s="184"/>
      <c r="GZ249" s="184"/>
      <c r="HC249" s="184"/>
      <c r="HG249" s="285">
        <v>1835.254469082739</v>
      </c>
      <c r="HH249" s="285"/>
      <c r="HI249" s="285">
        <v>6563.2021099931617</v>
      </c>
      <c r="HJ249" s="285"/>
      <c r="HK249" s="285">
        <v>860.84790465956826</v>
      </c>
      <c r="HL249" s="285"/>
      <c r="HM249" s="285">
        <v>11782.016215688191</v>
      </c>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765000</v>
      </c>
      <c r="ED250" s="244"/>
      <c r="EE250" s="245">
        <v>435500</v>
      </c>
      <c r="EK250" s="242">
        <v>11.3</v>
      </c>
      <c r="EO250" s="244"/>
      <c r="EP250" s="244"/>
      <c r="GA250" s="267">
        <v>5.7084142025345361</v>
      </c>
      <c r="GB250" s="267"/>
      <c r="GC250" s="267">
        <v>30.426653068162501</v>
      </c>
      <c r="GD250" s="267"/>
      <c r="GE250" s="267">
        <v>72.31376821462618</v>
      </c>
      <c r="GF250" s="267"/>
      <c r="GG250" s="267">
        <v>100.07251631617115</v>
      </c>
      <c r="GH250" s="267"/>
      <c r="GI250" s="267">
        <v>63.536556879233821</v>
      </c>
      <c r="GJ250" s="267"/>
      <c r="GK250" s="267">
        <v>20.47846889952153</v>
      </c>
      <c r="GL250" s="267"/>
      <c r="GM250" s="267">
        <v>1.0482180293501049</v>
      </c>
      <c r="GN250" s="267"/>
      <c r="GO250" s="267">
        <v>47.535254295280687</v>
      </c>
      <c r="GP250" s="254"/>
      <c r="GQ250" s="254"/>
      <c r="GR250" s="254"/>
      <c r="GS250" s="254"/>
      <c r="GT250" s="254"/>
      <c r="GU250" s="184"/>
      <c r="GV250" s="184"/>
      <c r="GW250" s="184"/>
      <c r="GX250" s="184"/>
      <c r="GY250" s="184"/>
      <c r="GZ250" s="184"/>
      <c r="HC250" s="184"/>
      <c r="HG250" s="285">
        <v>2107.6163492689693</v>
      </c>
      <c r="HH250" s="285"/>
      <c r="HI250" s="285">
        <v>7780.1288718334945</v>
      </c>
      <c r="HJ250" s="285"/>
      <c r="HK250" s="285">
        <v>862.532726033784</v>
      </c>
      <c r="HL250" s="285"/>
      <c r="HM250" s="285">
        <v>13466.389317266196</v>
      </c>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6.714045388703263</v>
      </c>
      <c r="GB251" s="267"/>
      <c r="GC251" s="267">
        <v>27.983795712834993</v>
      </c>
      <c r="GD251" s="267"/>
      <c r="GE251" s="267">
        <v>68.785128737638402</v>
      </c>
      <c r="GF251" s="267"/>
      <c r="GG251" s="267">
        <v>90.811962387250915</v>
      </c>
      <c r="GH251" s="267"/>
      <c r="GI251" s="267">
        <v>61.619588592884931</v>
      </c>
      <c r="GJ251" s="267"/>
      <c r="GK251" s="267">
        <v>16.428651790989523</v>
      </c>
      <c r="GL251" s="267"/>
      <c r="GM251" s="267">
        <v>1.6569781730133852</v>
      </c>
      <c r="GN251" s="267"/>
      <c r="GO251" s="267">
        <v>44.262390644916614</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2.8527602161130097</v>
      </c>
      <c r="GB252" s="267"/>
      <c r="GC252" s="267">
        <v>15.676160015984301</v>
      </c>
      <c r="GD252" s="267"/>
      <c r="GE252" s="267">
        <v>51.030040919964982</v>
      </c>
      <c r="GF252" s="267"/>
      <c r="GG252" s="267">
        <v>73.749392027584264</v>
      </c>
      <c r="GH252" s="267"/>
      <c r="GI252" s="267">
        <v>45.717135254502089</v>
      </c>
      <c r="GJ252" s="267"/>
      <c r="GK252" s="267">
        <v>11.587011233615277</v>
      </c>
      <c r="GL252" s="267"/>
      <c r="GM252" s="267">
        <v>1.2279651818986741</v>
      </c>
      <c r="GN252" s="267"/>
      <c r="GO252" s="267">
        <v>32.814659860450043</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c r="GB253" s="267"/>
      <c r="GC253" s="267"/>
      <c r="GD253" s="267"/>
      <c r="GE253" s="267"/>
      <c r="GF253" s="267"/>
      <c r="GG253" s="267"/>
      <c r="GH253" s="267"/>
      <c r="GI253" s="267"/>
      <c r="GJ253" s="267"/>
      <c r="GK253" s="267"/>
      <c r="GL253" s="267"/>
      <c r="GM253" s="267"/>
      <c r="GN253" s="267"/>
      <c r="GO253" s="267"/>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v>141.19999999999999</v>
      </c>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16.43047853768741</v>
      </c>
      <c r="GB255" s="254"/>
      <c r="GC255" s="254">
        <v>55.240257283390093</v>
      </c>
      <c r="GD255" s="254"/>
      <c r="GE255" s="254">
        <v>109.6144914073386</v>
      </c>
      <c r="GF255" s="254"/>
      <c r="GG255" s="254">
        <v>112.75390355119525</v>
      </c>
      <c r="GH255" s="254"/>
      <c r="GI255" s="254">
        <v>55.030572540300163</v>
      </c>
      <c r="GJ255" s="254"/>
      <c r="GK255" s="254">
        <v>12.076583210603829</v>
      </c>
      <c r="GL255" s="254"/>
      <c r="GM255" s="254">
        <v>0</v>
      </c>
      <c r="GN255" s="254"/>
      <c r="GO255" s="254">
        <v>62.742817876681556</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15.023307193693784</v>
      </c>
      <c r="GB256" s="254"/>
      <c r="GC256" s="254">
        <v>52.184127912726453</v>
      </c>
      <c r="GD256" s="254"/>
      <c r="GE256" s="254">
        <v>94.372389249908807</v>
      </c>
      <c r="GF256" s="254"/>
      <c r="GG256" s="254">
        <v>123.45613055564009</v>
      </c>
      <c r="GH256" s="254"/>
      <c r="GI256" s="254">
        <v>63.765000482748079</v>
      </c>
      <c r="GJ256" s="254"/>
      <c r="GK256" s="254">
        <v>12.259181291750513</v>
      </c>
      <c r="GL256" s="254"/>
      <c r="GM256" s="254">
        <v>1.044811260283304</v>
      </c>
      <c r="GN256" s="254"/>
      <c r="GO256" s="254">
        <v>63.002080847105972</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16.05664947441889</v>
      </c>
      <c r="GB257" s="254"/>
      <c r="GC257" s="254">
        <v>50.522843148169649</v>
      </c>
      <c r="GD257" s="254"/>
      <c r="GE257" s="254">
        <v>101.83909120210514</v>
      </c>
      <c r="GF257" s="254"/>
      <c r="GG257" s="254">
        <v>122.81993126159122</v>
      </c>
      <c r="GH257" s="254"/>
      <c r="GI257" s="254">
        <v>63.05941273953956</v>
      </c>
      <c r="GJ257" s="254"/>
      <c r="GK257" s="254">
        <v>14.174109397084811</v>
      </c>
      <c r="GL257" s="254"/>
      <c r="GM257" s="254">
        <v>1.0153438803556054</v>
      </c>
      <c r="GN257" s="254"/>
      <c r="GO257" s="254">
        <v>63.752050176365302</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13.891536975237253</v>
      </c>
      <c r="GB258" s="254"/>
      <c r="GC258" s="254">
        <v>66.949066661932832</v>
      </c>
      <c r="GD258" s="254"/>
      <c r="GE258" s="254">
        <v>93.485100480373873</v>
      </c>
      <c r="GF258" s="254"/>
      <c r="GG258" s="254">
        <v>127.2430227769775</v>
      </c>
      <c r="GH258" s="254"/>
      <c r="GI258" s="254">
        <v>66.448241325866277</v>
      </c>
      <c r="GJ258" s="254"/>
      <c r="GK258" s="254">
        <v>14.908209923599204</v>
      </c>
      <c r="GL258" s="254"/>
      <c r="GM258" s="254">
        <v>0</v>
      </c>
      <c r="GN258" s="254"/>
      <c r="GO258" s="254">
        <v>65.3348303410867</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13.344534908261354</v>
      </c>
      <c r="GB259" s="254"/>
      <c r="GC259" s="254">
        <v>62.233227364206627</v>
      </c>
      <c r="GD259" s="254"/>
      <c r="GE259" s="254">
        <v>104.86968885530349</v>
      </c>
      <c r="GF259" s="254"/>
      <c r="GG259" s="254">
        <v>118.69093735372178</v>
      </c>
      <c r="GH259" s="254"/>
      <c r="GI259" s="254">
        <v>72.496935915281142</v>
      </c>
      <c r="GJ259" s="254"/>
      <c r="GK259" s="254">
        <v>14.208522838119135</v>
      </c>
      <c r="GL259" s="254"/>
      <c r="GM259" s="254">
        <v>0</v>
      </c>
      <c r="GN259" s="254"/>
      <c r="GO259" s="254">
        <v>65.243745810588919</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12.421398885514645</v>
      </c>
      <c r="GB260" s="254"/>
      <c r="GC260" s="254">
        <v>64.476362302646265</v>
      </c>
      <c r="GD260" s="254"/>
      <c r="GE260" s="254">
        <v>104.22357017516332</v>
      </c>
      <c r="GF260" s="254"/>
      <c r="GG260" s="254">
        <v>123.99888469483763</v>
      </c>
      <c r="GH260" s="254"/>
      <c r="GI260" s="254">
        <v>80.883865589525911</v>
      </c>
      <c r="GJ260" s="254"/>
      <c r="GK260" s="254">
        <v>15.492877835756103</v>
      </c>
      <c r="GL260" s="254"/>
      <c r="GM260" s="254">
        <v>0</v>
      </c>
      <c r="GN260" s="254"/>
      <c r="GO260" s="254">
        <v>67.765677852419259</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12.691016794626767</v>
      </c>
      <c r="GB261" s="254"/>
      <c r="GC261" s="254">
        <v>62.962961938994354</v>
      </c>
      <c r="GD261" s="254"/>
      <c r="GE261" s="254">
        <v>125.85245021301169</v>
      </c>
      <c r="GF261" s="254"/>
      <c r="GG261" s="254">
        <v>149.21331469383614</v>
      </c>
      <c r="GH261" s="254"/>
      <c r="GI261" s="254">
        <v>91.521445386915047</v>
      </c>
      <c r="GJ261" s="254"/>
      <c r="GK261" s="254">
        <v>15.89551563410687</v>
      </c>
      <c r="GL261" s="254"/>
      <c r="GM261" s="254">
        <v>0</v>
      </c>
      <c r="GN261" s="254"/>
      <c r="GO261" s="254">
        <v>76.760720441517691</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12.574640209621062</v>
      </c>
      <c r="GB262" s="254"/>
      <c r="GC262" s="254">
        <v>53.031347337895426</v>
      </c>
      <c r="GD262" s="254"/>
      <c r="GE262" s="254">
        <v>118.82705827331468</v>
      </c>
      <c r="GF262" s="254"/>
      <c r="GG262" s="254">
        <v>141.31414548577973</v>
      </c>
      <c r="GH262" s="254"/>
      <c r="GI262" s="254">
        <v>93.027830032548323</v>
      </c>
      <c r="GJ262" s="254"/>
      <c r="GK262" s="254">
        <v>18.499008544493812</v>
      </c>
      <c r="GL262" s="254"/>
      <c r="GM262" s="254">
        <v>0</v>
      </c>
      <c r="GN262" s="254"/>
      <c r="GO262" s="254">
        <v>72.961647613609983</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14.591065069983395</v>
      </c>
      <c r="GB263" s="254"/>
      <c r="GC263" s="254">
        <v>59.506631595630751</v>
      </c>
      <c r="GD263" s="254"/>
      <c r="GE263" s="254">
        <v>134.25533067438863</v>
      </c>
      <c r="GF263" s="254"/>
      <c r="GG263" s="254">
        <v>131.15774548899859</v>
      </c>
      <c r="GH263" s="254"/>
      <c r="GI263" s="254">
        <v>96.36868629138776</v>
      </c>
      <c r="GJ263" s="254"/>
      <c r="GK263" s="254">
        <v>19.247430422904067</v>
      </c>
      <c r="GL263" s="254"/>
      <c r="GM263" s="254">
        <v>0.89608397814326546</v>
      </c>
      <c r="GN263" s="254"/>
      <c r="GO263" s="254">
        <v>75.237895118131405</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10.026995757809487</v>
      </c>
      <c r="GB264" s="254"/>
      <c r="GC264" s="254">
        <v>49.222797927461144</v>
      </c>
      <c r="GD264" s="254"/>
      <c r="GE264" s="254">
        <v>107.32750935995722</v>
      </c>
      <c r="GF264" s="254"/>
      <c r="GG264" s="254">
        <v>138.0952380952381</v>
      </c>
      <c r="GH264" s="254"/>
      <c r="GI264" s="254">
        <v>95.211503559960917</v>
      </c>
      <c r="GJ264" s="254"/>
      <c r="GK264" s="254">
        <v>25.435838811088882</v>
      </c>
      <c r="GL264" s="254"/>
      <c r="GM264" s="254">
        <v>0</v>
      </c>
      <c r="GN264" s="254"/>
      <c r="GO264" s="254">
        <v>73.031283710895366</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11.531212660849683</v>
      </c>
      <c r="GB265" s="254"/>
      <c r="GC265" s="254">
        <v>39.960837379673883</v>
      </c>
      <c r="GD265" s="254"/>
      <c r="GE265" s="254">
        <v>109.2638964945599</v>
      </c>
      <c r="GF265" s="254"/>
      <c r="GG265" s="254">
        <v>139.07831534152299</v>
      </c>
      <c r="GH265" s="254"/>
      <c r="GI265" s="254">
        <v>89.634643210255945</v>
      </c>
      <c r="GJ265" s="254"/>
      <c r="GK265" s="254">
        <v>19.469613585516235</v>
      </c>
      <c r="GL265" s="254"/>
      <c r="GM265" s="254">
        <v>1.2192424450938777</v>
      </c>
      <c r="GN265" s="254"/>
      <c r="GO265" s="254">
        <v>69.894222537980284</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9.4570523665563186</v>
      </c>
      <c r="GC266" s="254">
        <v>39.996273463631518</v>
      </c>
      <c r="GE266" s="254">
        <v>71.678556354658639</v>
      </c>
      <c r="GG266" s="254">
        <v>132.73787189451451</v>
      </c>
      <c r="GI266" s="254">
        <v>93.818552937778861</v>
      </c>
      <c r="GK266" s="254">
        <v>15.654302742555034</v>
      </c>
      <c r="GM266" s="254">
        <v>0</v>
      </c>
      <c r="GO266" s="254">
        <v>64.693674220848649</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8.4933462232326047</v>
      </c>
      <c r="GC267" s="254">
        <v>35.077189536196563</v>
      </c>
      <c r="GE267" s="254">
        <v>85.594526316425728</v>
      </c>
      <c r="GG267" s="254">
        <v>139.9188978654434</v>
      </c>
      <c r="GI267" s="254">
        <v>98.70165888299185</v>
      </c>
      <c r="GK267" s="254">
        <v>20.951090362339514</v>
      </c>
      <c r="GM267" s="254">
        <v>0</v>
      </c>
      <c r="GO267" s="254">
        <v>68.66168996512026</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5.4006580814210485</v>
      </c>
      <c r="GB268" s="254"/>
      <c r="GC268" s="254">
        <v>37.239947597305509</v>
      </c>
      <c r="GD268" s="254"/>
      <c r="GE268" s="254">
        <v>78.926489411950513</v>
      </c>
      <c r="GF268" s="254"/>
      <c r="GG268" s="254">
        <v>124.51495513315162</v>
      </c>
      <c r="GH268" s="254"/>
      <c r="GI268" s="254">
        <v>89.977876408759457</v>
      </c>
      <c r="GJ268" s="254"/>
      <c r="GK268" s="254">
        <v>19.869732623577391</v>
      </c>
      <c r="GL268" s="254"/>
      <c r="GM268" s="254">
        <v>1.8149281083930231</v>
      </c>
      <c r="GN268" s="254"/>
      <c r="GO268" s="254">
        <v>64.079138249850629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6.3242606639763697</v>
      </c>
      <c r="GB269" s="254"/>
      <c r="GC269" s="254">
        <v>37.421579125210059</v>
      </c>
      <c r="GD269" s="254"/>
      <c r="GE269" s="254">
        <v>79.641022940197573</v>
      </c>
      <c r="GF269" s="254"/>
      <c r="GG269" s="254">
        <v>134.15283372679517</v>
      </c>
      <c r="GH269" s="254"/>
      <c r="GI269" s="254">
        <v>99.89776574350077</v>
      </c>
      <c r="GJ269" s="254"/>
      <c r="GK269" s="254">
        <v>22.781947262280212</v>
      </c>
      <c r="GL269" s="254"/>
      <c r="GM269" s="254">
        <v>2.1053340150472444</v>
      </c>
      <c r="GN269" s="254"/>
      <c r="GO269" s="254">
        <v>59.117435646986777</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7.2757669620652408</v>
      </c>
      <c r="GB270" s="254"/>
      <c r="GC270" s="254">
        <v>37.603315611755967</v>
      </c>
      <c r="GD270" s="254"/>
      <c r="GE270" s="254">
        <v>80.337708894888294</v>
      </c>
      <c r="GF270" s="254"/>
      <c r="GG270" s="254">
        <v>143.20418849823221</v>
      </c>
      <c r="GH270" s="254"/>
      <c r="GI270" s="254">
        <v>109.7309675426817</v>
      </c>
      <c r="GJ270" s="254"/>
      <c r="GK270" s="254">
        <v>25.702505739725122</v>
      </c>
      <c r="GL270" s="254"/>
      <c r="GM270" s="254">
        <v>2.3924445759187889</v>
      </c>
      <c r="GN270" s="254"/>
      <c r="GO270" s="254">
        <v>63.382512769101659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3.0120941706089441</v>
      </c>
      <c r="GB271" s="254"/>
      <c r="GC271" s="254">
        <v>32.444812251183642</v>
      </c>
      <c r="GD271" s="254"/>
      <c r="GE271" s="254">
        <v>78.38898460450244</v>
      </c>
      <c r="GF271" s="254"/>
      <c r="GG271" s="254">
        <v>128.45974725318166</v>
      </c>
      <c r="GH271" s="254"/>
      <c r="GI271" s="254">
        <v>102.31666230263974</v>
      </c>
      <c r="GJ271" s="254"/>
      <c r="GK271" s="254">
        <v>16.130252774826552</v>
      </c>
      <c r="GL271" s="254"/>
      <c r="GM271" s="254">
        <v>2.995470838602734</v>
      </c>
      <c r="GN271" s="254"/>
      <c r="GO271" s="254">
        <v>57.3887428228334</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2.4544484880474289</v>
      </c>
      <c r="GB272" s="254"/>
      <c r="GC272" s="254">
        <v>19.942651628004569</v>
      </c>
      <c r="GD272" s="254"/>
      <c r="GE272" s="254">
        <v>74.996919583654559</v>
      </c>
      <c r="GF272" s="254"/>
      <c r="GG272" s="254">
        <v>132.20530634745859</v>
      </c>
      <c r="GH272" s="254"/>
      <c r="GI272" s="254">
        <v>98.380612421639995</v>
      </c>
      <c r="GJ272" s="254"/>
      <c r="GK272" s="254">
        <v>23.732941529991692</v>
      </c>
      <c r="GL272" s="254"/>
      <c r="GM272" s="254">
        <v>2.0752912555139318</v>
      </c>
      <c r="GN272" s="254"/>
      <c r="GO272" s="254">
        <v>55.345435123972649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3.6756274707976169</v>
      </c>
      <c r="GB273" s="254"/>
      <c r="GC273" s="254">
        <v>24.821681488065479</v>
      </c>
      <c r="GD273" s="254"/>
      <c r="GE273" s="254">
        <v>70.513602462865364</v>
      </c>
      <c r="GF273" s="254"/>
      <c r="GG273" s="254">
        <v>136.14691026213762</v>
      </c>
      <c r="GH273" s="254"/>
      <c r="GI273" s="254">
        <v>91.592134031055338</v>
      </c>
      <c r="GJ273" s="254"/>
      <c r="GK273" s="254">
        <v>26.143229296322346</v>
      </c>
      <c r="GL273" s="254"/>
      <c r="GM273" s="254">
        <v>2.3656175556720807</v>
      </c>
      <c r="GN273" s="254"/>
      <c r="GO273" s="254">
        <v>55.660721202459484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67">
        <v>2.6502681323943293</v>
      </c>
      <c r="GB274" s="267"/>
      <c r="GC274" s="267">
        <v>24.531148690800997</v>
      </c>
      <c r="GD274" s="267"/>
      <c r="GE274" s="267">
        <v>61.627744913131195</v>
      </c>
      <c r="GF274" s="267"/>
      <c r="GG274" s="267">
        <v>125.51266429070846</v>
      </c>
      <c r="GH274" s="267"/>
      <c r="GI274" s="267">
        <v>91.544622404586946</v>
      </c>
      <c r="GJ274" s="267"/>
      <c r="GK274" s="267">
        <v>22.935340087413334</v>
      </c>
      <c r="GL274" s="267"/>
      <c r="GM274" s="267">
        <v>1.9170981576442798</v>
      </c>
      <c r="GN274" s="267"/>
      <c r="GO274" s="267">
        <v>52.126852583225698</v>
      </c>
      <c r="GP274" s="254"/>
      <c r="GQ274" s="254"/>
      <c r="GR274" s="254"/>
      <c r="GS274" s="254"/>
      <c r="GT274" s="254"/>
      <c r="GU274" s="184"/>
      <c r="GV274" s="184"/>
      <c r="GW274" s="184"/>
      <c r="GX274" s="184"/>
      <c r="GY274" s="184"/>
      <c r="GZ274" s="184"/>
      <c r="HC274" s="184"/>
      <c r="HG274" s="285">
        <v>1033.7323177366702</v>
      </c>
      <c r="HH274" s="285"/>
      <c r="HI274" s="285">
        <v>4303.4841793082851</v>
      </c>
      <c r="HJ274" s="285"/>
      <c r="HK274" s="285">
        <v>336.04301350572871</v>
      </c>
      <c r="HL274" s="285"/>
      <c r="HM274" s="285">
        <v>6844.6094433420812</v>
      </c>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866500</v>
      </c>
      <c r="ED275" s="244"/>
      <c r="EE275" s="245">
        <v>700000</v>
      </c>
      <c r="EK275" s="242">
        <v>5.7</v>
      </c>
      <c r="EO275" s="244"/>
      <c r="EP275" s="244"/>
      <c r="GA275" s="267">
        <v>1.7703031644169065</v>
      </c>
      <c r="GB275" s="267"/>
      <c r="GC275" s="267">
        <v>28.187059577194105</v>
      </c>
      <c r="GD275" s="267"/>
      <c r="GE275" s="267">
        <v>61.994144997416917</v>
      </c>
      <c r="GF275" s="267"/>
      <c r="GG275" s="267">
        <v>129.69575774889302</v>
      </c>
      <c r="GH275" s="267"/>
      <c r="GI275" s="267">
        <v>97.270076861913594</v>
      </c>
      <c r="GJ275" s="267"/>
      <c r="GK275" s="267">
        <v>20.660555798050343</v>
      </c>
      <c r="GL275" s="267"/>
      <c r="GM275" s="267">
        <v>1.5290519877675841</v>
      </c>
      <c r="GN275" s="267"/>
      <c r="GO275" s="267">
        <v>53.294235378994159</v>
      </c>
      <c r="GP275" s="254"/>
      <c r="GQ275" s="254"/>
      <c r="GR275" s="254"/>
      <c r="GS275" s="254"/>
      <c r="GT275" s="254"/>
      <c r="GU275" s="184"/>
      <c r="GV275" s="184"/>
      <c r="GW275" s="184"/>
      <c r="GX275" s="184"/>
      <c r="GY275" s="184"/>
      <c r="GZ275" s="184"/>
      <c r="HC275" s="184"/>
      <c r="HG275" s="285">
        <v>974.5589911432246</v>
      </c>
      <c r="HH275" s="285"/>
      <c r="HI275" s="285">
        <v>5704.0979578179076</v>
      </c>
      <c r="HJ275" s="285"/>
      <c r="HK275" s="285">
        <v>319.97323099766817</v>
      </c>
      <c r="HL275" s="285"/>
      <c r="HM275" s="285">
        <v>8288.9797454853451</v>
      </c>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1.688297650660965</v>
      </c>
      <c r="GB276" s="267"/>
      <c r="GC276" s="267">
        <v>21.645701021147325</v>
      </c>
      <c r="GD276" s="267"/>
      <c r="GE276" s="267">
        <v>61.786300379329163</v>
      </c>
      <c r="GF276" s="267"/>
      <c r="GG276" s="267">
        <v>126.43968843779113</v>
      </c>
      <c r="GH276" s="267"/>
      <c r="GI276" s="267">
        <v>91.110768847236201</v>
      </c>
      <c r="GJ276" s="267"/>
      <c r="GK276" s="267">
        <v>22.76971845119111</v>
      </c>
      <c r="GL276" s="267"/>
      <c r="GM276" s="267">
        <v>1.5250152171956621</v>
      </c>
      <c r="GN276" s="267"/>
      <c r="GO276" s="267">
        <v>50.768895125446974</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1.6135532423197105</v>
      </c>
      <c r="GB277" s="267"/>
      <c r="GC277" s="267">
        <v>15.021420572377444</v>
      </c>
      <c r="GD277" s="267"/>
      <c r="GE277" s="267">
        <v>40.603586380045542</v>
      </c>
      <c r="GF277" s="267"/>
      <c r="GG277" s="267">
        <v>92.945419392802108</v>
      </c>
      <c r="GH277" s="267"/>
      <c r="GI277" s="267">
        <v>71.879308375325763</v>
      </c>
      <c r="GJ277" s="267"/>
      <c r="GK277" s="267">
        <v>17.546906184303953</v>
      </c>
      <c r="GL277" s="267"/>
      <c r="GM277" s="267">
        <v>1.2167997640290322</v>
      </c>
      <c r="GN277" s="267"/>
      <c r="GO277" s="267">
        <v>37.306825928311575</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c r="GB278" s="267"/>
      <c r="GC278" s="267"/>
      <c r="GD278" s="267"/>
      <c r="GE278" s="267"/>
      <c r="GF278" s="267"/>
      <c r="GG278" s="267"/>
      <c r="GH278" s="267"/>
      <c r="GI278" s="267"/>
      <c r="GJ278" s="267"/>
      <c r="GK278" s="267"/>
      <c r="GL278" s="267"/>
      <c r="GM278" s="267"/>
      <c r="GN278" s="267"/>
      <c r="GO278" s="267"/>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v>50.2</v>
      </c>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16.888284965544017</v>
      </c>
      <c r="GB280" s="254"/>
      <c r="GC280" s="254">
        <v>70.501319261213723</v>
      </c>
      <c r="GD280" s="254"/>
      <c r="GE280" s="254">
        <v>131.581566636807</v>
      </c>
      <c r="GF280" s="254"/>
      <c r="GG280" s="254">
        <v>112.78260122066534</v>
      </c>
      <c r="GH280" s="254"/>
      <c r="GI280" s="254">
        <v>44.070993740889989</v>
      </c>
      <c r="GJ280" s="254"/>
      <c r="GK280" s="254">
        <v>9.1975598310652273</v>
      </c>
      <c r="GL280" s="254"/>
      <c r="GM280" s="254">
        <v>0.66763102258818297</v>
      </c>
      <c r="GN280" s="254"/>
      <c r="GO280" s="254">
        <v>64.193426994480674</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15.88396697832931</v>
      </c>
      <c r="GB281" s="254"/>
      <c r="GC281" s="254">
        <v>81.110740862876654</v>
      </c>
      <c r="GD281" s="254"/>
      <c r="GE281" s="254">
        <v>121.13245167713322</v>
      </c>
      <c r="GF281" s="254"/>
      <c r="GG281" s="254">
        <v>122.76760030484327</v>
      </c>
      <c r="GH281" s="254"/>
      <c r="GI281" s="254">
        <v>53.187611545674066</v>
      </c>
      <c r="GJ281" s="254"/>
      <c r="GK281" s="254">
        <v>7.8235684742652465</v>
      </c>
      <c r="GL281" s="254"/>
      <c r="GM281" s="254">
        <v>0.63879856296731996</v>
      </c>
      <c r="GN281" s="254"/>
      <c r="GO281" s="254">
        <v>66.95525256592191</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16.41729427278521</v>
      </c>
      <c r="GB282" s="254"/>
      <c r="GC282" s="254">
        <v>78.642570051986468</v>
      </c>
      <c r="GD282" s="254"/>
      <c r="GE282" s="254">
        <v>128.19321957138871</v>
      </c>
      <c r="GF282" s="254"/>
      <c r="GG282" s="254">
        <v>121.91398514408709</v>
      </c>
      <c r="GH282" s="254"/>
      <c r="GI282" s="254">
        <v>49.057403357439121</v>
      </c>
      <c r="GJ282" s="254"/>
      <c r="GK282" s="254">
        <v>9.5323393395236593</v>
      </c>
      <c r="GL282" s="254"/>
      <c r="GM282" s="254">
        <v>0</v>
      </c>
      <c r="GN282" s="254"/>
      <c r="GO282" s="254">
        <v>66.865928153016966</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17.494280465225255</v>
      </c>
      <c r="GB283" s="254"/>
      <c r="GC283" s="254">
        <v>81.430643596669782</v>
      </c>
      <c r="GD283" s="254"/>
      <c r="GE283" s="254">
        <v>116.92069376244801</v>
      </c>
      <c r="GF283" s="254"/>
      <c r="GG283" s="254">
        <v>125.40733666853382</v>
      </c>
      <c r="GH283" s="254"/>
      <c r="GI283" s="254">
        <v>56.189942296771008</v>
      </c>
      <c r="GJ283" s="254"/>
      <c r="GK283" s="254">
        <v>7.3710417254203842</v>
      </c>
      <c r="GL283" s="254"/>
      <c r="GM283" s="254">
        <v>0.58801064948154502</v>
      </c>
      <c r="GN283" s="254"/>
      <c r="GO283" s="254">
        <v>66.989459194342317</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13.952430609184484</v>
      </c>
      <c r="GB284" s="254"/>
      <c r="GC284" s="254">
        <v>83.160727045535509</v>
      </c>
      <c r="GD284" s="254"/>
      <c r="GE284" s="254">
        <v>124.79720700134935</v>
      </c>
      <c r="GF284" s="254"/>
      <c r="GG284" s="254">
        <v>128.4065076249137</v>
      </c>
      <c r="GH284" s="254"/>
      <c r="GI284" s="254">
        <v>56.817933727805993</v>
      </c>
      <c r="GJ284" s="254"/>
      <c r="GK284" s="254">
        <v>10.662485840716331</v>
      </c>
      <c r="GL284" s="254"/>
      <c r="GM284" s="254">
        <v>0</v>
      </c>
      <c r="GN284" s="254"/>
      <c r="GO284" s="254">
        <v>68.828846127588989</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14.127940670502756</v>
      </c>
      <c r="GB285" s="254"/>
      <c r="GC285" s="254">
        <v>85.720527248926359</v>
      </c>
      <c r="GD285" s="254"/>
      <c r="GE285" s="254">
        <v>125.48987146817781</v>
      </c>
      <c r="GF285" s="254"/>
      <c r="GG285" s="254">
        <v>122.47082182148984</v>
      </c>
      <c r="GH285" s="254"/>
      <c r="GI285" s="254">
        <v>59.177633120322852</v>
      </c>
      <c r="GJ285" s="254"/>
      <c r="GK285" s="254">
        <v>11.99144563475302</v>
      </c>
      <c r="GL285" s="254"/>
      <c r="GM285" s="254">
        <v>0</v>
      </c>
      <c r="GN285" s="254"/>
      <c r="GO285" s="254">
        <v>68.776315331457724</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17.122567576594026</v>
      </c>
      <c r="GB286" s="254"/>
      <c r="GC286" s="254">
        <v>94.155445096895804</v>
      </c>
      <c r="GD286" s="254"/>
      <c r="GE286" s="254">
        <v>138.78876033601875</v>
      </c>
      <c r="GF286" s="254"/>
      <c r="GG286" s="254">
        <v>134.49172506407677</v>
      </c>
      <c r="GH286" s="254"/>
      <c r="GI286" s="254">
        <v>65.261785179700055</v>
      </c>
      <c r="GJ286" s="254"/>
      <c r="GK286" s="254">
        <v>10.889293224845826</v>
      </c>
      <c r="GL286" s="254"/>
      <c r="GM286" s="254">
        <v>0</v>
      </c>
      <c r="GN286" s="254"/>
      <c r="GO286" s="254">
        <v>75.395663415741424</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15.635164310761104</v>
      </c>
      <c r="GB287" s="254"/>
      <c r="GC287" s="254">
        <v>100.66085210427767</v>
      </c>
      <c r="GD287" s="254"/>
      <c r="GE287" s="254">
        <v>140.46159536001244</v>
      </c>
      <c r="GF287" s="254"/>
      <c r="GG287" s="254">
        <v>130.82865530738883</v>
      </c>
      <c r="GH287" s="254"/>
      <c r="GI287" s="254">
        <v>72.575225590823649</v>
      </c>
      <c r="GJ287" s="254"/>
      <c r="GK287" s="254">
        <v>15.827126357617551</v>
      </c>
      <c r="GL287" s="254"/>
      <c r="GM287" s="254">
        <v>0.85961595473571306</v>
      </c>
      <c r="GN287" s="254"/>
      <c r="GO287" s="254">
        <v>77.86771787531525</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11.85976662503276</v>
      </c>
      <c r="GB288" s="254"/>
      <c r="GC288" s="254">
        <v>93.089659646297861</v>
      </c>
      <c r="GD288" s="254"/>
      <c r="GE288" s="254">
        <v>139.43352209608051</v>
      </c>
      <c r="GF288" s="254"/>
      <c r="GG288" s="254">
        <v>122.5576354781919</v>
      </c>
      <c r="GH288" s="254"/>
      <c r="GI288" s="254">
        <v>56.353934605117345</v>
      </c>
      <c r="GJ288" s="254"/>
      <c r="GK288" s="254">
        <v>12.880288235284292</v>
      </c>
      <c r="GL288" s="254"/>
      <c r="GM288" s="254">
        <v>0</v>
      </c>
      <c r="GN288" s="254"/>
      <c r="GO288" s="254">
        <v>71.020054989781471</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11.525532255482631</v>
      </c>
      <c r="GB289" s="254"/>
      <c r="GC289" s="254">
        <v>76.023391812865498</v>
      </c>
      <c r="GD289" s="254"/>
      <c r="GE289" s="254">
        <v>149.6434855079174</v>
      </c>
      <c r="GF289" s="254"/>
      <c r="GG289" s="254">
        <v>132.47599753369155</v>
      </c>
      <c r="GH289" s="254"/>
      <c r="GI289" s="254">
        <v>63.298167684619656</v>
      </c>
      <c r="GJ289" s="254"/>
      <c r="GK289" s="254">
        <v>11.400128452151574</v>
      </c>
      <c r="GL289" s="254"/>
      <c r="GM289" s="254">
        <v>0.5527915975677169</v>
      </c>
      <c r="GN289" s="254"/>
      <c r="GO289" s="254">
        <v>71.385308824565101</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9.0008141336577498</v>
      </c>
      <c r="GB290" s="254"/>
      <c r="GC290" s="254">
        <v>63.527936661914985</v>
      </c>
      <c r="GD290" s="254"/>
      <c r="GE290" s="254">
        <v>135.72470404234454</v>
      </c>
      <c r="GF290" s="254"/>
      <c r="GG290" s="254">
        <v>132.55319910338983</v>
      </c>
      <c r="GH290" s="254"/>
      <c r="GI290" s="254">
        <v>58.3776434312487</v>
      </c>
      <c r="GJ290" s="254"/>
      <c r="GK290" s="254">
        <v>12.507807814585929</v>
      </c>
      <c r="GL290" s="254"/>
      <c r="GM290" s="254">
        <v>1.4327138717523034</v>
      </c>
      <c r="GN290" s="254"/>
      <c r="GO290" s="254">
        <v>67.262477611129256</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11.631494346229715</v>
      </c>
      <c r="GC291" s="254">
        <v>65.581397676937655</v>
      </c>
      <c r="GE291" s="254">
        <v>127.96743765537616</v>
      </c>
      <c r="GG291" s="254">
        <v>130.53860988908616</v>
      </c>
      <c r="GI291" s="254">
        <v>64.26864239993246</v>
      </c>
      <c r="GK291" s="254">
        <v>14.45265143719727</v>
      </c>
      <c r="GM291" s="254">
        <v>0</v>
      </c>
      <c r="GO291" s="254">
        <v>70.551127753479633</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10.343244557315417</v>
      </c>
      <c r="GC292" s="254">
        <v>70.80943636119099</v>
      </c>
      <c r="GE292" s="254">
        <v>144.41648722071827</v>
      </c>
      <c r="GG292" s="254">
        <v>133.53567035284181</v>
      </c>
      <c r="GI292" s="254">
        <v>75.174375289784592</v>
      </c>
      <c r="GK292" s="254">
        <v>14.935043734351654</v>
      </c>
      <c r="GM292" s="254">
        <v>0</v>
      </c>
      <c r="GO292" s="254">
        <v>75.482450564812851</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9.6344348112403821</v>
      </c>
      <c r="GB293" s="254"/>
      <c r="GC293" s="254">
        <v>63.93955144729091</v>
      </c>
      <c r="GD293" s="254"/>
      <c r="GE293" s="254">
        <v>131.86174054119667</v>
      </c>
      <c r="GF293" s="254"/>
      <c r="GG293" s="254">
        <v>137.92039502084342</v>
      </c>
      <c r="GH293" s="254"/>
      <c r="GI293" s="254">
        <v>67.787518387365438</v>
      </c>
      <c r="GJ293" s="254"/>
      <c r="GK293" s="254">
        <v>12.729516342120103</v>
      </c>
      <c r="GL293" s="254"/>
      <c r="GM293" s="254">
        <v>0.90218256966684474</v>
      </c>
      <c r="GN293" s="254"/>
      <c r="GO293" s="254">
        <v>72.704866701620332</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8.7551178114876897</v>
      </c>
      <c r="GB294" s="254"/>
      <c r="GC294" s="254">
        <v>64.037478320927463</v>
      </c>
      <c r="GD294" s="254"/>
      <c r="GE294" s="254">
        <v>133.86923526832973</v>
      </c>
      <c r="GF294" s="254"/>
      <c r="GG294" s="254">
        <v>141.53451983689223</v>
      </c>
      <c r="GH294" s="254"/>
      <c r="GI294" s="254">
        <v>72.578053665566941</v>
      </c>
      <c r="GJ294" s="254"/>
      <c r="GK294" s="254">
        <v>16.339855342484356</v>
      </c>
      <c r="GL294" s="254"/>
      <c r="GM294" s="254">
        <v>1.1104446039948366</v>
      </c>
      <c r="GN294" s="254"/>
      <c r="GO294" s="254">
        <v>65.380198437332325</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7.8932120697155144</v>
      </c>
      <c r="GB295" s="254"/>
      <c r="GC295" s="254">
        <v>64.132446883434739</v>
      </c>
      <c r="GD295" s="254"/>
      <c r="GE295" s="254">
        <v>135.74434701993636</v>
      </c>
      <c r="GF295" s="254"/>
      <c r="GG295" s="254">
        <v>144.87668730207409</v>
      </c>
      <c r="GH295" s="254"/>
      <c r="GI295" s="254">
        <v>77.155787524610886</v>
      </c>
      <c r="GJ295" s="254"/>
      <c r="GK295" s="254">
        <v>19.987196055612575</v>
      </c>
      <c r="GL295" s="254"/>
      <c r="GM295" s="254">
        <v>1.312419333130568</v>
      </c>
      <c r="GN295" s="254"/>
      <c r="GO295" s="254">
        <v>67.850313658896852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6.1339455396363753</v>
      </c>
      <c r="GB296" s="254"/>
      <c r="GC296" s="254">
        <v>61.396882645788345</v>
      </c>
      <c r="GD296" s="254"/>
      <c r="GE296" s="254">
        <v>141.91458822506257</v>
      </c>
      <c r="GF296" s="254"/>
      <c r="GG296" s="254">
        <v>152.33283791987873</v>
      </c>
      <c r="GH296" s="254"/>
      <c r="GI296" s="254">
        <v>83.866147676161518</v>
      </c>
      <c r="GJ296" s="254"/>
      <c r="GK296" s="254">
        <v>14.450118882193024</v>
      </c>
      <c r="GL296" s="254"/>
      <c r="GM296" s="254">
        <v>1.3156051699316387</v>
      </c>
      <c r="GN296" s="254"/>
      <c r="GO296" s="254">
        <v>69.978904332845602</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6.3558409238634406</v>
      </c>
      <c r="GB297" s="254"/>
      <c r="GC297" s="254">
        <v>50.425443781516442</v>
      </c>
      <c r="GD297" s="254"/>
      <c r="GE297" s="254">
        <v>125.97599258571185</v>
      </c>
      <c r="GF297" s="254"/>
      <c r="GG297" s="254">
        <v>135.97719473786836</v>
      </c>
      <c r="GH297" s="254"/>
      <c r="GI297" s="254">
        <v>71.967202445991049</v>
      </c>
      <c r="GJ297" s="254"/>
      <c r="GK297" s="254">
        <v>16.037937808980061</v>
      </c>
      <c r="GL297" s="254"/>
      <c r="GM297" s="254">
        <v>1.262078293481314</v>
      </c>
      <c r="GN297" s="254"/>
      <c r="GO297" s="254">
        <v>63.075021570509513</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6.8396281314531784</v>
      </c>
      <c r="GB298" s="254"/>
      <c r="GC298" s="254">
        <v>46.66274936927978</v>
      </c>
      <c r="GD298" s="254"/>
      <c r="GE298" s="254">
        <v>113.53516047096871</v>
      </c>
      <c r="GF298" s="254"/>
      <c r="GG298" s="254">
        <v>143.9687812882832</v>
      </c>
      <c r="GH298" s="254"/>
      <c r="GI298" s="254">
        <v>68.144283657512361</v>
      </c>
      <c r="GJ298" s="254"/>
      <c r="GK298" s="254">
        <v>14.913063626535761</v>
      </c>
      <c r="GL298" s="254"/>
      <c r="GM298" s="254">
        <v>1.1073212652495197</v>
      </c>
      <c r="GN298" s="254"/>
      <c r="GO298" s="254">
        <v>61.686681888500317</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67">
        <v>4.764327820582456</v>
      </c>
      <c r="GB299" s="267"/>
      <c r="GC299" s="267">
        <v>41.044917549308231</v>
      </c>
      <c r="GD299" s="267"/>
      <c r="GE299" s="267">
        <v>108.70951305514588</v>
      </c>
      <c r="GF299" s="267"/>
      <c r="GG299" s="267">
        <v>141.9395099568122</v>
      </c>
      <c r="GH299" s="267"/>
      <c r="GI299" s="267">
        <v>69.819065129677711</v>
      </c>
      <c r="GJ299" s="267"/>
      <c r="GK299" s="267">
        <v>16.056853757363097</v>
      </c>
      <c r="GL299" s="267"/>
      <c r="GM299" s="267">
        <v>1.2298123451096481</v>
      </c>
      <c r="GN299" s="267"/>
      <c r="GO299" s="267">
        <v>60.415483289943516</v>
      </c>
      <c r="GP299" s="254"/>
      <c r="GQ299" s="254"/>
      <c r="GR299" s="254"/>
      <c r="GS299" s="254"/>
      <c r="GT299" s="254"/>
      <c r="GU299" s="184"/>
      <c r="GV299" s="184"/>
      <c r="GW299" s="184"/>
      <c r="GX299" s="184"/>
      <c r="GY299" s="184"/>
      <c r="GZ299" s="184"/>
      <c r="HC299" s="184"/>
      <c r="HG299" s="285">
        <v>1273.7665738076753</v>
      </c>
      <c r="HH299" s="285"/>
      <c r="HI299" s="285">
        <v>4317.5625275912989</v>
      </c>
      <c r="HJ299" s="285"/>
      <c r="HK299" s="285">
        <v>443.74419631304136</v>
      </c>
      <c r="HL299" s="285"/>
      <c r="HM299" s="285">
        <v>7661.6279246776576</v>
      </c>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665000</v>
      </c>
      <c r="ED300" s="244"/>
      <c r="EE300" s="245">
        <v>480000</v>
      </c>
      <c r="EK300" s="242">
        <v>23.1</v>
      </c>
      <c r="EO300" s="244"/>
      <c r="EP300" s="244"/>
      <c r="GA300" s="267">
        <v>2.9765756438462532</v>
      </c>
      <c r="GB300" s="267"/>
      <c r="GC300" s="267">
        <v>36.340191079069221</v>
      </c>
      <c r="GD300" s="267"/>
      <c r="GE300" s="267">
        <v>110.12671268157</v>
      </c>
      <c r="GF300" s="267"/>
      <c r="GG300" s="267">
        <v>137.73878073302257</v>
      </c>
      <c r="GH300" s="267"/>
      <c r="GI300" s="267">
        <v>67.168111914914007</v>
      </c>
      <c r="GJ300" s="267"/>
      <c r="GK300" s="267">
        <v>17.138374268300044</v>
      </c>
      <c r="GL300" s="267"/>
      <c r="GM300" s="267">
        <v>1.3836042891732965</v>
      </c>
      <c r="GN300" s="267"/>
      <c r="GO300" s="267">
        <v>59.85204041046854</v>
      </c>
      <c r="GP300" s="254"/>
      <c r="GQ300" s="254"/>
      <c r="GR300" s="254"/>
      <c r="GS300" s="254"/>
      <c r="GT300" s="254"/>
      <c r="GU300" s="184"/>
      <c r="GV300" s="184"/>
      <c r="GW300" s="184"/>
      <c r="GX300" s="184"/>
      <c r="GY300" s="184"/>
      <c r="GZ300" s="184"/>
      <c r="HC300" s="184"/>
      <c r="HG300" s="285">
        <v>1438.6715198981262</v>
      </c>
      <c r="HH300" s="285"/>
      <c r="HI300" s="285">
        <v>5090.0043796856198</v>
      </c>
      <c r="HJ300" s="285"/>
      <c r="HK300" s="285">
        <v>444.96133731308129</v>
      </c>
      <c r="HL300" s="285"/>
      <c r="HM300" s="285">
        <v>8536.3385092139015</v>
      </c>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2.9697218471055149</v>
      </c>
      <c r="GB301" s="267"/>
      <c r="GC301" s="267">
        <v>35.877392902463789</v>
      </c>
      <c r="GD301" s="267"/>
      <c r="GE301" s="267">
        <v>110.60809989510389</v>
      </c>
      <c r="GF301" s="267"/>
      <c r="GG301" s="267">
        <v>136.89894037339801</v>
      </c>
      <c r="GH301" s="267"/>
      <c r="GI301" s="267">
        <v>72.199036976766266</v>
      </c>
      <c r="GJ301" s="267"/>
      <c r="GK301" s="267">
        <v>16.236729977332843</v>
      </c>
      <c r="GL301" s="267"/>
      <c r="GM301" s="267">
        <v>1.6016462722684366</v>
      </c>
      <c r="GN301" s="267"/>
      <c r="GO301" s="267">
        <v>59.805423100905841</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1.6595287360068971</v>
      </c>
      <c r="GB302" s="267"/>
      <c r="GC302" s="267">
        <v>25.549824534364582</v>
      </c>
      <c r="GD302" s="267"/>
      <c r="GE302" s="267">
        <v>78.770311643010132</v>
      </c>
      <c r="GF302" s="267"/>
      <c r="GG302" s="267">
        <v>102.48185913268154</v>
      </c>
      <c r="GH302" s="267"/>
      <c r="GI302" s="267">
        <v>62.041476166814448</v>
      </c>
      <c r="GJ302" s="267"/>
      <c r="GK302" s="267">
        <v>12.756080730245847</v>
      </c>
      <c r="GL302" s="267"/>
      <c r="GM302" s="267">
        <v>1.5469734502165611</v>
      </c>
      <c r="GN302" s="267"/>
      <c r="GO302" s="267">
        <v>44.896188905393885</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c r="GB303" s="267"/>
      <c r="GC303" s="267"/>
      <c r="GD303" s="267"/>
      <c r="GE303" s="267"/>
      <c r="GF303" s="267"/>
      <c r="GG303" s="267"/>
      <c r="GH303" s="267"/>
      <c r="GI303" s="267"/>
      <c r="GJ303" s="267"/>
      <c r="GK303" s="267"/>
      <c r="GL303" s="267"/>
      <c r="GM303" s="267"/>
      <c r="GN303" s="267"/>
      <c r="GO303" s="267"/>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v>147.9</v>
      </c>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8.4314941103533787</v>
      </c>
      <c r="GB305" s="254"/>
      <c r="GC305" s="254">
        <v>34.287065500118231</v>
      </c>
      <c r="GD305" s="254"/>
      <c r="GE305" s="254">
        <v>93.790620937906212</v>
      </c>
      <c r="GF305" s="254"/>
      <c r="GG305" s="254">
        <v>114.83430259392597</v>
      </c>
      <c r="GH305" s="254"/>
      <c r="GI305" s="254">
        <v>51.578137028483447</v>
      </c>
      <c r="GJ305" s="254"/>
      <c r="GK305" s="254">
        <v>10.072084526513281</v>
      </c>
      <c r="GL305" s="254"/>
      <c r="GM305" s="254">
        <v>0</v>
      </c>
      <c r="GN305" s="254"/>
      <c r="GO305" s="254">
        <v>54.910498306724726</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8.1263250845604684</v>
      </c>
      <c r="GB306" s="254"/>
      <c r="GC306" s="254">
        <v>29.069504606903827</v>
      </c>
      <c r="GD306" s="254"/>
      <c r="GE306" s="254">
        <v>89.731296206362359</v>
      </c>
      <c r="GF306" s="254"/>
      <c r="GG306" s="254">
        <v>128.11666885264736</v>
      </c>
      <c r="GH306" s="254"/>
      <c r="GI306" s="254">
        <v>67.651209628709907</v>
      </c>
      <c r="GJ306" s="254"/>
      <c r="GK306" s="254">
        <v>12.743062800744138</v>
      </c>
      <c r="GL306" s="254"/>
      <c r="GM306" s="254">
        <v>0.64296292552965895</v>
      </c>
      <c r="GN306" s="254"/>
      <c r="GO306" s="254">
        <v>59.031382583129236</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7.091760886604324</v>
      </c>
      <c r="GB307" s="254"/>
      <c r="GC307" s="254">
        <v>32.361110202823362</v>
      </c>
      <c r="GD307" s="254"/>
      <c r="GE307" s="254">
        <v>90.091949474894562</v>
      </c>
      <c r="GF307" s="254"/>
      <c r="GG307" s="254">
        <v>132.5880489510576</v>
      </c>
      <c r="GH307" s="254"/>
      <c r="GI307" s="254">
        <v>60.61661996046125</v>
      </c>
      <c r="GJ307" s="254"/>
      <c r="GK307" s="254">
        <v>12.650519094408143</v>
      </c>
      <c r="GL307" s="254"/>
      <c r="GM307" s="254">
        <v>1.2600283084924395</v>
      </c>
      <c r="GN307" s="254"/>
      <c r="GO307" s="254">
        <v>58.728218482818392</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6.8000305624280974</v>
      </c>
      <c r="GB308" s="254"/>
      <c r="GC308" s="254">
        <v>28.802694848447889</v>
      </c>
      <c r="GD308" s="254"/>
      <c r="GE308" s="254">
        <v>85.4485313208219</v>
      </c>
      <c r="GF308" s="254"/>
      <c r="GG308" s="254">
        <v>144.43625108868315</v>
      </c>
      <c r="GH308" s="254"/>
      <c r="GI308" s="254">
        <v>67.842386222127374</v>
      </c>
      <c r="GJ308" s="254"/>
      <c r="GK308" s="254">
        <v>11.206768792495357</v>
      </c>
      <c r="GL308" s="254"/>
      <c r="GM308" s="254">
        <v>1.0292944047890373</v>
      </c>
      <c r="GN308" s="254"/>
      <c r="GO308" s="254">
        <v>60.332408060016036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3.3767448158776068</v>
      </c>
      <c r="GB309" s="254"/>
      <c r="GC309" s="254">
        <v>25.955927139887489</v>
      </c>
      <c r="GD309" s="254"/>
      <c r="GE309" s="254">
        <v>93.814019186260111</v>
      </c>
      <c r="GF309" s="254"/>
      <c r="GG309" s="254">
        <v>133.75236844619883</v>
      </c>
      <c r="GH309" s="254"/>
      <c r="GI309" s="254">
        <v>69.033164907691742</v>
      </c>
      <c r="GJ309" s="254"/>
      <c r="GK309" s="254">
        <v>14.579613661407489</v>
      </c>
      <c r="GL309" s="254"/>
      <c r="GM309" s="254">
        <v>0</v>
      </c>
      <c r="GN309" s="254"/>
      <c r="GO309" s="254">
        <v>59.092192568427649</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5.5097990429057733</v>
      </c>
      <c r="GB310" s="254"/>
      <c r="GC310" s="254">
        <v>25.470549029934581</v>
      </c>
      <c r="GD310" s="254"/>
      <c r="GE310" s="254">
        <v>93.879070798027939</v>
      </c>
      <c r="GF310" s="254"/>
      <c r="GG310" s="254">
        <v>142.89568285352314</v>
      </c>
      <c r="GH310" s="254"/>
      <c r="GI310" s="254">
        <v>79.241180433645468</v>
      </c>
      <c r="GJ310" s="254"/>
      <c r="GK310" s="254">
        <v>15.237884250370371</v>
      </c>
      <c r="GL310" s="254"/>
      <c r="GM310" s="254">
        <v>0</v>
      </c>
      <c r="GN310" s="254"/>
      <c r="GO310" s="254">
        <v>62.753477683488214</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3.3336041285975577</v>
      </c>
      <c r="GB311" s="254"/>
      <c r="GC311" s="254">
        <v>29.576544301644166</v>
      </c>
      <c r="GD311" s="254"/>
      <c r="GE311" s="254">
        <v>89.634278984368237</v>
      </c>
      <c r="GF311" s="254"/>
      <c r="GG311" s="254">
        <v>154.36401981290848</v>
      </c>
      <c r="GH311" s="254"/>
      <c r="GI311" s="254">
        <v>86.733302054673416</v>
      </c>
      <c r="GJ311" s="254"/>
      <c r="GK311" s="254">
        <v>17.119006303999118</v>
      </c>
      <c r="GL311" s="254"/>
      <c r="GM311" s="254">
        <v>0</v>
      </c>
      <c r="GN311" s="254"/>
      <c r="GO311" s="254">
        <v>65.647578766630858</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3.3136590892400712</v>
      </c>
      <c r="GB312" s="254"/>
      <c r="GC312" s="254">
        <v>23.130441867623919</v>
      </c>
      <c r="GD312" s="254"/>
      <c r="GE312" s="254">
        <v>92.856939160246668</v>
      </c>
      <c r="GF312" s="254"/>
      <c r="GG312" s="254">
        <v>153.23143965357323</v>
      </c>
      <c r="GH312" s="254"/>
      <c r="GI312" s="254">
        <v>94.301583548263991</v>
      </c>
      <c r="GJ312" s="254"/>
      <c r="GK312" s="254">
        <v>17.281794776232644</v>
      </c>
      <c r="GL312" s="254"/>
      <c r="GM312" s="254">
        <v>0</v>
      </c>
      <c r="GN312" s="254"/>
      <c r="GO312" s="254">
        <v>65.794258825354191</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5.6740830745588182</v>
      </c>
      <c r="GB313" s="254"/>
      <c r="GC313" s="254">
        <v>18.81931934422343</v>
      </c>
      <c r="GD313" s="254"/>
      <c r="GE313" s="254">
        <v>96.666727927527475</v>
      </c>
      <c r="GF313" s="254"/>
      <c r="GG313" s="254">
        <v>147.31914309736757</v>
      </c>
      <c r="GH313" s="254"/>
      <c r="GI313" s="254">
        <v>87.622407057277641</v>
      </c>
      <c r="GJ313" s="254"/>
      <c r="GK313" s="254">
        <v>17.462558005938206</v>
      </c>
      <c r="GL313" s="254"/>
      <c r="GM313" s="254">
        <v>0.56165048562288344</v>
      </c>
      <c r="GN313" s="254"/>
      <c r="GO313" s="254">
        <v>63.894615798507665</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4.0099068286354527</v>
      </c>
      <c r="GB314" s="254"/>
      <c r="GC314" s="254">
        <v>21.704725299570427</v>
      </c>
      <c r="GD314" s="254"/>
      <c r="GE314" s="254">
        <v>105.13608428446005</v>
      </c>
      <c r="GF314" s="254"/>
      <c r="GG314" s="254">
        <v>134.58325598663447</v>
      </c>
      <c r="GH314" s="254"/>
      <c r="GI314" s="254">
        <v>86.222065810311463</v>
      </c>
      <c r="GJ314" s="254"/>
      <c r="GK314" s="254">
        <v>21.675619639996231</v>
      </c>
      <c r="GL314" s="254"/>
      <c r="GM314" s="254">
        <v>2.7731009210656632</v>
      </c>
      <c r="GN314" s="254"/>
      <c r="GO314" s="254">
        <v>65.41866594579983</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4.8026146925704634</v>
      </c>
      <c r="GB315" s="254"/>
      <c r="GC315" s="254">
        <v>20.80202472447564</v>
      </c>
      <c r="GD315" s="254"/>
      <c r="GE315" s="254">
        <v>77.829140616279773</v>
      </c>
      <c r="GF315" s="254"/>
      <c r="GG315" s="254">
        <v>140.00551755702</v>
      </c>
      <c r="GH315" s="254"/>
      <c r="GI315" s="254">
        <v>88.405600105601593</v>
      </c>
      <c r="GJ315" s="254"/>
      <c r="GK315" s="254">
        <v>17.304459765003397</v>
      </c>
      <c r="GL315" s="254"/>
      <c r="GM315" s="254">
        <v>2.0835014465903043</v>
      </c>
      <c r="GN315" s="254"/>
      <c r="GO315" s="254">
        <v>61.349314376875668</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1.9059441777496282</v>
      </c>
      <c r="GC316" s="254">
        <v>18.150422960305526</v>
      </c>
      <c r="GE316" s="254">
        <v>76.211894469956931</v>
      </c>
      <c r="GG316" s="254">
        <v>147.94758657215488</v>
      </c>
      <c r="GI316" s="254">
        <v>95.841517767921346</v>
      </c>
      <c r="GK316" s="254">
        <v>19.13032187470975</v>
      </c>
      <c r="GM316" s="254">
        <v>0</v>
      </c>
      <c r="GO316" s="254">
        <v>62.363489457354071</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5.2007029853122893</v>
      </c>
      <c r="GC317" s="254">
        <v>19.424945706875224</v>
      </c>
      <c r="GE317" s="254">
        <v>79.458560669472604</v>
      </c>
      <c r="GG317" s="254">
        <v>139.62377571834517</v>
      </c>
      <c r="GI317" s="254">
        <v>94.392774868117158</v>
      </c>
      <c r="GK317" s="254">
        <v>17.779935671888815</v>
      </c>
      <c r="GM317" s="254">
        <v>0</v>
      </c>
      <c r="GO317" s="254">
        <v>61.268735063111464</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3.1271600497947558</v>
      </c>
      <c r="GB318" s="254"/>
      <c r="GC318" s="254">
        <v>15.806308860749182</v>
      </c>
      <c r="GD318" s="254"/>
      <c r="GE318" s="254">
        <v>75.907590364163468</v>
      </c>
      <c r="GF318" s="254"/>
      <c r="GG318" s="254">
        <v>140.7739358541711</v>
      </c>
      <c r="GH318" s="254"/>
      <c r="GI318" s="254">
        <v>76.278632426953735</v>
      </c>
      <c r="GJ318" s="254"/>
      <c r="GK318" s="254">
        <v>17.024280865054042</v>
      </c>
      <c r="GL318" s="254"/>
      <c r="GM318" s="254">
        <v>1.2509315124393106</v>
      </c>
      <c r="GN318" s="254"/>
      <c r="GO318" s="254">
        <v>57.387716599695679</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2.9113244274081609</v>
      </c>
      <c r="GB319" s="254"/>
      <c r="GC319" s="254">
        <v>14.793618473792593</v>
      </c>
      <c r="GD319" s="254"/>
      <c r="GE319" s="254">
        <v>75.668693826750612</v>
      </c>
      <c r="GF319" s="254"/>
      <c r="GG319" s="254">
        <v>144.74153609673152</v>
      </c>
      <c r="GH319" s="254"/>
      <c r="GI319" s="254">
        <v>90.526827648466579</v>
      </c>
      <c r="GJ319" s="254"/>
      <c r="GK319" s="254">
        <v>20.139528736864477</v>
      </c>
      <c r="GL319" s="254"/>
      <c r="GM319" s="254">
        <v>1.5751872097955375</v>
      </c>
      <c r="GN319" s="254"/>
      <c r="GO319" s="254">
        <v>51.87869576367369</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2.6917609173407149</v>
      </c>
      <c r="GB320" s="254"/>
      <c r="GC320" s="254">
        <v>13.7790498718965</v>
      </c>
      <c r="GD320" s="254"/>
      <c r="GE320" s="254">
        <v>75.436568618811989</v>
      </c>
      <c r="GF320" s="254"/>
      <c r="GG320" s="254">
        <v>148.58487809486206</v>
      </c>
      <c r="GH320" s="254"/>
      <c r="GI320" s="254">
        <v>104.98963865783281</v>
      </c>
      <c r="GJ320" s="254"/>
      <c r="GK320" s="254">
        <v>23.244218539229376</v>
      </c>
      <c r="GL320" s="254"/>
      <c r="GM320" s="254">
        <v>1.8863449005975859</v>
      </c>
      <c r="GN320" s="254"/>
      <c r="GO320" s="254">
        <v>55.066719838927483</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2.6361160289800276</v>
      </c>
      <c r="GB321" s="254"/>
      <c r="GC321" s="254">
        <v>13.305493222187991</v>
      </c>
      <c r="GD321" s="254"/>
      <c r="GE321" s="254">
        <v>65.991126925199438</v>
      </c>
      <c r="GF321" s="254"/>
      <c r="GG321" s="254">
        <v>136.97534237840898</v>
      </c>
      <c r="GH321" s="254"/>
      <c r="GI321" s="254">
        <v>95.511549917313772</v>
      </c>
      <c r="GJ321" s="254"/>
      <c r="GK321" s="254">
        <v>24.037021622416699</v>
      </c>
      <c r="GL321" s="254"/>
      <c r="GM321" s="254">
        <v>2.3948043810065958</v>
      </c>
      <c r="GN321" s="254"/>
      <c r="GO321" s="254">
        <v>50.962375494323538</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2.017798099259422</v>
      </c>
      <c r="GB322" s="254"/>
      <c r="GC322" s="254">
        <v>11.07247464268468</v>
      </c>
      <c r="GD322" s="254"/>
      <c r="GE322" s="254">
        <v>59.550398150100612</v>
      </c>
      <c r="GF322" s="254"/>
      <c r="GG322" s="254">
        <v>131.67128094538094</v>
      </c>
      <c r="GH322" s="254"/>
      <c r="GI322" s="254">
        <v>88.571216049218819</v>
      </c>
      <c r="GJ322" s="254"/>
      <c r="GK322" s="254">
        <v>18.758348233492988</v>
      </c>
      <c r="GL322" s="254"/>
      <c r="GM322" s="254">
        <v>2.1807474964079705</v>
      </c>
      <c r="GN322" s="254"/>
      <c r="GO322" s="254">
        <v>46.686816989363685</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1.3209425245670063</v>
      </c>
      <c r="GB323" s="254"/>
      <c r="GC323" s="254">
        <v>11.058349945341647</v>
      </c>
      <c r="GD323" s="254"/>
      <c r="GE323" s="254">
        <v>58.089784145435459</v>
      </c>
      <c r="GF323" s="254"/>
      <c r="GG323" s="254">
        <v>144.58722993521786</v>
      </c>
      <c r="GH323" s="254"/>
      <c r="GI323" s="254">
        <v>92.068025060380108</v>
      </c>
      <c r="GJ323" s="254"/>
      <c r="GK323" s="254">
        <v>19.117052332105441</v>
      </c>
      <c r="GL323" s="254"/>
      <c r="GM323" s="254">
        <v>4.0111053736350488</v>
      </c>
      <c r="GN323" s="254"/>
      <c r="GO323" s="254">
        <v>49.371838572930095</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67">
        <v>1.0812879859816946</v>
      </c>
      <c r="GB324" s="267"/>
      <c r="GC324" s="267">
        <v>9.2035510322247305</v>
      </c>
      <c r="GD324" s="267"/>
      <c r="GE324" s="267">
        <v>51.295162753727176</v>
      </c>
      <c r="GF324" s="267"/>
      <c r="GG324" s="267">
        <v>135.16213099617443</v>
      </c>
      <c r="GH324" s="267"/>
      <c r="GI324" s="267">
        <v>88.039146037509965</v>
      </c>
      <c r="GJ324" s="267"/>
      <c r="GK324" s="267">
        <v>18.301334257434199</v>
      </c>
      <c r="GL324" s="267"/>
      <c r="GM324" s="267">
        <v>2.7474735088397155</v>
      </c>
      <c r="GN324" s="267"/>
      <c r="GO324" s="267">
        <v>45.917062744637917</v>
      </c>
      <c r="GP324" s="254"/>
      <c r="GQ324" s="254"/>
      <c r="GR324" s="254"/>
      <c r="GS324" s="254"/>
      <c r="GT324" s="254"/>
      <c r="GU324" s="184"/>
      <c r="GV324" s="184"/>
      <c r="GW324" s="184"/>
      <c r="GX324" s="184"/>
      <c r="GY324" s="184"/>
      <c r="GZ324" s="184"/>
      <c r="HC324" s="184"/>
      <c r="HG324" s="285">
        <v>1041.9975080012705</v>
      </c>
      <c r="HH324" s="285"/>
      <c r="HI324" s="285">
        <v>4400.6987368986829</v>
      </c>
      <c r="HJ324" s="285"/>
      <c r="HK324" s="285">
        <v>435.48899367227773</v>
      </c>
      <c r="HL324" s="285"/>
      <c r="HM324" s="285">
        <v>7240.8443478048421</v>
      </c>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1050000</v>
      </c>
      <c r="ED325" s="244"/>
      <c r="EE325" s="245">
        <v>690000</v>
      </c>
      <c r="EK325" s="242">
        <v>1.6</v>
      </c>
      <c r="EO325" s="244"/>
      <c r="EP325" s="244"/>
      <c r="GA325" s="267">
        <v>0.9221902017291066</v>
      </c>
      <c r="GB325" s="267"/>
      <c r="GC325" s="267">
        <v>8.3867210250436806</v>
      </c>
      <c r="GD325" s="267"/>
      <c r="GE325" s="267">
        <v>50.519750519750524</v>
      </c>
      <c r="GF325" s="267"/>
      <c r="GG325" s="267">
        <v>139.81988673289388</v>
      </c>
      <c r="GH325" s="267"/>
      <c r="GI325" s="267">
        <v>88.386433710174714</v>
      </c>
      <c r="GJ325" s="267"/>
      <c r="GK325" s="267">
        <v>18.411967779056386</v>
      </c>
      <c r="GL325" s="267"/>
      <c r="GM325" s="267">
        <v>1.5498536249354227</v>
      </c>
      <c r="GN325" s="267"/>
      <c r="GO325" s="267">
        <v>46.069935491015812</v>
      </c>
      <c r="GP325" s="254"/>
      <c r="GQ325" s="254"/>
      <c r="GR325" s="254"/>
      <c r="GS325" s="254"/>
      <c r="GT325" s="254"/>
      <c r="GU325" s="184"/>
      <c r="GV325" s="184"/>
      <c r="GW325" s="184"/>
      <c r="GX325" s="184"/>
      <c r="GY325" s="184"/>
      <c r="GZ325" s="184"/>
      <c r="HC325" s="184"/>
      <c r="HG325" s="285">
        <v>1089.9526185886464</v>
      </c>
      <c r="HH325" s="285"/>
      <c r="HI325" s="285">
        <v>5150.1011884386953</v>
      </c>
      <c r="HJ325" s="285"/>
      <c r="HK325" s="285">
        <v>420.36740110856891</v>
      </c>
      <c r="HL325" s="285"/>
      <c r="HM325" s="285">
        <v>8074.6572504368814</v>
      </c>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0.88690453765727839</v>
      </c>
      <c r="GB326" s="267"/>
      <c r="GC326" s="267">
        <v>8.0734652807306819</v>
      </c>
      <c r="GD326" s="267"/>
      <c r="GE326" s="267">
        <v>46.592661907666987</v>
      </c>
      <c r="GF326" s="267"/>
      <c r="GG326" s="267">
        <v>134.77446451340032</v>
      </c>
      <c r="GH326" s="267"/>
      <c r="GI326" s="267">
        <v>95.167853327562483</v>
      </c>
      <c r="GJ326" s="267"/>
      <c r="GK326" s="267">
        <v>18.871772356724122</v>
      </c>
      <c r="GL326" s="267"/>
      <c r="GM326" s="267">
        <v>1.5559583807490385</v>
      </c>
      <c r="GN326" s="267"/>
      <c r="GO326" s="267">
        <v>45.588005136480781</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0.85421962444186661</v>
      </c>
      <c r="GB327" s="267"/>
      <c r="GC327" s="267">
        <v>6.9180160218209172</v>
      </c>
      <c r="GD327" s="267"/>
      <c r="GE327" s="267">
        <v>29.645692397801184</v>
      </c>
      <c r="GF327" s="267"/>
      <c r="GG327" s="267">
        <v>98.848187921929764</v>
      </c>
      <c r="GH327" s="267"/>
      <c r="GI327" s="267">
        <v>74.305937716826193</v>
      </c>
      <c r="GJ327" s="267"/>
      <c r="GK327" s="267">
        <v>13.627348660950128</v>
      </c>
      <c r="GL327" s="267"/>
      <c r="GM327" s="267">
        <v>1.041407612722391</v>
      </c>
      <c r="GN327" s="267"/>
      <c r="GO327" s="267">
        <v>33.433946722587898</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c r="GB328" s="267"/>
      <c r="GC328" s="267"/>
      <c r="GD328" s="267"/>
      <c r="GE328" s="267"/>
      <c r="GF328" s="267"/>
      <c r="GG328" s="267"/>
      <c r="GH328" s="267"/>
      <c r="GI328" s="267"/>
      <c r="GJ328" s="267"/>
      <c r="GK328" s="267"/>
      <c r="GL328" s="267"/>
      <c r="GM328" s="267"/>
      <c r="GN328" s="267"/>
      <c r="GO328" s="267"/>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v>89.4</v>
      </c>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5.537197463606323</v>
      </c>
      <c r="GB330" s="254"/>
      <c r="GC330" s="254">
        <v>37.511164036915751</v>
      </c>
      <c r="GD330" s="254"/>
      <c r="GE330" s="254">
        <v>109.89226248775711</v>
      </c>
      <c r="GF330" s="254"/>
      <c r="GG330" s="254">
        <v>123.29836122431284</v>
      </c>
      <c r="GH330" s="254"/>
      <c r="GI330" s="254">
        <v>49.874055415617129</v>
      </c>
      <c r="GJ330" s="254"/>
      <c r="GK330" s="254">
        <v>5.8386854616732</v>
      </c>
      <c r="GL330" s="254"/>
      <c r="GM330" s="254">
        <v>0</v>
      </c>
      <c r="GN330" s="254"/>
      <c r="GO330" s="254">
        <v>54.516109749536731</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6.0597510230953473</v>
      </c>
      <c r="GB331" s="254"/>
      <c r="GC331" s="254">
        <v>31.587222988993283</v>
      </c>
      <c r="GD331" s="254"/>
      <c r="GE331" s="254">
        <v>120.73042453211515</v>
      </c>
      <c r="GF331" s="254"/>
      <c r="GG331" s="254">
        <v>135.58986730531549</v>
      </c>
      <c r="GH331" s="254"/>
      <c r="GI331" s="254">
        <v>54.400516827278494</v>
      </c>
      <c r="GJ331" s="254"/>
      <c r="GK331" s="254">
        <v>9.3650438534869078</v>
      </c>
      <c r="GL331" s="254"/>
      <c r="GM331" s="254">
        <v>0</v>
      </c>
      <c r="GN331" s="254"/>
      <c r="GO331" s="254">
        <v>58.690520602229725</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4.8016362659278773</v>
      </c>
      <c r="GB332" s="254"/>
      <c r="GC332" s="254">
        <v>33.36245944032224</v>
      </c>
      <c r="GD332" s="254"/>
      <c r="GE332" s="254">
        <v>107.61388846983232</v>
      </c>
      <c r="GF332" s="254"/>
      <c r="GG332" s="254">
        <v>143.93016109728887</v>
      </c>
      <c r="GH332" s="254"/>
      <c r="GI332" s="254">
        <v>54.224006319337597</v>
      </c>
      <c r="GJ332" s="254"/>
      <c r="GK332" s="254">
        <v>10.226547563449405</v>
      </c>
      <c r="GL332" s="254"/>
      <c r="GM332" s="254">
        <v>0.52022608141520399</v>
      </c>
      <c r="GN332" s="254"/>
      <c r="GO332" s="254">
        <v>58.14110033999151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6.0333166151809703</v>
      </c>
      <c r="GB333" s="254"/>
      <c r="GC333" s="254">
        <v>26.850823308031732</v>
      </c>
      <c r="GD333" s="254"/>
      <c r="GE333" s="254">
        <v>110.60767958495703</v>
      </c>
      <c r="GF333" s="254"/>
      <c r="GG333" s="254">
        <v>130.67954980912691</v>
      </c>
      <c r="GH333" s="254"/>
      <c r="GI333" s="254">
        <v>53.877021159979925</v>
      </c>
      <c r="GJ333" s="254"/>
      <c r="GK333" s="254">
        <v>7.5629602903717199</v>
      </c>
      <c r="GL333" s="254"/>
      <c r="GM333" s="254">
        <v>0.51638797345437193</v>
      </c>
      <c r="GN333" s="254"/>
      <c r="GO333" s="254">
        <v>54.799203267676347</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6.3743142800807373</v>
      </c>
      <c r="GB334" s="254"/>
      <c r="GC334" s="254">
        <v>31.484172842744982</v>
      </c>
      <c r="GD334" s="254"/>
      <c r="GE334" s="254">
        <v>97.609668207379897</v>
      </c>
      <c r="GF334" s="254"/>
      <c r="GG334" s="254">
        <v>132.9665020453977</v>
      </c>
      <c r="GH334" s="254"/>
      <c r="GI334" s="254">
        <v>66.272719359303309</v>
      </c>
      <c r="GJ334" s="254"/>
      <c r="GK334" s="254">
        <v>7.75032527212191</v>
      </c>
      <c r="GL334" s="254"/>
      <c r="GM334" s="254">
        <v>0</v>
      </c>
      <c r="GN334" s="254"/>
      <c r="GO334" s="254">
        <v>55.895800161245113</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5.4770725552730832</v>
      </c>
      <c r="GB335" s="254"/>
      <c r="GC335" s="254">
        <v>32.264187952157492</v>
      </c>
      <c r="GD335" s="254"/>
      <c r="GE335" s="254">
        <v>98.416473197073074</v>
      </c>
      <c r="GF335" s="254"/>
      <c r="GG335" s="254">
        <v>131.05762068365155</v>
      </c>
      <c r="GH335" s="254"/>
      <c r="GI335" s="254">
        <v>59.823923808484722</v>
      </c>
      <c r="GJ335" s="254"/>
      <c r="GK335" s="254">
        <v>9.9655118009319068</v>
      </c>
      <c r="GL335" s="254"/>
      <c r="GM335" s="254">
        <v>0</v>
      </c>
      <c r="GN335" s="254"/>
      <c r="GO335" s="254">
        <v>54.708358562339832</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6.4051638436467524</v>
      </c>
      <c r="GB336" s="254"/>
      <c r="GC336" s="254">
        <v>32.154560263505651</v>
      </c>
      <c r="GD336" s="254"/>
      <c r="GE336" s="254">
        <v>105.26563174984804</v>
      </c>
      <c r="GF336" s="254"/>
      <c r="GG336" s="254">
        <v>139.70420420704934</v>
      </c>
      <c r="GH336" s="254"/>
      <c r="GI336" s="254">
        <v>65.463761950978991</v>
      </c>
      <c r="GJ336" s="254"/>
      <c r="GK336" s="254">
        <v>10.681786834836812</v>
      </c>
      <c r="GL336" s="254"/>
      <c r="GM336" s="254">
        <v>0</v>
      </c>
      <c r="GN336" s="254"/>
      <c r="GO336" s="254">
        <v>58.373600166526082</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8.4214715538148699</v>
      </c>
      <c r="GB337" s="254"/>
      <c r="GC337" s="254">
        <v>30.913419659036872</v>
      </c>
      <c r="GD337" s="254"/>
      <c r="GE337" s="254">
        <v>111.90647615668938</v>
      </c>
      <c r="GF337" s="254"/>
      <c r="GG337" s="254">
        <v>131.71273844229501</v>
      </c>
      <c r="GH337" s="254"/>
      <c r="GI337" s="254">
        <v>69.704124274351827</v>
      </c>
      <c r="GJ337" s="254"/>
      <c r="GK337" s="254">
        <v>7.9995086737940539</v>
      </c>
      <c r="GL337" s="254"/>
      <c r="GM337" s="254">
        <v>1.0251666674324689</v>
      </c>
      <c r="GN337" s="254"/>
      <c r="GO337" s="254">
        <v>58.641917947115481</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5.2852284370415692</v>
      </c>
      <c r="GB338" s="254"/>
      <c r="GC338" s="254">
        <v>29.653472960060075</v>
      </c>
      <c r="GD338" s="254"/>
      <c r="GE338" s="254">
        <v>92.533315239209458</v>
      </c>
      <c r="GF338" s="254"/>
      <c r="GG338" s="254">
        <v>133.77651495029679</v>
      </c>
      <c r="GH338" s="254"/>
      <c r="GI338" s="254">
        <v>68.707821134236411</v>
      </c>
      <c r="GJ338" s="254"/>
      <c r="GK338" s="254">
        <v>11.88163439251533</v>
      </c>
      <c r="GL338" s="254"/>
      <c r="GM338" s="254">
        <v>1.0079682609446061</v>
      </c>
      <c r="GN338" s="254"/>
      <c r="GO338" s="254">
        <v>55.769173224686448</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4.5489006823351019</v>
      </c>
      <c r="GB339" s="254"/>
      <c r="GC339" s="254">
        <v>26.598651849152851</v>
      </c>
      <c r="GD339" s="254"/>
      <c r="GE339" s="254">
        <v>103.9121059657049</v>
      </c>
      <c r="GF339" s="254"/>
      <c r="GG339" s="254">
        <v>140.12251148545178</v>
      </c>
      <c r="GH339" s="254"/>
      <c r="GI339" s="254">
        <v>61.411074693807137</v>
      </c>
      <c r="GJ339" s="254"/>
      <c r="GK339" s="254">
        <v>13.890065215550097</v>
      </c>
      <c r="GL339" s="254"/>
      <c r="GM339" s="254">
        <v>1.678556441460344</v>
      </c>
      <c r="GN339" s="254"/>
      <c r="GO339" s="254">
        <v>55.962791817812366</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3.9489800429883624</v>
      </c>
      <c r="GB340" s="254"/>
      <c r="GC340" s="254">
        <v>22.655680359314097</v>
      </c>
      <c r="GD340" s="254"/>
      <c r="GE340" s="254">
        <v>78.300460675249681</v>
      </c>
      <c r="GF340" s="254"/>
      <c r="GG340" s="254">
        <v>138.14371769490188</v>
      </c>
      <c r="GH340" s="254"/>
      <c r="GI340" s="254">
        <v>73.345019450894043</v>
      </c>
      <c r="GJ340" s="254"/>
      <c r="GK340" s="254">
        <v>14.434292409096729</v>
      </c>
      <c r="GL340" s="254"/>
      <c r="GM340" s="254">
        <v>0.83374721110465255</v>
      </c>
      <c r="GN340" s="254"/>
      <c r="GO340" s="254">
        <v>52.762466952418286</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3.3807037777006723</v>
      </c>
      <c r="GC341" s="254">
        <v>25.770750177249631</v>
      </c>
      <c r="GE341" s="254">
        <v>87.847769634210266</v>
      </c>
      <c r="GG341" s="254">
        <v>146.88735431624039</v>
      </c>
      <c r="GI341" s="254">
        <v>69.289950490344751</v>
      </c>
      <c r="GK341" s="254">
        <v>13.705199568783465</v>
      </c>
      <c r="GM341" s="254">
        <v>0</v>
      </c>
      <c r="GO341" s="254">
        <v>56.270181452961324</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4.3994982080723508</v>
      </c>
      <c r="GC342" s="254">
        <v>32.435465665930671</v>
      </c>
      <c r="GE342" s="254">
        <v>90.305734421600732</v>
      </c>
      <c r="GG342" s="254">
        <v>158.06766900682894</v>
      </c>
      <c r="GI342" s="254">
        <v>71.520991648682042</v>
      </c>
      <c r="GK342" s="254">
        <v>13.328190868053541</v>
      </c>
      <c r="GM342" s="254">
        <v>0</v>
      </c>
      <c r="GO342" s="254">
        <v>59.537306856438541</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5.3668210690453151</v>
      </c>
      <c r="GB343" s="254"/>
      <c r="GC343" s="254">
        <v>27.325891543024763</v>
      </c>
      <c r="GD343" s="254"/>
      <c r="GE343" s="254">
        <v>83.086085770868266</v>
      </c>
      <c r="GF343" s="254"/>
      <c r="GG343" s="254">
        <v>139.842852285677</v>
      </c>
      <c r="GH343" s="254"/>
      <c r="GI343" s="254">
        <v>67.371271440738909</v>
      </c>
      <c r="GJ343" s="254"/>
      <c r="GK343" s="254">
        <v>10.918262950612627</v>
      </c>
      <c r="GL343" s="254"/>
      <c r="GM343" s="254">
        <v>1.3957659477896067</v>
      </c>
      <c r="GN343" s="254"/>
      <c r="GO343" s="254">
        <v>55.063872364617666</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4.7111277767594366</v>
      </c>
      <c r="GB344" s="254"/>
      <c r="GC344" s="254">
        <v>23.703770105262034</v>
      </c>
      <c r="GD344" s="254"/>
      <c r="GE344" s="254">
        <v>88.523183085054157</v>
      </c>
      <c r="GF344" s="254"/>
      <c r="GG344" s="254">
        <v>149.85237528084789</v>
      </c>
      <c r="GH344" s="254"/>
      <c r="GI344" s="254">
        <v>73.782359362384355</v>
      </c>
      <c r="GJ344" s="254"/>
      <c r="GK344" s="254">
        <v>13.366093196993484</v>
      </c>
      <c r="GL344" s="254"/>
      <c r="GM344" s="254">
        <v>1.3131416933311282</v>
      </c>
      <c r="GN344" s="254"/>
      <c r="GO344" s="254">
        <v>49.887007643421981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4.0230100066475645</v>
      </c>
      <c r="GB345" s="254"/>
      <c r="GC345" s="254">
        <v>20.026366656571255</v>
      </c>
      <c r="GD345" s="254"/>
      <c r="GE345" s="254">
        <v>93.836953220963409</v>
      </c>
      <c r="GF345" s="254"/>
      <c r="GG345" s="254">
        <v>159.63040150346006</v>
      </c>
      <c r="GH345" s="254"/>
      <c r="GI345" s="254">
        <v>80.280574242802331</v>
      </c>
      <c r="GJ345" s="254"/>
      <c r="GK345" s="254">
        <v>15.879047009576492</v>
      </c>
      <c r="GL345" s="254"/>
      <c r="GM345" s="254">
        <v>1.2299330620926545</v>
      </c>
      <c r="GN345" s="254"/>
      <c r="GO345" s="254">
        <v>53.132259992451871</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2.0334265874418662</v>
      </c>
      <c r="GB346" s="254"/>
      <c r="GC346" s="254">
        <v>22.816335308909633</v>
      </c>
      <c r="GD346" s="254"/>
      <c r="GE346" s="254">
        <v>87.586930832396476</v>
      </c>
      <c r="GF346" s="254"/>
      <c r="GG346" s="254">
        <v>153.66324069883777</v>
      </c>
      <c r="GH346" s="254"/>
      <c r="GI346" s="254">
        <v>79.156063197250859</v>
      </c>
      <c r="GJ346" s="254"/>
      <c r="GK346" s="254">
        <v>12.923728944083678</v>
      </c>
      <c r="GL346" s="254"/>
      <c r="GM346" s="254">
        <v>1.2390436474600828</v>
      </c>
      <c r="GN346" s="254"/>
      <c r="GO346" s="254">
        <v>51.476058924945853</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2.7632725280787946</v>
      </c>
      <c r="GB347" s="254"/>
      <c r="GC347" s="254">
        <v>15.510027563232079</v>
      </c>
      <c r="GD347" s="254"/>
      <c r="GE347" s="254">
        <v>69.359229520385398</v>
      </c>
      <c r="GF347" s="254"/>
      <c r="GG347" s="254">
        <v>131.30273489423217</v>
      </c>
      <c r="GH347" s="254"/>
      <c r="GI347" s="254">
        <v>71.058920529407217</v>
      </c>
      <c r="GJ347" s="254"/>
      <c r="GK347" s="254">
        <v>14.384878086122747</v>
      </c>
      <c r="GL347" s="254"/>
      <c r="GM347" s="254">
        <v>1.4465704535651547</v>
      </c>
      <c r="GN347" s="254"/>
      <c r="GO347" s="254">
        <v>44.707288096190197</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1.396526916656923</v>
      </c>
      <c r="GB348" s="254"/>
      <c r="GC348" s="254">
        <v>19.657301474777892</v>
      </c>
      <c r="GD348" s="254"/>
      <c r="GE348" s="254">
        <v>66.470960341391361</v>
      </c>
      <c r="GF348" s="254"/>
      <c r="GG348" s="254">
        <v>129.26004759914625</v>
      </c>
      <c r="GH348" s="254"/>
      <c r="GI348" s="254">
        <v>74.803936902848378</v>
      </c>
      <c r="GJ348" s="254"/>
      <c r="GK348" s="254">
        <v>14.959715979874737</v>
      </c>
      <c r="GL348" s="254"/>
      <c r="GM348" s="254">
        <v>2.3748705457511075</v>
      </c>
      <c r="GN348" s="254"/>
      <c r="GO348" s="254">
        <v>45.581400297823137</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67">
        <v>0.80670973468888196</v>
      </c>
      <c r="GB349" s="267"/>
      <c r="GC349" s="267">
        <v>15.568037178735974</v>
      </c>
      <c r="GD349" s="267"/>
      <c r="GE349" s="267">
        <v>61.648013718178461</v>
      </c>
      <c r="GF349" s="267"/>
      <c r="GG349" s="267">
        <v>127.09190356624089</v>
      </c>
      <c r="GH349" s="267"/>
      <c r="GI349" s="267">
        <v>69.839479194723296</v>
      </c>
      <c r="GJ349" s="267"/>
      <c r="GK349" s="267">
        <v>14.518964334352818</v>
      </c>
      <c r="GL349" s="267"/>
      <c r="GM349" s="267">
        <v>1.7535299438680172</v>
      </c>
      <c r="GN349" s="267"/>
      <c r="GO349" s="267">
        <v>43.473002486455286</v>
      </c>
      <c r="GP349" s="254"/>
      <c r="GQ349" s="254"/>
      <c r="GR349" s="254"/>
      <c r="GS349" s="254"/>
      <c r="GT349" s="254"/>
      <c r="GU349" s="184"/>
      <c r="GV349" s="184"/>
      <c r="GW349" s="184"/>
      <c r="GX349" s="184"/>
      <c r="GY349" s="184"/>
      <c r="GZ349" s="184"/>
      <c r="HC349" s="184"/>
      <c r="HG349" s="285">
        <v>910.57453358554949</v>
      </c>
      <c r="HH349" s="285"/>
      <c r="HI349" s="285">
        <v>3532.8808278624679</v>
      </c>
      <c r="HJ349" s="285"/>
      <c r="HK349" s="285">
        <v>673.81279131585131</v>
      </c>
      <c r="HL349" s="285"/>
      <c r="HM349" s="285">
        <v>6363.5127282618105</v>
      </c>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925000</v>
      </c>
      <c r="ED350" s="244"/>
      <c r="EE350" s="245">
        <v>645000</v>
      </c>
      <c r="EK350" s="242">
        <v>3.2</v>
      </c>
      <c r="EO350" s="244"/>
      <c r="EP350" s="244"/>
      <c r="GA350" s="267">
        <v>0.21195421788893598</v>
      </c>
      <c r="GB350" s="267"/>
      <c r="GC350" s="267">
        <v>11.924009700889249</v>
      </c>
      <c r="GD350" s="267"/>
      <c r="GE350" s="267">
        <v>65.526773830244707</v>
      </c>
      <c r="GF350" s="267"/>
      <c r="GG350" s="267">
        <v>133.4666787889808</v>
      </c>
      <c r="GH350" s="267"/>
      <c r="GI350" s="267">
        <v>66.245783966098756</v>
      </c>
      <c r="GJ350" s="267"/>
      <c r="GK350" s="267">
        <v>13.96032329169728</v>
      </c>
      <c r="GL350" s="267"/>
      <c r="GM350" s="267">
        <v>1.1155526633819839</v>
      </c>
      <c r="GN350" s="267"/>
      <c r="GO350" s="267">
        <v>43.161542029301827</v>
      </c>
      <c r="GP350" s="254"/>
      <c r="GQ350" s="254"/>
      <c r="GR350" s="254"/>
      <c r="GS350" s="254"/>
      <c r="GT350" s="254"/>
      <c r="GU350" s="184"/>
      <c r="GV350" s="184"/>
      <c r="GW350" s="184"/>
      <c r="GX350" s="184"/>
      <c r="GY350" s="184"/>
      <c r="GZ350" s="184"/>
      <c r="HC350" s="184"/>
      <c r="HG350" s="285">
        <v>1262.0788477789617</v>
      </c>
      <c r="HH350" s="285"/>
      <c r="HI350" s="285">
        <v>4121.1987605785598</v>
      </c>
      <c r="HJ350" s="285"/>
      <c r="HK350" s="285">
        <v>513.1596673647598</v>
      </c>
      <c r="HL350" s="285"/>
      <c r="HM350" s="285">
        <v>7187.9095173359783</v>
      </c>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0.20859785334639205</v>
      </c>
      <c r="GB351" s="267"/>
      <c r="GC351" s="267">
        <v>14.164941395216404</v>
      </c>
      <c r="GD351" s="267"/>
      <c r="GE351" s="267">
        <v>60.202890028175773</v>
      </c>
      <c r="GF351" s="267"/>
      <c r="GG351" s="267">
        <v>121.56326455391931</v>
      </c>
      <c r="GH351" s="267"/>
      <c r="GI351" s="267">
        <v>74.065061815317051</v>
      </c>
      <c r="GJ351" s="267"/>
      <c r="GK351" s="267">
        <v>15.223350671498396</v>
      </c>
      <c r="GL351" s="267"/>
      <c r="GM351" s="267">
        <v>0.92900523784751443</v>
      </c>
      <c r="GN351" s="267"/>
      <c r="GO351" s="267">
        <v>42.239180183746889</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1.0267306502088869</v>
      </c>
      <c r="GB352" s="267"/>
      <c r="GC352" s="267">
        <v>9.3201240990873835</v>
      </c>
      <c r="GD352" s="267"/>
      <c r="GE352" s="267">
        <v>45.152289951956824</v>
      </c>
      <c r="GF352" s="267"/>
      <c r="GG352" s="267">
        <v>90.606682762582665</v>
      </c>
      <c r="GH352" s="267"/>
      <c r="GI352" s="267">
        <v>53.517096329463563</v>
      </c>
      <c r="GJ352" s="267"/>
      <c r="GK352" s="267">
        <v>11.445579853060124</v>
      </c>
      <c r="GL352" s="267"/>
      <c r="GM352" s="267">
        <v>0.92838408794664973</v>
      </c>
      <c r="GN352" s="267"/>
      <c r="GO352" s="267">
        <v>31.103299785621104</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c r="GB353" s="267"/>
      <c r="GC353" s="267"/>
      <c r="GD353" s="267"/>
      <c r="GE353" s="267"/>
      <c r="GF353" s="267"/>
      <c r="GG353" s="267"/>
      <c r="GH353" s="267"/>
      <c r="GI353" s="267"/>
      <c r="GJ353" s="267"/>
      <c r="GK353" s="267"/>
      <c r="GL353" s="267"/>
      <c r="GM353" s="267"/>
      <c r="GN353" s="267"/>
      <c r="GO353" s="267"/>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v>79.2</v>
      </c>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1.9925280199252802</v>
      </c>
      <c r="GB355" s="254"/>
      <c r="GC355" s="254">
        <v>13.103187602368653</v>
      </c>
      <c r="GD355" s="254"/>
      <c r="GE355" s="254">
        <v>69.751662369385258</v>
      </c>
      <c r="GF355" s="254"/>
      <c r="GG355" s="254">
        <v>116.81643132220795</v>
      </c>
      <c r="GH355" s="254"/>
      <c r="GI355" s="254">
        <v>55.310013890642757</v>
      </c>
      <c r="GJ355" s="254"/>
      <c r="GK355" s="254">
        <v>10.560422416896674</v>
      </c>
      <c r="GL355" s="254"/>
      <c r="GM355" s="254">
        <v>0.74156470152020759</v>
      </c>
      <c r="GN355" s="254"/>
      <c r="GO355" s="254">
        <v>43.817805732618517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2.7408007066832458</v>
      </c>
      <c r="GB356" s="254"/>
      <c r="GC356" s="254">
        <v>11.930004944663317</v>
      </c>
      <c r="GD356" s="254"/>
      <c r="GE356" s="254">
        <v>62.991752738344289</v>
      </c>
      <c r="GF356" s="254"/>
      <c r="GG356" s="254">
        <v>133.71647524665897</v>
      </c>
      <c r="GH356" s="254"/>
      <c r="GI356" s="254">
        <v>72.592092434788128</v>
      </c>
      <c r="GJ356" s="254"/>
      <c r="GK356" s="254">
        <v>11.423738392765108</v>
      </c>
      <c r="GL356" s="254"/>
      <c r="GM356" s="254">
        <v>0.73212895736614325</v>
      </c>
      <c r="GN356" s="254"/>
      <c r="GO356" s="254">
        <v>48.371320256281123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0.74778442620082908</v>
      </c>
      <c r="GB357" s="254"/>
      <c r="GC357" s="254">
        <v>10.483808248340402</v>
      </c>
      <c r="GD357" s="254"/>
      <c r="GE357" s="254">
        <v>54.138555768020737</v>
      </c>
      <c r="GF357" s="254"/>
      <c r="GG357" s="254">
        <v>146.06206005188395</v>
      </c>
      <c r="GH357" s="254"/>
      <c r="GI357" s="254">
        <v>61.17885141503637</v>
      </c>
      <c r="GJ357" s="254"/>
      <c r="GK357" s="254">
        <v>11.092613498438139</v>
      </c>
      <c r="GL357" s="254"/>
      <c r="GM357" s="254">
        <v>0</v>
      </c>
      <c r="GN357" s="254"/>
      <c r="GO357" s="254">
        <v>46.121093918504265</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0.9974373078363461</v>
      </c>
      <c r="GB358" s="254"/>
      <c r="GC358" s="254">
        <v>12.107351692347232</v>
      </c>
      <c r="GD358" s="254"/>
      <c r="GE358" s="254">
        <v>67.465772211107691</v>
      </c>
      <c r="GF358" s="254"/>
      <c r="GG358" s="254">
        <v>141.10620229630334</v>
      </c>
      <c r="GH358" s="254"/>
      <c r="GI358" s="254">
        <v>70.217971328893157</v>
      </c>
      <c r="GJ358" s="254"/>
      <c r="GK358" s="254">
        <v>12.405406794559728</v>
      </c>
      <c r="GL358" s="254"/>
      <c r="GM358" s="254">
        <v>0.71395996009354279</v>
      </c>
      <c r="GN358" s="254"/>
      <c r="GO358" s="254">
        <v>49.378246684812872</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1.2472862768722059</v>
      </c>
      <c r="GB359" s="254"/>
      <c r="GC359" s="254">
        <v>15.052872225238131</v>
      </c>
      <c r="GD359" s="254"/>
      <c r="GE359" s="254">
        <v>57.617922822501129</v>
      </c>
      <c r="GF359" s="254"/>
      <c r="GG359" s="254">
        <v>132.49100478007571</v>
      </c>
      <c r="GH359" s="254"/>
      <c r="GI359" s="254">
        <v>74.028140102499009</v>
      </c>
      <c r="GJ359" s="254"/>
      <c r="GK359" s="254">
        <v>14.857435127122194</v>
      </c>
      <c r="GL359" s="254"/>
      <c r="GM359" s="254">
        <v>0</v>
      </c>
      <c r="GN359" s="254"/>
      <c r="GO359" s="254">
        <v>48.014593777514335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1.2477763036846252</v>
      </c>
      <c r="GB360" s="254"/>
      <c r="GC360" s="254">
        <v>12.551541180036265</v>
      </c>
      <c r="GD360" s="254"/>
      <c r="GE360" s="254">
        <v>62.170863606815878</v>
      </c>
      <c r="GF360" s="254"/>
      <c r="GG360" s="254">
        <v>125.83210075915748</v>
      </c>
      <c r="GH360" s="254"/>
      <c r="GI360" s="254">
        <v>72.97449664632471</v>
      </c>
      <c r="GJ360" s="254"/>
      <c r="GK360" s="254">
        <v>15.427534536129397</v>
      </c>
      <c r="GL360" s="254"/>
      <c r="GM360" s="254">
        <v>0</v>
      </c>
      <c r="GN360" s="254"/>
      <c r="GO360" s="254">
        <v>46.986942860884099</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1.5063657999075388</v>
      </c>
      <c r="GB361" s="254"/>
      <c r="GC361" s="254">
        <v>9.4040047003378238</v>
      </c>
      <c r="GD361" s="254"/>
      <c r="GE361" s="254">
        <v>68.853398953958518</v>
      </c>
      <c r="GF361" s="254"/>
      <c r="GG361" s="254">
        <v>140.13843911778119</v>
      </c>
      <c r="GH361" s="254"/>
      <c r="GI361" s="254">
        <v>78.580947257553234</v>
      </c>
      <c r="GJ361" s="254"/>
      <c r="GK361" s="254">
        <v>13.888966710060663</v>
      </c>
      <c r="GL361" s="254"/>
      <c r="GM361" s="254">
        <v>0</v>
      </c>
      <c r="GN361" s="254"/>
      <c r="GO361" s="254">
        <v>49.90723231234913</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2.5258495238311922</v>
      </c>
      <c r="GB362" s="254"/>
      <c r="GC362" s="254">
        <v>8.3505540309282615</v>
      </c>
      <c r="GD362" s="254"/>
      <c r="GE362" s="254">
        <v>66.129081802576593</v>
      </c>
      <c r="GF362" s="254"/>
      <c r="GG362" s="254">
        <v>127.18144496241391</v>
      </c>
      <c r="GH362" s="254"/>
      <c r="GI362" s="254">
        <v>79.286302502982238</v>
      </c>
      <c r="GJ362" s="254"/>
      <c r="GK362" s="254">
        <v>14.830758639219216</v>
      </c>
      <c r="GL362" s="254"/>
      <c r="GM362" s="254">
        <v>0.68342169196801694</v>
      </c>
      <c r="GN362" s="254"/>
      <c r="GO362" s="254">
        <v>47.543492650490869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0</v>
      </c>
      <c r="GB363" s="254"/>
      <c r="GC363" s="254">
        <v>10.024728865431076</v>
      </c>
      <c r="GD363" s="254"/>
      <c r="GE363" s="254">
        <v>66.696446517150179</v>
      </c>
      <c r="GF363" s="254"/>
      <c r="GG363" s="254">
        <v>133.22960008937451</v>
      </c>
      <c r="GH363" s="254"/>
      <c r="GI363" s="254">
        <v>72.313124313660609</v>
      </c>
      <c r="GJ363" s="254"/>
      <c r="GK363" s="254">
        <v>14.393684309461378</v>
      </c>
      <c r="GL363" s="254"/>
      <c r="GM363" s="254">
        <v>0.89757389286794265</v>
      </c>
      <c r="GN363" s="254"/>
      <c r="GO363" s="254">
        <v>46.999194161424974</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0.96864027121927598</v>
      </c>
      <c r="GB364" s="254"/>
      <c r="GC364" s="254">
        <v>12.865792129162463</v>
      </c>
      <c r="GD364" s="254"/>
      <c r="GE364" s="254">
        <v>65.332916536417642</v>
      </c>
      <c r="GF364" s="254"/>
      <c r="GG364" s="254">
        <v>125.22308149910769</v>
      </c>
      <c r="GH364" s="254"/>
      <c r="GI364" s="254">
        <v>84.409136047666337</v>
      </c>
      <c r="GJ364" s="254"/>
      <c r="GK364" s="254">
        <v>13.361462728551336</v>
      </c>
      <c r="GL364" s="254"/>
      <c r="GM364" s="254">
        <v>1.1671335200746966</v>
      </c>
      <c r="GN364" s="254"/>
      <c r="GO364" s="254">
        <v>47.366930300455373</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0.7751284259260377</v>
      </c>
      <c r="GB365" s="254"/>
      <c r="GC365" s="254">
        <v>9.1334953498604268</v>
      </c>
      <c r="GD365" s="254"/>
      <c r="GE365" s="254">
        <v>54.391725668627899</v>
      </c>
      <c r="GF365" s="254"/>
      <c r="GG365" s="254">
        <v>129.30862905793887</v>
      </c>
      <c r="GH365" s="254"/>
      <c r="GI365" s="254">
        <v>77.424979654843682</v>
      </c>
      <c r="GJ365" s="254"/>
      <c r="GK365" s="254">
        <v>17.29585091585108</v>
      </c>
      <c r="GL365" s="254"/>
      <c r="GM365" s="254">
        <v>2.3086225683644304</v>
      </c>
      <c r="GN365" s="254"/>
      <c r="GO365" s="254">
        <v>44.72870864641083</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v>
      </c>
      <c r="GC366" s="254">
        <v>8.0509482273682167</v>
      </c>
      <c r="GE366" s="254">
        <v>57.292601281072244</v>
      </c>
      <c r="GG366" s="254">
        <v>140.37697405357903</v>
      </c>
      <c r="GI366" s="254">
        <v>78.1671807872833</v>
      </c>
      <c r="GK366" s="254">
        <v>21.562919290381831</v>
      </c>
      <c r="GM366" s="254">
        <v>0</v>
      </c>
      <c r="GO366" s="254">
        <v>47.011595480302439</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1.8502129862851115</v>
      </c>
      <c r="GC367" s="254">
        <v>8.8881349421019653</v>
      </c>
      <c r="GE367" s="254">
        <v>66.67615571796216</v>
      </c>
      <c r="GG367" s="254">
        <v>148.65282121933942</v>
      </c>
      <c r="GI367" s="254">
        <v>81.614485355438134</v>
      </c>
      <c r="GK367" s="254">
        <v>17.220044201511719</v>
      </c>
      <c r="GM367" s="254">
        <v>0</v>
      </c>
      <c r="GO367" s="254">
        <v>49.451326536833101</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B368" s="254"/>
      <c r="GC368" s="254">
        <v>9.7366288391349869</v>
      </c>
      <c r="GD368" s="254"/>
      <c r="GE368" s="254">
        <v>55.188533353487237</v>
      </c>
      <c r="GF368" s="254"/>
      <c r="GG368" s="254">
        <v>131.05004901118591</v>
      </c>
      <c r="GH368" s="254"/>
      <c r="GI368" s="254">
        <v>78.7396688263578</v>
      </c>
      <c r="GJ368" s="254"/>
      <c r="GK368" s="254">
        <v>16.037911538344137</v>
      </c>
      <c r="GL368" s="254"/>
      <c r="GM368" s="254">
        <v>1.1391005516374171</v>
      </c>
      <c r="GN368" s="254"/>
      <c r="GO368" s="254">
        <v>45.250430763452428</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0.52688114738263347</v>
      </c>
      <c r="GB369" s="254"/>
      <c r="GC369" s="254">
        <v>8.5743304771944739</v>
      </c>
      <c r="GD369" s="254"/>
      <c r="GE369" s="254">
        <v>59.283043092479708</v>
      </c>
      <c r="GF369" s="254"/>
      <c r="GG369" s="254">
        <v>137.8475112663408</v>
      </c>
      <c r="GH369" s="254"/>
      <c r="GI369" s="254">
        <v>83.923041075532566</v>
      </c>
      <c r="GJ369" s="254"/>
      <c r="GK369" s="254">
        <v>16.977743637302261</v>
      </c>
      <c r="GL369" s="254"/>
      <c r="GM369" s="254">
        <v>1.4728416491335381</v>
      </c>
      <c r="GN369" s="254"/>
      <c r="GO369" s="254">
        <v>40.114074006143277</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1.0540106354126604</v>
      </c>
      <c r="GB370" s="254"/>
      <c r="GC370" s="254">
        <v>7.3882428346777704</v>
      </c>
      <c r="GD370" s="254"/>
      <c r="GE370" s="254">
        <v>63.258999578184941</v>
      </c>
      <c r="GF370" s="254"/>
      <c r="GG370" s="254">
        <v>144.4195954169906</v>
      </c>
      <c r="GH370" s="254"/>
      <c r="GI370" s="254">
        <v>89.225065276092394</v>
      </c>
      <c r="GJ370" s="254"/>
      <c r="GK370" s="254">
        <v>17.953597600766717</v>
      </c>
      <c r="GL370" s="254"/>
      <c r="GM370" s="254">
        <v>1.8030010098106042</v>
      </c>
      <c r="GN370" s="254"/>
      <c r="GO370" s="254">
        <v>42.524136907591597</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v>
      </c>
      <c r="GB371" s="254"/>
      <c r="GC371" s="254">
        <v>9.9166016461320172</v>
      </c>
      <c r="GD371" s="254"/>
      <c r="GE371" s="254">
        <v>66.362359619261937</v>
      </c>
      <c r="GF371" s="254"/>
      <c r="GG371" s="254">
        <v>139.59243576098805</v>
      </c>
      <c r="GH371" s="254"/>
      <c r="GI371" s="254">
        <v>88.005619061876274</v>
      </c>
      <c r="GJ371" s="254"/>
      <c r="GK371" s="254">
        <v>15.365314915125831</v>
      </c>
      <c r="GL371" s="254"/>
      <c r="GM371" s="254">
        <v>2.7350147307598371</v>
      </c>
      <c r="GN371" s="254"/>
      <c r="GO371" s="254">
        <v>42.649531981225252</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0.76102177736705323</v>
      </c>
      <c r="GB372" s="254"/>
      <c r="GC372" s="254">
        <v>8.0591164733542566</v>
      </c>
      <c r="GD372" s="254"/>
      <c r="GE372" s="254">
        <v>43.781389116492178</v>
      </c>
      <c r="GF372" s="254"/>
      <c r="GG372" s="254">
        <v>118.0841652905083</v>
      </c>
      <c r="GH372" s="254"/>
      <c r="GI372" s="254">
        <v>82.58572318998155</v>
      </c>
      <c r="GJ372" s="254"/>
      <c r="GK372" s="254">
        <v>14.837177982765084</v>
      </c>
      <c r="GL372" s="254"/>
      <c r="GM372" s="254">
        <v>2.1014726793770637</v>
      </c>
      <c r="GN372" s="254"/>
      <c r="GO372" s="254">
        <v>36.947659878176594</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9.6615732147132025</v>
      </c>
      <c r="GD373" s="254"/>
      <c r="GE373" s="254">
        <v>46.133744484158946</v>
      </c>
      <c r="GF373" s="254"/>
      <c r="GG373" s="254">
        <v>112.76838911830576</v>
      </c>
      <c r="GH373" s="254"/>
      <c r="GI373" s="254">
        <v>88.304297897581876</v>
      </c>
      <c r="GJ373" s="254"/>
      <c r="GK373" s="254">
        <v>15.834913402129409</v>
      </c>
      <c r="GL373" s="254"/>
      <c r="GM373" s="254">
        <v>2.5955232879743408</v>
      </c>
      <c r="GN373" s="254"/>
      <c r="GO373" s="254">
        <v>38.176665490650443</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67">
        <v>0.380118575811492</v>
      </c>
      <c r="GB374" s="267"/>
      <c r="GC374" s="267">
        <v>7.4065520198847201</v>
      </c>
      <c r="GD374" s="267"/>
      <c r="GE374" s="267">
        <v>37.582549446046833</v>
      </c>
      <c r="GF374" s="267"/>
      <c r="GG374" s="267">
        <v>110.0496631870339</v>
      </c>
      <c r="GH374" s="267"/>
      <c r="GI374" s="267">
        <v>85.287866697608692</v>
      </c>
      <c r="GJ374" s="267"/>
      <c r="GK374" s="267">
        <v>15.809477149425193</v>
      </c>
      <c r="GL374" s="267"/>
      <c r="GM374" s="267">
        <v>1.9077498736843954</v>
      </c>
      <c r="GN374" s="267"/>
      <c r="GO374" s="267">
        <v>36.199203206924636</v>
      </c>
      <c r="GP374" s="254"/>
      <c r="GQ374" s="254"/>
      <c r="GR374" s="254"/>
      <c r="GS374" s="254"/>
      <c r="GT374" s="254"/>
      <c r="GU374" s="184"/>
      <c r="GV374" s="184"/>
      <c r="GW374" s="184"/>
      <c r="GX374" s="184"/>
      <c r="GY374" s="184"/>
      <c r="GZ374" s="184"/>
      <c r="HC374" s="184"/>
      <c r="HG374" s="285">
        <v>643.94582825022781</v>
      </c>
      <c r="HH374" s="285"/>
      <c r="HI374" s="285">
        <v>2707.0432540111492</v>
      </c>
      <c r="HJ374" s="285"/>
      <c r="HK374" s="285">
        <v>170.63792331330976</v>
      </c>
      <c r="HL374" s="285"/>
      <c r="HM374" s="285">
        <v>3992.6185586114243</v>
      </c>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1305000</v>
      </c>
      <c r="ED375" s="244"/>
      <c r="EE375" s="245">
        <v>617500</v>
      </c>
      <c r="EK375" s="242">
        <v>2.1</v>
      </c>
      <c r="EO375" s="244"/>
      <c r="EP375" s="244"/>
      <c r="GA375" s="267">
        <v>0.80710250201775624</v>
      </c>
      <c r="GB375" s="267"/>
      <c r="GC375" s="267">
        <v>5.8651026392961878</v>
      </c>
      <c r="GD375" s="267"/>
      <c r="GE375" s="267">
        <v>37.498078991854932</v>
      </c>
      <c r="GF375" s="267"/>
      <c r="GG375" s="267">
        <v>118.83899233296825</v>
      </c>
      <c r="GH375" s="267"/>
      <c r="GI375" s="267">
        <v>80.156402737047898</v>
      </c>
      <c r="GJ375" s="267"/>
      <c r="GK375" s="267">
        <v>15.422885572139304</v>
      </c>
      <c r="GL375" s="267"/>
      <c r="GM375" s="267">
        <v>1.2288031457360531</v>
      </c>
      <c r="GN375" s="267"/>
      <c r="GO375" s="267">
        <v>36.679282230883651</v>
      </c>
      <c r="GP375" s="254"/>
      <c r="GQ375" s="254"/>
      <c r="GR375" s="254"/>
      <c r="GS375" s="254"/>
      <c r="GT375" s="254"/>
      <c r="GU375" s="184"/>
      <c r="GV375" s="184"/>
      <c r="GW375" s="184"/>
      <c r="GX375" s="184"/>
      <c r="GY375" s="184"/>
      <c r="GZ375" s="184"/>
      <c r="HC375" s="184"/>
      <c r="HG375" s="285">
        <v>469.78999855799515</v>
      </c>
      <c r="HH375" s="285"/>
      <c r="HI375" s="285">
        <v>2720.835452068518</v>
      </c>
      <c r="HJ375" s="285"/>
      <c r="HK375" s="285">
        <v>155.58473296347174</v>
      </c>
      <c r="HL375" s="285"/>
      <c r="HM375" s="285">
        <v>3846.3581788237793</v>
      </c>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v>
      </c>
      <c r="GB376" s="267"/>
      <c r="GC376" s="267">
        <v>4.4311124739122345</v>
      </c>
      <c r="GD376" s="267"/>
      <c r="GE376" s="267">
        <v>37.024515580622328</v>
      </c>
      <c r="GF376" s="267"/>
      <c r="GG376" s="267">
        <v>106.41659500032411</v>
      </c>
      <c r="GH376" s="267"/>
      <c r="GI376" s="267">
        <v>84.314366926865134</v>
      </c>
      <c r="GJ376" s="267"/>
      <c r="GK376" s="267">
        <v>16.508299206114067</v>
      </c>
      <c r="GL376" s="267"/>
      <c r="GM376" s="267">
        <v>0.97520427008134203</v>
      </c>
      <c r="GN376" s="267"/>
      <c r="GO376" s="267">
        <v>35.039514317987035</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0.74739145687998731</v>
      </c>
      <c r="GB377" s="267"/>
      <c r="GC377" s="267">
        <v>4.3345047489592003</v>
      </c>
      <c r="GD377" s="267"/>
      <c r="GE377" s="267">
        <v>29.900447087787253</v>
      </c>
      <c r="GF377" s="267"/>
      <c r="GG377" s="267">
        <v>82.442573563946752</v>
      </c>
      <c r="GH377" s="267"/>
      <c r="GI377" s="267">
        <v>58.854321308440909</v>
      </c>
      <c r="GJ377" s="267"/>
      <c r="GK377" s="267">
        <v>15.883248982417806</v>
      </c>
      <c r="GL377" s="267"/>
      <c r="GM377" s="267">
        <v>1.6931075536204954</v>
      </c>
      <c r="GN377" s="267"/>
      <c r="GO377" s="267">
        <v>26.873938421214042</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c r="GB378" s="267"/>
      <c r="GC378" s="267"/>
      <c r="GD378" s="267"/>
      <c r="GE378" s="267"/>
      <c r="GF378" s="267"/>
      <c r="GG378" s="267"/>
      <c r="GH378" s="267"/>
      <c r="GI378" s="267"/>
      <c r="GJ378" s="267"/>
      <c r="GK378" s="267"/>
      <c r="GL378" s="267"/>
      <c r="GM378" s="267"/>
      <c r="GN378" s="267"/>
      <c r="GO378" s="267"/>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v>59.1</v>
      </c>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14.030985092078339</v>
      </c>
      <c r="GB380" s="254"/>
      <c r="GC380" s="254">
        <v>53.448275862068968</v>
      </c>
      <c r="GD380" s="254"/>
      <c r="GE380" s="254">
        <v>90.340043985789208</v>
      </c>
      <c r="GF380" s="254"/>
      <c r="GG380" s="254">
        <v>107.63334397955924</v>
      </c>
      <c r="GH380" s="254"/>
      <c r="GI380" s="254">
        <v>58.220432076162581</v>
      </c>
      <c r="GJ380" s="254"/>
      <c r="GK380" s="254">
        <v>13.383521539104976</v>
      </c>
      <c r="GL380" s="254"/>
      <c r="GM380" s="254">
        <v>0</v>
      </c>
      <c r="GN380" s="254"/>
      <c r="GO380" s="254">
        <v>61.880700833388012</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9.4858797485115769</v>
      </c>
      <c r="GB381" s="254"/>
      <c r="GC381" s="254">
        <v>49.292994281325456</v>
      </c>
      <c r="GD381" s="254"/>
      <c r="GE381" s="254">
        <v>88.703486012813386</v>
      </c>
      <c r="GF381" s="254"/>
      <c r="GG381" s="254">
        <v>110.55135188341933</v>
      </c>
      <c r="GH381" s="254"/>
      <c r="GI381" s="254">
        <v>75.880559797184276</v>
      </c>
      <c r="GJ381" s="254"/>
      <c r="GK381" s="254">
        <v>15.480580121338361</v>
      </c>
      <c r="GL381" s="254"/>
      <c r="GM381" s="254">
        <v>1.4980903188753758</v>
      </c>
      <c r="GN381" s="254"/>
      <c r="GO381" s="254">
        <v>64.876853207784976</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9.6215418711705549</v>
      </c>
      <c r="GB382" s="254"/>
      <c r="GC382" s="254">
        <v>39.387380881570898</v>
      </c>
      <c r="GD382" s="254"/>
      <c r="GE382" s="254">
        <v>77.917993627544121</v>
      </c>
      <c r="GF382" s="254"/>
      <c r="GG382" s="254">
        <v>121.27656173289155</v>
      </c>
      <c r="GH382" s="254"/>
      <c r="GI382" s="254">
        <v>77.374995585775423</v>
      </c>
      <c r="GJ382" s="254"/>
      <c r="GK382" s="254">
        <v>13.812255188281492</v>
      </c>
      <c r="GL382" s="254"/>
      <c r="GM382" s="254">
        <v>1.4509583516149598</v>
      </c>
      <c r="GN382" s="254"/>
      <c r="GO382" s="254">
        <v>63.686121776215757</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9.7611406319401706</v>
      </c>
      <c r="GB383" s="254"/>
      <c r="GC383" s="254">
        <v>34.713228841198195</v>
      </c>
      <c r="GD383" s="254"/>
      <c r="GE383" s="254">
        <v>78.983530636846936</v>
      </c>
      <c r="GF383" s="254"/>
      <c r="GG383" s="254">
        <v>116.24602509230127</v>
      </c>
      <c r="GH383" s="254"/>
      <c r="GI383" s="254">
        <v>72.220777987880496</v>
      </c>
      <c r="GJ383" s="254"/>
      <c r="GK383" s="254">
        <v>21.354334379092183</v>
      </c>
      <c r="GL383" s="254"/>
      <c r="GM383" s="254">
        <v>1.8756021310750766</v>
      </c>
      <c r="GN383" s="254"/>
      <c r="GO383" s="254">
        <v>62.572626383709142</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10.523903022306195</v>
      </c>
      <c r="GB384" s="254"/>
      <c r="GC384" s="254">
        <v>29.350589543661393</v>
      </c>
      <c r="GD384" s="254"/>
      <c r="GE384" s="254">
        <v>83.103166579118167</v>
      </c>
      <c r="GF384" s="254"/>
      <c r="GG384" s="254">
        <v>137.5742977591101</v>
      </c>
      <c r="GH384" s="254"/>
      <c r="GI384" s="254">
        <v>72.702611380122647</v>
      </c>
      <c r="GJ384" s="254"/>
      <c r="GK384" s="254">
        <v>20.94359056589418</v>
      </c>
      <c r="GL384" s="254"/>
      <c r="GM384" s="254">
        <v>0</v>
      </c>
      <c r="GN384" s="254"/>
      <c r="GO384" s="254">
        <v>66.930707268072396</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8.1679438346485291</v>
      </c>
      <c r="GB385" s="254"/>
      <c r="GC385" s="254">
        <v>32.577509248636417</v>
      </c>
      <c r="GD385" s="254"/>
      <c r="GE385" s="254">
        <v>76.706287233100198</v>
      </c>
      <c r="GF385" s="254"/>
      <c r="GG385" s="254">
        <v>140.46840122143701</v>
      </c>
      <c r="GH385" s="254"/>
      <c r="GI385" s="254">
        <v>90.95701584985099</v>
      </c>
      <c r="GJ385" s="254"/>
      <c r="GK385" s="254">
        <v>18.018346123540987</v>
      </c>
      <c r="GL385" s="254"/>
      <c r="GM385" s="254">
        <v>0</v>
      </c>
      <c r="GN385" s="254"/>
      <c r="GO385" s="254">
        <v>69.773349032484546</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16.301158016534067</v>
      </c>
      <c r="GB386" s="254"/>
      <c r="GC386" s="254">
        <v>36.234756501211734</v>
      </c>
      <c r="GD386" s="254"/>
      <c r="GE386" s="254">
        <v>94.413000790003636</v>
      </c>
      <c r="GF386" s="254"/>
      <c r="GG386" s="254">
        <v>143.74768505983727</v>
      </c>
      <c r="GH386" s="254"/>
      <c r="GI386" s="254">
        <v>104.195950774886</v>
      </c>
      <c r="GJ386" s="254"/>
      <c r="GK386" s="254">
        <v>22.878122144392677</v>
      </c>
      <c r="GL386" s="254"/>
      <c r="GM386" s="254">
        <v>0</v>
      </c>
      <c r="GN386" s="254"/>
      <c r="GO386" s="254">
        <v>78.445126079478939</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13.138388080804724</v>
      </c>
      <c r="GB387" s="254"/>
      <c r="GC387" s="254">
        <v>42.868343674854309</v>
      </c>
      <c r="GD387" s="254"/>
      <c r="GE387" s="254">
        <v>94.468939462094383</v>
      </c>
      <c r="GF387" s="254"/>
      <c r="GG387" s="254">
        <v>141.51881550548049</v>
      </c>
      <c r="GH387" s="254"/>
      <c r="GI387" s="254">
        <v>107.62297841526789</v>
      </c>
      <c r="GJ387" s="254"/>
      <c r="GK387" s="254">
        <v>26.703332372164382</v>
      </c>
      <c r="GL387" s="254"/>
      <c r="GM387" s="254">
        <v>0</v>
      </c>
      <c r="GN387" s="254"/>
      <c r="GO387" s="254">
        <v>79.938090331543435</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7.9650043044477874</v>
      </c>
      <c r="GB388" s="254"/>
      <c r="GC388" s="254">
        <v>37.858196954331163</v>
      </c>
      <c r="GD388" s="254"/>
      <c r="GE388" s="254">
        <v>93.115051665727165</v>
      </c>
      <c r="GF388" s="254"/>
      <c r="GG388" s="254">
        <v>137.84397270483811</v>
      </c>
      <c r="GH388" s="254"/>
      <c r="GI388" s="254">
        <v>104.13381469565898</v>
      </c>
      <c r="GJ388" s="254"/>
      <c r="GK388" s="254">
        <v>23.920474055326064</v>
      </c>
      <c r="GL388" s="254"/>
      <c r="GM388" s="254">
        <v>1.2009641381102363</v>
      </c>
      <c r="GN388" s="254"/>
      <c r="GO388" s="254">
        <v>76.699058773836782</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5.3908355795148255</v>
      </c>
      <c r="GB389" s="254"/>
      <c r="GC389" s="254">
        <v>35.410055119425422</v>
      </c>
      <c r="GD389" s="254"/>
      <c r="GE389" s="254">
        <v>94.024604569420035</v>
      </c>
      <c r="GF389" s="254"/>
      <c r="GG389" s="254">
        <v>149.68517458500287</v>
      </c>
      <c r="GH389" s="254"/>
      <c r="GI389" s="254">
        <v>110.42143090493303</v>
      </c>
      <c r="GJ389" s="254"/>
      <c r="GK389" s="254">
        <v>24.628616106333073</v>
      </c>
      <c r="GL389" s="254"/>
      <c r="GM389" s="254">
        <v>1.3277273733126798</v>
      </c>
      <c r="GN389" s="254"/>
      <c r="GO389" s="254">
        <v>79.290285049447348</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7.5195736547277443</v>
      </c>
      <c r="GB390" s="254"/>
      <c r="GC390" s="254">
        <v>30.345163697414858</v>
      </c>
      <c r="GD390" s="254"/>
      <c r="GE390" s="254">
        <v>64.192722497228473</v>
      </c>
      <c r="GF390" s="254"/>
      <c r="GG390" s="254">
        <v>112.29040339335192</v>
      </c>
      <c r="GH390" s="254"/>
      <c r="GI390" s="254">
        <v>108.77379632230901</v>
      </c>
      <c r="GJ390" s="254"/>
      <c r="GK390" s="254">
        <v>22.208782634387017</v>
      </c>
      <c r="GL390" s="254"/>
      <c r="GM390" s="254">
        <v>2.8953163368083317</v>
      </c>
      <c r="GN390" s="254"/>
      <c r="GO390" s="254">
        <v>64.870914814752524</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7.2339445006929282</v>
      </c>
      <c r="GC391" s="254">
        <v>23.425622943159954</v>
      </c>
      <c r="GE391" s="254">
        <v>58.563170102377967</v>
      </c>
      <c r="GG391" s="254">
        <v>122.81755820129055</v>
      </c>
      <c r="GI391" s="254">
        <v>96.82343232024968</v>
      </c>
      <c r="GK391" s="254">
        <v>26.116405995942603</v>
      </c>
      <c r="GM391" s="254">
        <v>0</v>
      </c>
      <c r="GO391" s="254">
        <v>63.863228834155002</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6.202279132644211</v>
      </c>
      <c r="GC392" s="254">
        <v>25.788185331401465</v>
      </c>
      <c r="GE392" s="254">
        <v>72.102893902499162</v>
      </c>
      <c r="GG392" s="254">
        <v>127.91350940439408</v>
      </c>
      <c r="GI392" s="254">
        <v>104.79299295882475</v>
      </c>
      <c r="GK392" s="254">
        <v>24.017942376820844</v>
      </c>
      <c r="GM392" s="254">
        <v>0</v>
      </c>
      <c r="GO392" s="254">
        <v>68.836151945817221</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8.9702488186130704</v>
      </c>
      <c r="GB393" s="254"/>
      <c r="GC393" s="254">
        <v>28.780550526712908</v>
      </c>
      <c r="GD393" s="254"/>
      <c r="GE393" s="254">
        <v>63.522359902111134</v>
      </c>
      <c r="GF393" s="254"/>
      <c r="GG393" s="254">
        <v>108.54250641212464</v>
      </c>
      <c r="GH393" s="254"/>
      <c r="GI393" s="254">
        <v>89.777245629187874</v>
      </c>
      <c r="GJ393" s="254"/>
      <c r="GK393" s="254">
        <v>22.163786538018275</v>
      </c>
      <c r="GL393" s="254"/>
      <c r="GM393" s="254">
        <v>1.9059459683768294</v>
      </c>
      <c r="GN393" s="254"/>
      <c r="GO393" s="254">
        <v>61.815467403068034</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6.4070467176437589</v>
      </c>
      <c r="GB394" s="254"/>
      <c r="GC394" s="254">
        <v>26.141914971165548</v>
      </c>
      <c r="GD394" s="254"/>
      <c r="GE394" s="254">
        <v>62.410814711055316</v>
      </c>
      <c r="GF394" s="254"/>
      <c r="GG394" s="254">
        <v>108.89837135724518</v>
      </c>
      <c r="GH394" s="254"/>
      <c r="GI394" s="254">
        <v>94.461774488736296</v>
      </c>
      <c r="GJ394" s="254"/>
      <c r="GK394" s="254">
        <v>21.630664610874589</v>
      </c>
      <c r="GL394" s="254"/>
      <c r="GM394" s="254">
        <v>2.2203097668206757</v>
      </c>
      <c r="GN394" s="254"/>
      <c r="GO394" s="254">
        <v>55.440345233772476</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3.8757041540281332</v>
      </c>
      <c r="GB395" s="254"/>
      <c r="GC395" s="254">
        <v>23.518140103120668</v>
      </c>
      <c r="GD395" s="254"/>
      <c r="GE395" s="254">
        <v>61.337501240950843</v>
      </c>
      <c r="GF395" s="254"/>
      <c r="GG395" s="254">
        <v>109.22539204123572</v>
      </c>
      <c r="GH395" s="254"/>
      <c r="GI395" s="254">
        <v>98.909179109353218</v>
      </c>
      <c r="GJ395" s="254"/>
      <c r="GK395" s="254">
        <v>21.129386083607319</v>
      </c>
      <c r="GL395" s="254"/>
      <c r="GM395" s="254">
        <v>2.5168249356326542</v>
      </c>
      <c r="GN395" s="254"/>
      <c r="GO395" s="254">
        <v>55.716105327003291</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2.6326162922796619</v>
      </c>
      <c r="GB396" s="254"/>
      <c r="GC396" s="254">
        <v>24.153203381945534</v>
      </c>
      <c r="GD396" s="254"/>
      <c r="GE396" s="254">
        <v>57.182629417297683</v>
      </c>
      <c r="GF396" s="254"/>
      <c r="GG396" s="254">
        <v>111.96031150979199</v>
      </c>
      <c r="GH396" s="254"/>
      <c r="GI396" s="254">
        <v>93.443391248853018</v>
      </c>
      <c r="GJ396" s="254"/>
      <c r="GK396" s="254">
        <v>21.981572728171841</v>
      </c>
      <c r="GL396" s="254"/>
      <c r="GM396" s="254">
        <v>2.0544115659759896</v>
      </c>
      <c r="GN396" s="254"/>
      <c r="GO396" s="254">
        <v>54.656183035982991</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3.4937743900183627</v>
      </c>
      <c r="GB397" s="254"/>
      <c r="GC397" s="254">
        <v>14.642262875011866</v>
      </c>
      <c r="GD397" s="254"/>
      <c r="GE397" s="254">
        <v>40.608082852287652</v>
      </c>
      <c r="GF397" s="254"/>
      <c r="GG397" s="254">
        <v>100.66175094675131</v>
      </c>
      <c r="GH397" s="254"/>
      <c r="GI397" s="254">
        <v>86.949018635492422</v>
      </c>
      <c r="GJ397" s="254"/>
      <c r="GK397" s="254">
        <v>21.590300224492559</v>
      </c>
      <c r="GL397" s="254"/>
      <c r="GM397" s="254">
        <v>2.7283060566908244</v>
      </c>
      <c r="GN397" s="254"/>
      <c r="GO397" s="254">
        <v>46.696128931740205</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2.4547759741690203</v>
      </c>
      <c r="GB398" s="254"/>
      <c r="GC398" s="254">
        <v>14.080513786291496</v>
      </c>
      <c r="GD398" s="254"/>
      <c r="GE398" s="254">
        <v>41.310129207439893</v>
      </c>
      <c r="GF398" s="254"/>
      <c r="GG398" s="254">
        <v>96.497698897600742</v>
      </c>
      <c r="GH398" s="254"/>
      <c r="GI398" s="254">
        <v>90.863351351012525</v>
      </c>
      <c r="GJ398" s="254"/>
      <c r="GK398" s="254">
        <v>24.913061411323572</v>
      </c>
      <c r="GL398" s="254"/>
      <c r="GM398" s="254">
        <v>2.328417634982185</v>
      </c>
      <c r="GN398" s="254"/>
      <c r="GO398" s="254">
        <v>47.204177733210699</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67">
        <v>2.4153099800926801</v>
      </c>
      <c r="GB399" s="267"/>
      <c r="GC399" s="267">
        <v>9.9585340229651766</v>
      </c>
      <c r="GD399" s="267"/>
      <c r="GE399" s="267">
        <v>36.894192997487309</v>
      </c>
      <c r="GF399" s="267"/>
      <c r="GG399" s="267">
        <v>87.509106308910404</v>
      </c>
      <c r="GH399" s="267"/>
      <c r="GI399" s="267">
        <v>82.61100326542433</v>
      </c>
      <c r="GJ399" s="267"/>
      <c r="GK399" s="267">
        <v>23.835049407566846</v>
      </c>
      <c r="GL399" s="267"/>
      <c r="GM399" s="267">
        <v>1.7854564946950868</v>
      </c>
      <c r="GN399" s="267"/>
      <c r="GO399" s="267">
        <v>42.739250803672874</v>
      </c>
      <c r="GP399" s="254"/>
      <c r="GQ399" s="254"/>
      <c r="GR399" s="254"/>
      <c r="GS399" s="254"/>
      <c r="GT399" s="254"/>
      <c r="GU399" s="184"/>
      <c r="GV399" s="184"/>
      <c r="GW399" s="184"/>
      <c r="GX399" s="184"/>
      <c r="GY399" s="184"/>
      <c r="GZ399" s="184"/>
      <c r="HC399" s="184"/>
      <c r="HG399" s="285">
        <v>1499.531396438613</v>
      </c>
      <c r="HH399" s="285"/>
      <c r="HI399" s="285">
        <v>7967.350319304287</v>
      </c>
      <c r="HJ399" s="285"/>
      <c r="HK399" s="285">
        <v>673.4813975283887</v>
      </c>
      <c r="HL399" s="285"/>
      <c r="HM399" s="285">
        <v>11586.495499226259</v>
      </c>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895000</v>
      </c>
      <c r="ED400" s="244"/>
      <c r="EE400" s="245">
        <v>480000</v>
      </c>
      <c r="EK400" s="242">
        <v>5.2</v>
      </c>
      <c r="EO400" s="244"/>
      <c r="EP400" s="244"/>
      <c r="GA400" s="267">
        <v>2.8522532800912721</v>
      </c>
      <c r="GB400" s="267"/>
      <c r="GC400" s="267">
        <v>8.2815734989648035</v>
      </c>
      <c r="GD400" s="267"/>
      <c r="GE400" s="267">
        <v>41.596989966555185</v>
      </c>
      <c r="GF400" s="267"/>
      <c r="GG400" s="267">
        <v>91.256991463055627</v>
      </c>
      <c r="GH400" s="267"/>
      <c r="GI400" s="267">
        <v>86.596990926840476</v>
      </c>
      <c r="GJ400" s="267"/>
      <c r="GK400" s="267">
        <v>25.637203756148455</v>
      </c>
      <c r="GL400" s="267"/>
      <c r="GM400" s="267">
        <v>1.3422818791946307</v>
      </c>
      <c r="GN400" s="267"/>
      <c r="GO400" s="267">
        <v>45.958324246089177</v>
      </c>
      <c r="GP400" s="254"/>
      <c r="GQ400" s="254"/>
      <c r="GR400" s="254"/>
      <c r="GS400" s="254"/>
      <c r="GT400" s="254"/>
      <c r="GU400" s="184"/>
      <c r="GV400" s="184"/>
      <c r="GW400" s="184"/>
      <c r="GX400" s="184"/>
      <c r="GY400" s="184"/>
      <c r="GZ400" s="184"/>
      <c r="HC400" s="184"/>
      <c r="HG400" s="285">
        <v>1469.4804299158629</v>
      </c>
      <c r="HH400" s="285"/>
      <c r="HI400" s="285">
        <v>9133.0595961846557</v>
      </c>
      <c r="HJ400" s="285"/>
      <c r="HK400" s="285">
        <v>799.99151202639757</v>
      </c>
      <c r="HL400" s="285"/>
      <c r="HM400" s="285">
        <v>13105.431242108836</v>
      </c>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1.0455114644888397</v>
      </c>
      <c r="GB401" s="267"/>
      <c r="GC401" s="267">
        <v>10.464668347476673</v>
      </c>
      <c r="GD401" s="267"/>
      <c r="GE401" s="267">
        <v>27.658558671590942</v>
      </c>
      <c r="GF401" s="267"/>
      <c r="GG401" s="267">
        <v>90.619392176754189</v>
      </c>
      <c r="GH401" s="267"/>
      <c r="GI401" s="267">
        <v>86.181245852168303</v>
      </c>
      <c r="GJ401" s="267"/>
      <c r="GK401" s="267">
        <v>21.131565410032277</v>
      </c>
      <c r="GL401" s="267"/>
      <c r="GM401" s="267">
        <v>0.99067175277681663</v>
      </c>
      <c r="GN401" s="267"/>
      <c r="GO401" s="267">
        <v>42.505877632077762</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0.96484181120063262</v>
      </c>
      <c r="GB402" s="267"/>
      <c r="GC402" s="267">
        <v>8.0800111872300064</v>
      </c>
      <c r="GD402" s="267"/>
      <c r="GE402" s="267">
        <v>19.285252515640359</v>
      </c>
      <c r="GF402" s="267"/>
      <c r="GG402" s="267">
        <v>62.059283612759856</v>
      </c>
      <c r="GH402" s="267"/>
      <c r="GI402" s="267">
        <v>59.707467181080041</v>
      </c>
      <c r="GJ402" s="267"/>
      <c r="GK402" s="267">
        <v>15.22482410265877</v>
      </c>
      <c r="GL402" s="267"/>
      <c r="GM402" s="267">
        <v>1.3001802551654666</v>
      </c>
      <c r="GN402" s="267"/>
      <c r="GO402" s="267">
        <v>29.510183042617989</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c r="GB403" s="267"/>
      <c r="GC403" s="267"/>
      <c r="GD403" s="267"/>
      <c r="GE403" s="267"/>
      <c r="GF403" s="267"/>
      <c r="GG403" s="267"/>
      <c r="GH403" s="267"/>
      <c r="GI403" s="267"/>
      <c r="GJ403" s="267"/>
      <c r="GK403" s="267"/>
      <c r="GL403" s="267"/>
      <c r="GM403" s="267"/>
      <c r="GN403" s="267"/>
      <c r="GO403" s="267"/>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v>68.400000000000006</v>
      </c>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8.7108013937282234</v>
      </c>
      <c r="GB405" s="254"/>
      <c r="GC405" s="254">
        <v>32.513049962714391</v>
      </c>
      <c r="GD405" s="254"/>
      <c r="GE405" s="254">
        <v>107.13324360699865</v>
      </c>
      <c r="GF405" s="254"/>
      <c r="GG405" s="254">
        <v>126.4910536779324</v>
      </c>
      <c r="GH405" s="254"/>
      <c r="GI405" s="254">
        <v>64.327485380116954</v>
      </c>
      <c r="GJ405" s="254"/>
      <c r="GK405" s="254">
        <v>5.3547523427041499</v>
      </c>
      <c r="GL405" s="254"/>
      <c r="GM405" s="254">
        <v>0.87412587412587417</v>
      </c>
      <c r="GN405" s="254"/>
      <c r="GO405" s="254">
        <v>59.540162586979527</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8.9734544375600009</v>
      </c>
      <c r="GB406" s="254"/>
      <c r="GC406" s="254">
        <v>35.862997165456626</v>
      </c>
      <c r="GD406" s="254"/>
      <c r="GE406" s="254">
        <v>106.97549991327826</v>
      </c>
      <c r="GF406" s="254"/>
      <c r="GG406" s="254">
        <v>138.95634161368483</v>
      </c>
      <c r="GH406" s="254"/>
      <c r="GI406" s="254">
        <v>52.309483997650915</v>
      </c>
      <c r="GJ406" s="254"/>
      <c r="GK406" s="254">
        <v>7.6993907746210084</v>
      </c>
      <c r="GL406" s="254"/>
      <c r="GM406" s="254">
        <v>1.7177172727043251</v>
      </c>
      <c r="GN406" s="254"/>
      <c r="GO406" s="254">
        <v>60.26610527010606</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7.5030275677222988</v>
      </c>
      <c r="GB407" s="254"/>
      <c r="GC407" s="254">
        <v>37.992552788364286</v>
      </c>
      <c r="GD407" s="254"/>
      <c r="GE407" s="254">
        <v>96.129703292031564</v>
      </c>
      <c r="GF407" s="254"/>
      <c r="GG407" s="254">
        <v>146.62032007930949</v>
      </c>
      <c r="GH407" s="254"/>
      <c r="GI407" s="254">
        <v>51.237810175963858</v>
      </c>
      <c r="GJ407" s="254"/>
      <c r="GK407" s="254">
        <v>7.1088857903360925</v>
      </c>
      <c r="GL407" s="254"/>
      <c r="GM407" s="254">
        <v>0</v>
      </c>
      <c r="GN407" s="254"/>
      <c r="GO407" s="254">
        <v>58.961208707249334</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6.6169879830039333</v>
      </c>
      <c r="GB408" s="254"/>
      <c r="GC408" s="254">
        <v>27.803358446635393</v>
      </c>
      <c r="GD408" s="254"/>
      <c r="GE408" s="254">
        <v>91.404527246456468</v>
      </c>
      <c r="GF408" s="254"/>
      <c r="GG408" s="254">
        <v>143.66480454358617</v>
      </c>
      <c r="GH408" s="254"/>
      <c r="GI408" s="254">
        <v>57.418864488014854</v>
      </c>
      <c r="GJ408" s="254"/>
      <c r="GK408" s="254">
        <v>11.228340426096995</v>
      </c>
      <c r="GL408" s="254"/>
      <c r="GM408" s="254">
        <v>0</v>
      </c>
      <c r="GN408" s="254"/>
      <c r="GO408" s="254">
        <v>57.380643441812282</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6.8836238739290723</v>
      </c>
      <c r="GB409" s="254"/>
      <c r="GC409" s="254">
        <v>35.482604447819789</v>
      </c>
      <c r="GD409" s="254"/>
      <c r="GE409" s="254">
        <v>96.165536785461711</v>
      </c>
      <c r="GF409" s="254"/>
      <c r="GG409" s="254">
        <v>141.94099044196366</v>
      </c>
      <c r="GH409" s="254"/>
      <c r="GI409" s="254">
        <v>61.044159149991877</v>
      </c>
      <c r="GJ409" s="254"/>
      <c r="GK409" s="254">
        <v>9.5826941319137724</v>
      </c>
      <c r="GL409" s="254"/>
      <c r="GM409" s="254">
        <v>0</v>
      </c>
      <c r="GN409" s="254"/>
      <c r="GO409" s="254">
        <v>59.013114754359592</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7.4345837644303101</v>
      </c>
      <c r="GB410" s="254"/>
      <c r="GC410" s="254">
        <v>30.638001615852282</v>
      </c>
      <c r="GD410" s="254"/>
      <c r="GE410" s="254">
        <v>105.66772743214268</v>
      </c>
      <c r="GF410" s="254"/>
      <c r="GG410" s="254">
        <v>144.1219223713012</v>
      </c>
      <c r="GH410" s="254"/>
      <c r="GI410" s="254">
        <v>72.519411104375237</v>
      </c>
      <c r="GJ410" s="254"/>
      <c r="GK410" s="254">
        <v>8.9912836259997935</v>
      </c>
      <c r="GL410" s="254"/>
      <c r="GM410" s="254">
        <v>0</v>
      </c>
      <c r="GN410" s="254"/>
      <c r="GO410" s="254">
        <v>61.740331529983855</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5.9893878041564328</v>
      </c>
      <c r="GB411" s="254"/>
      <c r="GC411" s="254">
        <v>35.794005150806278</v>
      </c>
      <c r="GD411" s="254"/>
      <c r="GE411" s="254">
        <v>99.92167663086849</v>
      </c>
      <c r="GF411" s="254"/>
      <c r="GG411" s="254">
        <v>137.99147387579367</v>
      </c>
      <c r="GH411" s="254"/>
      <c r="GI411" s="254">
        <v>73.235232394371536</v>
      </c>
      <c r="GJ411" s="254"/>
      <c r="GK411" s="254">
        <v>12.726970574709599</v>
      </c>
      <c r="GL411" s="254"/>
      <c r="GM411" s="254">
        <v>0</v>
      </c>
      <c r="GN411" s="254"/>
      <c r="GO411" s="254">
        <v>60.93782903197927</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6.5429512614791001</v>
      </c>
      <c r="GB412" s="254"/>
      <c r="GC412" s="254">
        <v>36.599335945063174</v>
      </c>
      <c r="GD412" s="254"/>
      <c r="GE412" s="254">
        <v>95.195163933830912</v>
      </c>
      <c r="GF412" s="254"/>
      <c r="GG412" s="254">
        <v>148.16317945507265</v>
      </c>
      <c r="GH412" s="254"/>
      <c r="GI412" s="254">
        <v>75.709406237399662</v>
      </c>
      <c r="GJ412" s="254"/>
      <c r="GK412" s="254">
        <v>14.881438369741087</v>
      </c>
      <c r="GL412" s="254"/>
      <c r="GM412" s="254">
        <v>0.79103779159552545</v>
      </c>
      <c r="GN412" s="254"/>
      <c r="GO412" s="254">
        <v>62.851530778990544</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8.1674908497234888</v>
      </c>
      <c r="GB413" s="254"/>
      <c r="GC413" s="254">
        <v>32.301756962420974</v>
      </c>
      <c r="GD413" s="254"/>
      <c r="GE413" s="254">
        <v>105.88052084426963</v>
      </c>
      <c r="GF413" s="254"/>
      <c r="GG413" s="254">
        <v>153.0972451461424</v>
      </c>
      <c r="GH413" s="254"/>
      <c r="GI413" s="254">
        <v>75.94346294075298</v>
      </c>
      <c r="GJ413" s="254"/>
      <c r="GK413" s="254">
        <v>11.7364179209304</v>
      </c>
      <c r="GL413" s="254"/>
      <c r="GM413" s="254">
        <v>0.78314475157421626</v>
      </c>
      <c r="GN413" s="254"/>
      <c r="GO413" s="254">
        <v>64.37314906419023</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3.4207525655644244</v>
      </c>
      <c r="GB414" s="254"/>
      <c r="GC414" s="254">
        <v>26.655323975613214</v>
      </c>
      <c r="GD414" s="254"/>
      <c r="GE414" s="254">
        <v>118.04384485666104</v>
      </c>
      <c r="GF414" s="254"/>
      <c r="GG414" s="254">
        <v>149.06498049239877</v>
      </c>
      <c r="GH414" s="254"/>
      <c r="GI414" s="254">
        <v>81.674323634507402</v>
      </c>
      <c r="GJ414" s="254"/>
      <c r="GK414" s="254">
        <v>16.421217255310829</v>
      </c>
      <c r="GL414" s="254"/>
      <c r="GM414" s="254">
        <v>0</v>
      </c>
      <c r="GN414" s="254"/>
      <c r="GO414" s="254">
        <v>65.603895805577253</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6.8564868529361247</v>
      </c>
      <c r="GB415" s="254"/>
      <c r="GC415" s="254">
        <v>26.404558347420092</v>
      </c>
      <c r="GD415" s="254"/>
      <c r="GE415" s="254">
        <v>94.942378664532626</v>
      </c>
      <c r="GF415" s="254"/>
      <c r="GG415" s="254">
        <v>137.66574218844968</v>
      </c>
      <c r="GH415" s="254"/>
      <c r="GI415" s="254">
        <v>83.728356394006454</v>
      </c>
      <c r="GJ415" s="254"/>
      <c r="GK415" s="254">
        <v>18.328885081703458</v>
      </c>
      <c r="GL415" s="254"/>
      <c r="GM415" s="254">
        <v>0.78510098877969448</v>
      </c>
      <c r="GN415" s="254"/>
      <c r="GO415" s="254">
        <v>61.940949659452279</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7.597298451682855</v>
      </c>
      <c r="GC416" s="254">
        <v>31.891340807804404</v>
      </c>
      <c r="GE416" s="254">
        <v>95.751377298691196</v>
      </c>
      <c r="GG416" s="254">
        <v>144.96320875481038</v>
      </c>
      <c r="GI416" s="254">
        <v>84.306154024674569</v>
      </c>
      <c r="GK416" s="254">
        <v>20.009385405786535</v>
      </c>
      <c r="GM416" s="254">
        <v>0</v>
      </c>
      <c r="GO416" s="254">
        <v>65.527888103449982</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6.6664066430659243</v>
      </c>
      <c r="GC417" s="254">
        <v>32.945106901379461</v>
      </c>
      <c r="GE417" s="254">
        <v>91.936646678747948</v>
      </c>
      <c r="GG417" s="254">
        <v>147.71060567361357</v>
      </c>
      <c r="GI417" s="254">
        <v>84.674584209144072</v>
      </c>
      <c r="GK417" s="254">
        <v>15.695909968234691</v>
      </c>
      <c r="GM417" s="254">
        <v>0</v>
      </c>
      <c r="GO417" s="254">
        <v>64.210013331155722</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4.6342306108965827</v>
      </c>
      <c r="GB418" s="254"/>
      <c r="GC418" s="254">
        <v>28.321345096735229</v>
      </c>
      <c r="GD418" s="254"/>
      <c r="GE418" s="254">
        <v>97.89388550629937</v>
      </c>
      <c r="GF418" s="254"/>
      <c r="GG418" s="254">
        <v>139.26605943723183</v>
      </c>
      <c r="GH418" s="254"/>
      <c r="GI418" s="254">
        <v>72.638862784960125</v>
      </c>
      <c r="GJ418" s="254"/>
      <c r="GK418" s="254">
        <v>16.804017079274495</v>
      </c>
      <c r="GL418" s="254"/>
      <c r="GM418" s="254">
        <v>1.284489552764323</v>
      </c>
      <c r="GN418" s="254"/>
      <c r="GO418" s="254">
        <v>61.946320187292727</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5.0811654807788571</v>
      </c>
      <c r="GB419" s="254"/>
      <c r="GC419" s="254">
        <v>27.991493780667998</v>
      </c>
      <c r="GD419" s="254"/>
      <c r="GE419" s="254">
        <v>93.990215267061544</v>
      </c>
      <c r="GF419" s="254"/>
      <c r="GG419" s="254">
        <v>152.57609012547309</v>
      </c>
      <c r="GH419" s="254"/>
      <c r="GI419" s="254">
        <v>81.098979755812081</v>
      </c>
      <c r="GJ419" s="254"/>
      <c r="GK419" s="254">
        <v>16.129613794402069</v>
      </c>
      <c r="GL419" s="254"/>
      <c r="GM419" s="254">
        <v>1.3983776770618095</v>
      </c>
      <c r="GN419" s="254"/>
      <c r="GO419" s="254">
        <v>56.042876550058132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5.5303058932959406</v>
      </c>
      <c r="GB420" s="254"/>
      <c r="GC420" s="254">
        <v>27.662992795421982</v>
      </c>
      <c r="GD420" s="254"/>
      <c r="GE420" s="254">
        <v>90.159384377681945</v>
      </c>
      <c r="GF420" s="254"/>
      <c r="GG420" s="254">
        <v>165.15974463706408</v>
      </c>
      <c r="GH420" s="254"/>
      <c r="GI420" s="254">
        <v>89.438106367345867</v>
      </c>
      <c r="GJ420" s="254"/>
      <c r="GK420" s="254">
        <v>15.459150064363124</v>
      </c>
      <c r="GL420" s="254"/>
      <c r="GM420" s="254">
        <v>1.5099424297358197</v>
      </c>
      <c r="GN420" s="254"/>
      <c r="GO420" s="254">
        <v>59.052152345146517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3.1980658187078221</v>
      </c>
      <c r="GB421" s="254"/>
      <c r="GC421" s="254">
        <v>24.322692107774898</v>
      </c>
      <c r="GD421" s="254"/>
      <c r="GE421" s="254">
        <v>83.655728526245937</v>
      </c>
      <c r="GF421" s="254"/>
      <c r="GG421" s="254">
        <v>148.43763999498233</v>
      </c>
      <c r="GH421" s="254"/>
      <c r="GI421" s="254">
        <v>84.830998130354089</v>
      </c>
      <c r="GJ421" s="254"/>
      <c r="GK421" s="254">
        <v>18.624394403069694</v>
      </c>
      <c r="GL421" s="254"/>
      <c r="GM421" s="254">
        <v>2.7651975239683377</v>
      </c>
      <c r="GN421" s="254"/>
      <c r="GO421" s="254">
        <v>54.927899330964877</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2.2900332047337173</v>
      </c>
      <c r="GB422" s="254"/>
      <c r="GC422" s="254">
        <v>17.638361777105427</v>
      </c>
      <c r="GD422" s="254"/>
      <c r="GE422" s="254">
        <v>93.219674744407598</v>
      </c>
      <c r="GF422" s="254"/>
      <c r="GG422" s="254">
        <v>147.7879257390548</v>
      </c>
      <c r="GH422" s="254"/>
      <c r="GI422" s="254">
        <v>79.642446079947192</v>
      </c>
      <c r="GJ422" s="254"/>
      <c r="GK422" s="254">
        <v>14.971057832384354</v>
      </c>
      <c r="GL422" s="254"/>
      <c r="GM422" s="254">
        <v>1.7598995192038598</v>
      </c>
      <c r="GN422" s="254"/>
      <c r="GO422" s="254">
        <v>53.921351445524337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1.7143598276934418</v>
      </c>
      <c r="GB423" s="254"/>
      <c r="GC423" s="254">
        <v>18.444940988956677</v>
      </c>
      <c r="GD423" s="254"/>
      <c r="GE423" s="254">
        <v>70.619201375271899</v>
      </c>
      <c r="GF423" s="254"/>
      <c r="GG423" s="254">
        <v>142.29527461057341</v>
      </c>
      <c r="GH423" s="254"/>
      <c r="GI423" s="254">
        <v>80.79969405065232</v>
      </c>
      <c r="GJ423" s="254"/>
      <c r="GK423" s="254">
        <v>16.399290639968207</v>
      </c>
      <c r="GL423" s="254"/>
      <c r="GM423" s="254">
        <v>2.2536623634759518</v>
      </c>
      <c r="GN423" s="254"/>
      <c r="GO423" s="254">
        <v>50.49800357984406</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67">
        <v>1.7112063956600609</v>
      </c>
      <c r="GB424" s="267"/>
      <c r="GC424" s="267">
        <v>14.574815071848041</v>
      </c>
      <c r="GD424" s="267"/>
      <c r="GE424" s="267">
        <v>65.628549134107928</v>
      </c>
      <c r="GF424" s="267"/>
      <c r="GG424" s="267">
        <v>140.45946444141578</v>
      </c>
      <c r="GH424" s="267"/>
      <c r="GI424" s="267">
        <v>79.43724977223853</v>
      </c>
      <c r="GJ424" s="267"/>
      <c r="GK424" s="267">
        <v>16.721359925021719</v>
      </c>
      <c r="GL424" s="267"/>
      <c r="GM424" s="267">
        <v>1.496446084095431</v>
      </c>
      <c r="GN424" s="267"/>
      <c r="GO424" s="267">
        <v>48.862005646792433</v>
      </c>
      <c r="GP424" s="254"/>
      <c r="GQ424" s="254"/>
      <c r="GR424" s="254"/>
      <c r="GS424" s="254"/>
      <c r="GT424" s="254"/>
      <c r="GU424" s="184"/>
      <c r="GV424" s="184"/>
      <c r="GW424" s="184"/>
      <c r="GX424" s="184"/>
      <c r="GY424" s="184"/>
      <c r="GZ424" s="184"/>
      <c r="HC424" s="184"/>
      <c r="HG424" s="285">
        <v>1090.8254849532502</v>
      </c>
      <c r="HH424" s="285"/>
      <c r="HI424" s="285">
        <v>3316.7566462864247</v>
      </c>
      <c r="HJ424" s="285"/>
      <c r="HK424" s="285">
        <v>413.84948141083504</v>
      </c>
      <c r="HL424" s="285"/>
      <c r="HM424" s="285">
        <v>6699.9335797128597</v>
      </c>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1000000</v>
      </c>
      <c r="ED425" s="244"/>
      <c r="EE425" s="245">
        <v>650000</v>
      </c>
      <c r="EK425" s="242">
        <v>2.2999999999999998</v>
      </c>
      <c r="EO425" s="244"/>
      <c r="EP425" s="244"/>
      <c r="GA425" s="267">
        <v>1.8256503879507073</v>
      </c>
      <c r="GB425" s="267"/>
      <c r="GC425" s="267">
        <v>11.843303978135438</v>
      </c>
      <c r="GD425" s="267"/>
      <c r="GE425" s="267">
        <v>67.815453029460812</v>
      </c>
      <c r="GF425" s="267"/>
      <c r="GG425" s="267">
        <v>149.83164983164986</v>
      </c>
      <c r="GH425" s="267"/>
      <c r="GI425" s="267">
        <v>79.238601150951737</v>
      </c>
      <c r="GJ425" s="267"/>
      <c r="GK425" s="267">
        <v>17.565872020075282</v>
      </c>
      <c r="GL425" s="267"/>
      <c r="GM425" s="267">
        <v>0.75329566854990582</v>
      </c>
      <c r="GN425" s="267"/>
      <c r="GO425" s="267">
        <v>49.998135789120461</v>
      </c>
      <c r="GP425" s="254"/>
      <c r="GQ425" s="254"/>
      <c r="GR425" s="254"/>
      <c r="GS425" s="254"/>
      <c r="GT425" s="254"/>
      <c r="GU425" s="184"/>
      <c r="GV425" s="184"/>
      <c r="GW425" s="184"/>
      <c r="GX425" s="184"/>
      <c r="GY425" s="184"/>
      <c r="GZ425" s="184"/>
      <c r="HC425" s="184"/>
      <c r="HG425" s="285">
        <v>1179.6839653467835</v>
      </c>
      <c r="HH425" s="285"/>
      <c r="HI425" s="285">
        <v>4326.624997905391</v>
      </c>
      <c r="HJ425" s="285"/>
      <c r="HK425" s="285">
        <v>377.86752015014162</v>
      </c>
      <c r="HL425" s="285"/>
      <c r="HM425" s="285">
        <v>7621.8643698577343</v>
      </c>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1.7731319936580452</v>
      </c>
      <c r="GB426" s="267"/>
      <c r="GC426" s="267">
        <v>15.256198146560637</v>
      </c>
      <c r="GD426" s="267"/>
      <c r="GE426" s="267">
        <v>68.914276106739791</v>
      </c>
      <c r="GF426" s="267"/>
      <c r="GG426" s="267">
        <v>130.35343920339594</v>
      </c>
      <c r="GH426" s="267"/>
      <c r="GI426" s="267">
        <v>78.378996610524283</v>
      </c>
      <c r="GJ426" s="267"/>
      <c r="GK426" s="267">
        <v>14.392127270028794</v>
      </c>
      <c r="GL426" s="267"/>
      <c r="GM426" s="267">
        <v>1.5112389562924533</v>
      </c>
      <c r="GN426" s="267"/>
      <c r="GO426" s="267">
        <v>46.809659689751726</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0.86177534807150313</v>
      </c>
      <c r="GB427" s="267"/>
      <c r="GC427" s="267">
        <v>7.0737882564568357</v>
      </c>
      <c r="GD427" s="267"/>
      <c r="GE427" s="267">
        <v>48.668576359855798</v>
      </c>
      <c r="GF427" s="267"/>
      <c r="GG427" s="267">
        <v>95.976197712819413</v>
      </c>
      <c r="GH427" s="267"/>
      <c r="GI427" s="267">
        <v>62.051997495214884</v>
      </c>
      <c r="GJ427" s="267"/>
      <c r="GK427" s="267">
        <v>12.102725254757829</v>
      </c>
      <c r="GL427" s="267"/>
      <c r="GM427" s="267">
        <v>0.75795766934946274</v>
      </c>
      <c r="GN427" s="267"/>
      <c r="GO427" s="267">
        <v>34.288824336230903</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c r="GB428" s="267"/>
      <c r="GC428" s="267"/>
      <c r="GD428" s="267"/>
      <c r="GE428" s="267"/>
      <c r="GF428" s="267"/>
      <c r="GG428" s="267"/>
      <c r="GH428" s="267"/>
      <c r="GI428" s="267"/>
      <c r="GJ428" s="267"/>
      <c r="GK428" s="267"/>
      <c r="GL428" s="267"/>
      <c r="GM428" s="267"/>
      <c r="GN428" s="267"/>
      <c r="GO428" s="267"/>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v>64.2</v>
      </c>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3.8699690402476778</v>
      </c>
      <c r="GB430" s="254"/>
      <c r="GC430" s="254">
        <v>7.4736945619038249</v>
      </c>
      <c r="GD430" s="254"/>
      <c r="GE430" s="254">
        <v>31.814505257481798</v>
      </c>
      <c r="GF430" s="254"/>
      <c r="GG430" s="254">
        <v>72.562358276643991</v>
      </c>
      <c r="GH430" s="254"/>
      <c r="GI430" s="254">
        <v>56.990204808548526</v>
      </c>
      <c r="GJ430" s="254"/>
      <c r="GK430" s="254">
        <v>21.159874608150471</v>
      </c>
      <c r="GL430" s="254"/>
      <c r="GM430" s="254">
        <v>2.4752475247524752</v>
      </c>
      <c r="GN430" s="254"/>
      <c r="GO430" s="254">
        <v>28.497409326424872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3.4395118561622344</v>
      </c>
      <c r="GB431" s="254"/>
      <c r="GC431" s="254">
        <v>7.9667799985444212</v>
      </c>
      <c r="GD431" s="254"/>
      <c r="GE431" s="254">
        <v>26.08597598752187</v>
      </c>
      <c r="GF431" s="254"/>
      <c r="GG431" s="254">
        <v>67.43063645188127</v>
      </c>
      <c r="GH431" s="254"/>
      <c r="GI431" s="254">
        <v>54.563682093370879</v>
      </c>
      <c r="GJ431" s="254"/>
      <c r="GK431" s="254">
        <v>14.116884933041717</v>
      </c>
      <c r="GL431" s="254"/>
      <c r="GM431" s="254">
        <v>2.3698210835345166</v>
      </c>
      <c r="GN431" s="254"/>
      <c r="GO431" s="254">
        <v>25.976079794611802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3.0196647093984179</v>
      </c>
      <c r="GB432" s="254"/>
      <c r="GC432" s="254">
        <v>6.206629114987896</v>
      </c>
      <c r="GD432" s="254"/>
      <c r="GE432" s="254">
        <v>25.338017282376853</v>
      </c>
      <c r="GF432" s="254"/>
      <c r="GG432" s="254">
        <v>62.648814492709853</v>
      </c>
      <c r="GH432" s="254"/>
      <c r="GI432" s="254">
        <v>50.555210267492733</v>
      </c>
      <c r="GJ432" s="254"/>
      <c r="GK432" s="254">
        <v>9.8883186368591325</v>
      </c>
      <c r="GL432" s="254"/>
      <c r="GM432" s="254">
        <v>0</v>
      </c>
      <c r="GN432" s="254"/>
      <c r="GO432" s="254">
        <v>23.772622163780646</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1.8643143546784418</v>
      </c>
      <c r="GB433" s="254"/>
      <c r="GC433" s="254">
        <v>4.6876450583523308</v>
      </c>
      <c r="GD433" s="254"/>
      <c r="GE433" s="254">
        <v>24.262183344573696</v>
      </c>
      <c r="GF433" s="254"/>
      <c r="GG433" s="254">
        <v>68.61303538432503</v>
      </c>
      <c r="GH433" s="254"/>
      <c r="GI433" s="254">
        <v>46.242366025326945</v>
      </c>
      <c r="GJ433" s="254"/>
      <c r="GK433" s="254">
        <v>16.826881329086994</v>
      </c>
      <c r="GL433" s="254"/>
      <c r="GM433" s="254">
        <v>2.1837954215810633</v>
      </c>
      <c r="GN433" s="254"/>
      <c r="GO433" s="254">
        <v>24.202315268431306</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1.8418909644078132</v>
      </c>
      <c r="GB434" s="254"/>
      <c r="GC434" s="254">
        <v>6.1419349060007482</v>
      </c>
      <c r="GD434" s="254"/>
      <c r="GE434" s="254">
        <v>26.942227069512285</v>
      </c>
      <c r="GF434" s="254"/>
      <c r="GG434" s="254">
        <v>71.563467910374101</v>
      </c>
      <c r="GH434" s="254"/>
      <c r="GI434" s="254">
        <v>57.004481013300179</v>
      </c>
      <c r="GJ434" s="254"/>
      <c r="GK434" s="254">
        <v>16.713550722019161</v>
      </c>
      <c r="GL434" s="254"/>
      <c r="GM434" s="254">
        <v>0</v>
      </c>
      <c r="GN434" s="254"/>
      <c r="GO434" s="254">
        <v>26.868649839663686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1.0920003399170981</v>
      </c>
      <c r="GB435" s="254"/>
      <c r="GC435" s="254">
        <v>5.6344454867667562</v>
      </c>
      <c r="GD435" s="254"/>
      <c r="GE435" s="254">
        <v>23.819622079220821</v>
      </c>
      <c r="GF435" s="254"/>
      <c r="GG435" s="254">
        <v>68.713430291790473</v>
      </c>
      <c r="GH435" s="254"/>
      <c r="GI435" s="254">
        <v>66.739749505656718</v>
      </c>
      <c r="GJ435" s="254"/>
      <c r="GK435" s="254">
        <v>23.376991564997333</v>
      </c>
      <c r="GL435" s="254"/>
      <c r="GM435" s="254">
        <v>0</v>
      </c>
      <c r="GN435" s="254"/>
      <c r="GO435" s="254">
        <v>27.131932889926361</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1.4076573462342212</v>
      </c>
      <c r="GB436" s="254"/>
      <c r="GC436" s="254">
        <v>5.9594586484030518</v>
      </c>
      <c r="GD436" s="254"/>
      <c r="GE436" s="254">
        <v>28.593593135303774</v>
      </c>
      <c r="GF436" s="254"/>
      <c r="GG436" s="254">
        <v>70.674248772075714</v>
      </c>
      <c r="GH436" s="254"/>
      <c r="GI436" s="254">
        <v>63.942260325891397</v>
      </c>
      <c r="GJ436" s="254"/>
      <c r="GK436" s="254">
        <v>13.003178641428839</v>
      </c>
      <c r="GL436" s="254"/>
      <c r="GM436" s="254">
        <v>0</v>
      </c>
      <c r="GN436" s="254"/>
      <c r="GO436" s="254">
        <v>28.028537778068355</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3.0654479626155049</v>
      </c>
      <c r="GB437" s="254"/>
      <c r="GC437" s="254">
        <v>7.476863117048806</v>
      </c>
      <c r="GD437" s="254"/>
      <c r="GE437" s="254">
        <v>36.506694528685657</v>
      </c>
      <c r="GF437" s="254"/>
      <c r="GG437" s="254">
        <v>90.81372527751806</v>
      </c>
      <c r="GH437" s="254"/>
      <c r="GI437" s="254">
        <v>95.008188646005848</v>
      </c>
      <c r="GJ437" s="254"/>
      <c r="GK437" s="254">
        <v>31.379660026071349</v>
      </c>
      <c r="GL437" s="254"/>
      <c r="GM437" s="254">
        <v>3.1033574927144429</v>
      </c>
      <c r="GN437" s="254"/>
      <c r="GO437" s="254">
        <v>39.256093671488877</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1.8750515076445549</v>
      </c>
      <c r="GB438" s="254"/>
      <c r="GC438" s="254">
        <v>5.2500704444523407</v>
      </c>
      <c r="GD438" s="254"/>
      <c r="GE438" s="254">
        <v>28.183408476827399</v>
      </c>
      <c r="GF438" s="254"/>
      <c r="GG438" s="254">
        <v>74.466459265321234</v>
      </c>
      <c r="GH438" s="254"/>
      <c r="GI438" s="254">
        <v>61.663114471950202</v>
      </c>
      <c r="GJ438" s="254"/>
      <c r="GK438" s="254">
        <v>15.21817000094746</v>
      </c>
      <c r="GL438" s="254"/>
      <c r="GM438" s="254">
        <v>0</v>
      </c>
      <c r="GN438" s="254"/>
      <c r="GO438" s="254">
        <v>28.662809869229047</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1.6958733747880159</v>
      </c>
      <c r="GB439" s="254"/>
      <c r="GC439" s="254">
        <v>6.5750471571005118</v>
      </c>
      <c r="GD439" s="254"/>
      <c r="GE439" s="254">
        <v>26.70474830417708</v>
      </c>
      <c r="GF439" s="254"/>
      <c r="GG439" s="254">
        <v>79.65700101545751</v>
      </c>
      <c r="GH439" s="254"/>
      <c r="GI439" s="254">
        <v>69.408294291167792</v>
      </c>
      <c r="GJ439" s="254"/>
      <c r="GK439" s="254">
        <v>24</v>
      </c>
      <c r="GL439" s="254"/>
      <c r="GM439" s="254">
        <v>2.9231218941829877</v>
      </c>
      <c r="GN439" s="254"/>
      <c r="GO439" s="254">
        <v>29.521815248360852</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2.1948105933225812</v>
      </c>
      <c r="GB440" s="254"/>
      <c r="GC440" s="254">
        <v>4.9006047984956194</v>
      </c>
      <c r="GD440" s="254"/>
      <c r="GE440" s="254">
        <v>21.906229865855007</v>
      </c>
      <c r="GF440" s="254"/>
      <c r="GG440" s="254">
        <v>76.042838260078796</v>
      </c>
      <c r="GH440" s="254"/>
      <c r="GI440" s="254">
        <v>62.875135385397201</v>
      </c>
      <c r="GJ440" s="254"/>
      <c r="GK440" s="254">
        <v>26.961178429101043</v>
      </c>
      <c r="GL440" s="254"/>
      <c r="GM440" s="254">
        <v>2.7562144278329961</v>
      </c>
      <c r="GN440" s="254"/>
      <c r="GO440" s="254">
        <v>26.450548710171613</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0.72945476048435964</v>
      </c>
      <c r="GC441" s="254">
        <v>4.253435004500675</v>
      </c>
      <c r="GE441" s="254">
        <v>23.068242964591388</v>
      </c>
      <c r="GG441" s="254">
        <v>55.211236958202683</v>
      </c>
      <c r="GI441" s="254">
        <v>51.153986324168592</v>
      </c>
      <c r="GK441" s="254">
        <v>22.022453657105842</v>
      </c>
      <c r="GM441" s="254">
        <v>0</v>
      </c>
      <c r="GO441" s="254">
        <v>24.380660581859519</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2.4348472739412919</v>
      </c>
      <c r="GC442" s="254">
        <v>5.3286126520562522</v>
      </c>
      <c r="GE442" s="254">
        <v>25.520643828858617</v>
      </c>
      <c r="GG442" s="254">
        <v>55.976992296140693</v>
      </c>
      <c r="GI442" s="254">
        <v>60.358263028765322</v>
      </c>
      <c r="GK442" s="254">
        <v>23.082452437761365</v>
      </c>
      <c r="GM442" s="254">
        <v>0</v>
      </c>
      <c r="GO442" s="254">
        <v>26.282482252096479</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2.3365209242252263</v>
      </c>
      <c r="GB443" s="254"/>
      <c r="GC443" s="254">
        <v>4.5881716172433942</v>
      </c>
      <c r="GD443" s="254"/>
      <c r="GE443" s="254">
        <v>25.390294426453515</v>
      </c>
      <c r="GF443" s="254"/>
      <c r="GG443" s="254">
        <v>61.416894365902685</v>
      </c>
      <c r="GH443" s="254"/>
      <c r="GI443" s="254">
        <v>49.787671742731483</v>
      </c>
      <c r="GJ443" s="254"/>
      <c r="GK443" s="254">
        <v>18.693388216494423</v>
      </c>
      <c r="GL443" s="254"/>
      <c r="GM443" s="254">
        <v>1.0983719292435346</v>
      </c>
      <c r="GN443" s="254"/>
      <c r="GO443" s="254">
        <v>26.435796680925627</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2.1026552488908297</v>
      </c>
      <c r="GB444" s="254"/>
      <c r="GC444" s="254">
        <v>4.3000152133958709</v>
      </c>
      <c r="GD444" s="254"/>
      <c r="GE444" s="254">
        <v>24.30485658797646</v>
      </c>
      <c r="GF444" s="254"/>
      <c r="GG444" s="254">
        <v>63.012423798985488</v>
      </c>
      <c r="GH444" s="254"/>
      <c r="GI444" s="254">
        <v>60.241589036465932</v>
      </c>
      <c r="GJ444" s="254"/>
      <c r="GK444" s="254">
        <v>19.057307180209566</v>
      </c>
      <c r="GL444" s="254"/>
      <c r="GM444" s="254">
        <v>1.7050761598634567</v>
      </c>
      <c r="GN444" s="254"/>
      <c r="GO444" s="254">
        <v>26.16705668639446</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1.8898524963155419</v>
      </c>
      <c r="GB445" s="254"/>
      <c r="GC445" s="254">
        <v>4.0264913738546939</v>
      </c>
      <c r="GD445" s="254"/>
      <c r="GE445" s="254">
        <v>23.308419143475916</v>
      </c>
      <c r="GF445" s="254"/>
      <c r="GG445" s="254">
        <v>64.414789156200612</v>
      </c>
      <c r="GH445" s="254"/>
      <c r="GI445" s="254">
        <v>69.233055630298495</v>
      </c>
      <c r="GJ445" s="254"/>
      <c r="GK445" s="254">
        <v>19.383198677230684</v>
      </c>
      <c r="GL445" s="254"/>
      <c r="GM445" s="254">
        <v>2.2339056082051303</v>
      </c>
      <c r="GN445" s="254"/>
      <c r="GO445" s="254">
        <v>27.386926766492593</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0.8896396335491783</v>
      </c>
      <c r="GB446" s="254"/>
      <c r="GC446" s="254">
        <v>4.3556488748367155</v>
      </c>
      <c r="GD446" s="254"/>
      <c r="GE446" s="254">
        <v>20.085086608350551</v>
      </c>
      <c r="GF446" s="254"/>
      <c r="GG446" s="254">
        <v>59.142983086919678</v>
      </c>
      <c r="GH446" s="254"/>
      <c r="GI446" s="254">
        <v>55.370989289660344</v>
      </c>
      <c r="GJ446" s="254"/>
      <c r="GK446" s="254">
        <v>16.03545636743636</v>
      </c>
      <c r="GL446" s="254"/>
      <c r="GM446" s="254">
        <v>1.4912537694340187</v>
      </c>
      <c r="GN446" s="254"/>
      <c r="GO446" s="254">
        <v>24.292081644579735</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2.3820075076373661</v>
      </c>
      <c r="GB447" s="254"/>
      <c r="GC447" s="254">
        <v>4.615986378439084</v>
      </c>
      <c r="GD447" s="254"/>
      <c r="GE447" s="254">
        <v>17.276573075932028</v>
      </c>
      <c r="GF447" s="254"/>
      <c r="GG447" s="254">
        <v>48.84651440944576</v>
      </c>
      <c r="GH447" s="254"/>
      <c r="GI447" s="254">
        <v>54.380237837836468</v>
      </c>
      <c r="GJ447" s="254"/>
      <c r="GK447" s="254">
        <v>13.33277284397386</v>
      </c>
      <c r="GL447" s="254"/>
      <c r="GM447" s="254">
        <v>4.1045098593602019</v>
      </c>
      <c r="GN447" s="254"/>
      <c r="GO447" s="254">
        <v>21.191149737859721</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0.50692003980707256</v>
      </c>
      <c r="GB448" s="254"/>
      <c r="GC448" s="254">
        <v>2.5275088828978127</v>
      </c>
      <c r="GD448" s="254"/>
      <c r="GE448" s="254">
        <v>13.227157880529473</v>
      </c>
      <c r="GF448" s="254"/>
      <c r="GG448" s="254">
        <v>41.376803247108015</v>
      </c>
      <c r="GH448" s="254"/>
      <c r="GI448" s="254">
        <v>43.907818831386038</v>
      </c>
      <c r="GJ448" s="254"/>
      <c r="GK448" s="254">
        <v>13.470957603452314</v>
      </c>
      <c r="GL448" s="254"/>
      <c r="GM448" s="254">
        <v>3.2523962069706305</v>
      </c>
      <c r="GN448" s="254"/>
      <c r="GO448" s="254">
        <v>17.411351808365808</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67">
        <v>1.7112063956600609</v>
      </c>
      <c r="GB449" s="267"/>
      <c r="GC449" s="267">
        <v>14.574815071848041</v>
      </c>
      <c r="GD449" s="267"/>
      <c r="GE449" s="267">
        <v>65.628549134107928</v>
      </c>
      <c r="GF449" s="267"/>
      <c r="GG449" s="267">
        <v>140.45946444141578</v>
      </c>
      <c r="GH449" s="267"/>
      <c r="GI449" s="267">
        <v>79.43724977223853</v>
      </c>
      <c r="GJ449" s="267"/>
      <c r="GK449" s="267">
        <v>16.721359925021719</v>
      </c>
      <c r="GL449" s="267"/>
      <c r="GM449" s="267">
        <v>1.496446084095431</v>
      </c>
      <c r="GN449" s="267"/>
      <c r="GO449" s="267">
        <v>48.862005646792433</v>
      </c>
      <c r="GP449" s="254"/>
      <c r="GQ449" s="254"/>
      <c r="GR449" s="254"/>
      <c r="GS449" s="254"/>
      <c r="GT449" s="254"/>
      <c r="GU449" s="184"/>
      <c r="GV449" s="184"/>
      <c r="GW449" s="184"/>
      <c r="GX449" s="184"/>
      <c r="GY449" s="184"/>
      <c r="GZ449" s="184"/>
      <c r="HC449" s="184"/>
      <c r="HG449" s="285">
        <v>3302.7802205235744</v>
      </c>
      <c r="HH449" s="285"/>
      <c r="HI449" s="285">
        <v>14172.24740129428</v>
      </c>
      <c r="HJ449" s="285"/>
      <c r="HK449" s="285">
        <v>1392.9288146294166</v>
      </c>
      <c r="HL449" s="285"/>
      <c r="HM449" s="285">
        <v>22726.555277458341</v>
      </c>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1170000</v>
      </c>
      <c r="ED450" s="244"/>
      <c r="EE450" s="245">
        <v>507000</v>
      </c>
      <c r="EK450" s="242">
        <v>2.4</v>
      </c>
      <c r="EO450" s="244"/>
      <c r="EP450" s="244"/>
      <c r="GA450" s="267">
        <v>1.7348561515107705</v>
      </c>
      <c r="GB450" s="267"/>
      <c r="GC450" s="267">
        <v>3.3764340252465184</v>
      </c>
      <c r="GD450" s="267"/>
      <c r="GE450" s="267">
        <v>13.188976377952756</v>
      </c>
      <c r="GF450" s="267"/>
      <c r="GG450" s="267">
        <v>46.109268046865161</v>
      </c>
      <c r="GH450" s="267"/>
      <c r="GI450" s="267">
        <v>50.228622125162083</v>
      </c>
      <c r="GJ450" s="267"/>
      <c r="GK450" s="267">
        <v>19.109013468401059</v>
      </c>
      <c r="GL450" s="267"/>
      <c r="GM450" s="267">
        <v>0.9394081728511039</v>
      </c>
      <c r="GN450" s="267"/>
      <c r="GO450" s="267">
        <v>21.418803418803421</v>
      </c>
      <c r="GP450" s="254"/>
      <c r="GQ450" s="254"/>
      <c r="GR450" s="254"/>
      <c r="GS450" s="254"/>
      <c r="GT450" s="254"/>
      <c r="GU450" s="184"/>
      <c r="GV450" s="184"/>
      <c r="GW450" s="184"/>
      <c r="GX450" s="184"/>
      <c r="GY450" s="184"/>
      <c r="GZ450" s="184"/>
      <c r="HC450" s="184"/>
      <c r="HG450" s="285">
        <v>3476.5895205960469</v>
      </c>
      <c r="HH450" s="285"/>
      <c r="HI450" s="285">
        <v>15799.367412781641</v>
      </c>
      <c r="HJ450" s="285"/>
      <c r="HK450" s="285">
        <v>1386.0946979897667</v>
      </c>
      <c r="HL450" s="285"/>
      <c r="HM450" s="285">
        <v>24165.57099181016</v>
      </c>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0.25228327472905876</v>
      </c>
      <c r="GB451" s="267"/>
      <c r="GC451" s="267">
        <v>2.1987807145123597</v>
      </c>
      <c r="GD451" s="267"/>
      <c r="GE451" s="267">
        <v>11.174486121934326</v>
      </c>
      <c r="GF451" s="267"/>
      <c r="GG451" s="267">
        <v>35.587366433680209</v>
      </c>
      <c r="GH451" s="267"/>
      <c r="GI451" s="267">
        <v>44.297942029634235</v>
      </c>
      <c r="GJ451" s="267"/>
      <c r="GK451" s="267">
        <v>17.248448290456913</v>
      </c>
      <c r="GL451" s="267"/>
      <c r="GM451" s="267">
        <v>2.0642505922641168</v>
      </c>
      <c r="GN451" s="267"/>
      <c r="GO451" s="267">
        <v>17.634526869593113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0.22375887499865585</v>
      </c>
      <c r="GB452" s="267"/>
      <c r="GC452" s="267">
        <v>1.5431719073451158</v>
      </c>
      <c r="GD452" s="267"/>
      <c r="GE452" s="267">
        <v>7.483160530384505</v>
      </c>
      <c r="GF452" s="267"/>
      <c r="GG452" s="267">
        <v>23.248696483704187</v>
      </c>
      <c r="GH452" s="267"/>
      <c r="GI452" s="267">
        <v>27.462412147373552</v>
      </c>
      <c r="GJ452" s="267"/>
      <c r="GK452" s="267">
        <v>14.013680796178807</v>
      </c>
      <c r="GL452" s="267"/>
      <c r="GM452" s="267">
        <v>1.6719508150559896</v>
      </c>
      <c r="GN452" s="267"/>
      <c r="GO452" s="267">
        <v>11.660155698932297</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c r="GB453" s="267"/>
      <c r="GC453" s="267"/>
      <c r="GD453" s="267"/>
      <c r="GE453" s="267"/>
      <c r="GF453" s="267"/>
      <c r="GG453" s="267"/>
      <c r="GH453" s="267"/>
      <c r="GI453" s="267"/>
      <c r="GJ453" s="267"/>
      <c r="GK453" s="267"/>
      <c r="GL453" s="267"/>
      <c r="GM453" s="267"/>
      <c r="GN453" s="267"/>
      <c r="GO453" s="267"/>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v>98.8</v>
      </c>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9.1575091575091587</v>
      </c>
      <c r="GB455" s="254"/>
      <c r="GC455" s="254">
        <v>68.452380952380963</v>
      </c>
      <c r="GD455" s="254"/>
      <c r="GE455" s="254">
        <v>143.38635868380911</v>
      </c>
      <c r="GF455" s="254"/>
      <c r="GG455" s="254">
        <v>102.92134831460675</v>
      </c>
      <c r="GH455" s="254"/>
      <c r="GI455" s="254">
        <v>43.158643585487312</v>
      </c>
      <c r="GJ455" s="254"/>
      <c r="GK455" s="254">
        <v>5.762304921968787</v>
      </c>
      <c r="GL455" s="254"/>
      <c r="GM455" s="254">
        <v>0</v>
      </c>
      <c r="GN455" s="254"/>
      <c r="GO455" s="254">
        <v>63.436737539212267</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11.791304403453845</v>
      </c>
      <c r="GB456" s="254"/>
      <c r="GC456" s="254">
        <v>72.729960488404117</v>
      </c>
      <c r="GD456" s="254"/>
      <c r="GE456" s="254">
        <v>130.82295734475315</v>
      </c>
      <c r="GF456" s="254"/>
      <c r="GG456" s="254">
        <v>127.35462704832986</v>
      </c>
      <c r="GH456" s="254"/>
      <c r="GI456" s="254">
        <v>38.767430230650547</v>
      </c>
      <c r="GJ456" s="254"/>
      <c r="GK456" s="254">
        <v>7.2168638912915828</v>
      </c>
      <c r="GL456" s="254"/>
      <c r="GM456" s="254">
        <v>2.7813198631410909</v>
      </c>
      <c r="GN456" s="254"/>
      <c r="GO456" s="254">
        <v>68.175382669912594</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10.435598598776304</v>
      </c>
      <c r="GB457" s="254"/>
      <c r="GC457" s="254">
        <v>65.912561603132104</v>
      </c>
      <c r="GD457" s="254"/>
      <c r="GE457" s="254">
        <v>126.9532633903649</v>
      </c>
      <c r="GF457" s="254"/>
      <c r="GG457" s="254">
        <v>133.625659448916</v>
      </c>
      <c r="GH457" s="254"/>
      <c r="GI457" s="254">
        <v>50.342670859804741</v>
      </c>
      <c r="GJ457" s="254"/>
      <c r="GK457" s="254">
        <v>8.5049961921142838</v>
      </c>
      <c r="GL457" s="254"/>
      <c r="GM457" s="254">
        <v>0</v>
      </c>
      <c r="GN457" s="254"/>
      <c r="GO457" s="254">
        <v>70.237538732460791</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11.593187869979134</v>
      </c>
      <c r="GB458" s="254"/>
      <c r="GC458" s="254">
        <v>65.713595787933343</v>
      </c>
      <c r="GD458" s="254"/>
      <c r="GE458" s="254">
        <v>135.28790968935371</v>
      </c>
      <c r="GF458" s="254"/>
      <c r="GG458" s="254">
        <v>138.11728150053725</v>
      </c>
      <c r="GH458" s="254"/>
      <c r="GI458" s="254">
        <v>53.553547085217346</v>
      </c>
      <c r="GJ458" s="254"/>
      <c r="GK458" s="254">
        <v>11.262672538174034</v>
      </c>
      <c r="GL458" s="254"/>
      <c r="GM458" s="254">
        <v>0</v>
      </c>
      <c r="GN458" s="254"/>
      <c r="GO458" s="254">
        <v>74.921669338679948</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11.506191132367267</v>
      </c>
      <c r="GB459" s="254"/>
      <c r="GC459" s="254">
        <v>59.383528923374072</v>
      </c>
      <c r="GD459" s="254"/>
      <c r="GE459" s="254">
        <v>129.1256819433452</v>
      </c>
      <c r="GF459" s="254"/>
      <c r="GG459" s="254">
        <v>148.51222692685252</v>
      </c>
      <c r="GH459" s="254"/>
      <c r="GI459" s="254">
        <v>51.444178744529708</v>
      </c>
      <c r="GJ459" s="254"/>
      <c r="GK459" s="254">
        <v>5.3422514947991209</v>
      </c>
      <c r="GL459" s="254"/>
      <c r="GM459" s="254">
        <v>0</v>
      </c>
      <c r="GN459" s="254"/>
      <c r="GO459" s="254">
        <v>74.270887528315882</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16.58610127546147</v>
      </c>
      <c r="GB460" s="254"/>
      <c r="GC460" s="254">
        <v>62.423869628161299</v>
      </c>
      <c r="GD460" s="254"/>
      <c r="GE460" s="254">
        <v>121.93794482937585</v>
      </c>
      <c r="GF460" s="254"/>
      <c r="GG460" s="254">
        <v>154.2614438858426</v>
      </c>
      <c r="GH460" s="254"/>
      <c r="GI460" s="254">
        <v>62.731801753775535</v>
      </c>
      <c r="GJ460" s="254"/>
      <c r="GK460" s="254">
        <v>10.16279564606687</v>
      </c>
      <c r="GL460" s="254"/>
      <c r="GM460" s="254">
        <v>0</v>
      </c>
      <c r="GN460" s="254"/>
      <c r="GO460" s="254">
        <v>78.290722826646402</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14.609932311095097</v>
      </c>
      <c r="GB461" s="254"/>
      <c r="GC461" s="254">
        <v>63.223669732386981</v>
      </c>
      <c r="GD461" s="254"/>
      <c r="GE461" s="254">
        <v>141.29497993856324</v>
      </c>
      <c r="GF461" s="254"/>
      <c r="GG461" s="254">
        <v>152.49793059065826</v>
      </c>
      <c r="GH461" s="254"/>
      <c r="GI461" s="254">
        <v>82.992022239268465</v>
      </c>
      <c r="GJ461" s="254"/>
      <c r="GK461" s="254">
        <v>8.9188466940316093</v>
      </c>
      <c r="GL461" s="254"/>
      <c r="GM461" s="254">
        <v>0</v>
      </c>
      <c r="GN461" s="254"/>
      <c r="GO461" s="254">
        <v>85.385140575341737</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13.450571146595008</v>
      </c>
      <c r="GB462" s="254"/>
      <c r="GC462" s="254">
        <v>70.798453280226425</v>
      </c>
      <c r="GD462" s="254"/>
      <c r="GE462" s="254">
        <v>139.33472540768324</v>
      </c>
      <c r="GF462" s="254"/>
      <c r="GG462" s="254">
        <v>142.49672065993974</v>
      </c>
      <c r="GH462" s="254"/>
      <c r="GI462" s="254">
        <v>69.887768393314914</v>
      </c>
      <c r="GJ462" s="254"/>
      <c r="GK462" s="254">
        <v>17.884999066987838</v>
      </c>
      <c r="GL462" s="254"/>
      <c r="GM462" s="254">
        <v>0</v>
      </c>
      <c r="GN462" s="254"/>
      <c r="GO462" s="254">
        <v>83.594980530493771</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14.17491411096216</v>
      </c>
      <c r="GB463" s="254"/>
      <c r="GC463" s="254">
        <v>61.126703284382423</v>
      </c>
      <c r="GD463" s="254"/>
      <c r="GE463" s="254">
        <v>117.38175306199466</v>
      </c>
      <c r="GF463" s="254"/>
      <c r="GG463" s="254">
        <v>131.92838108155948</v>
      </c>
      <c r="GH463" s="254"/>
      <c r="GI463" s="254">
        <v>76.074121814559234</v>
      </c>
      <c r="GJ463" s="254"/>
      <c r="GK463" s="254">
        <v>11.972856232895927</v>
      </c>
      <c r="GL463" s="254"/>
      <c r="GM463" s="254">
        <v>0.92480300324629561</v>
      </c>
      <c r="GN463" s="254"/>
      <c r="GO463" s="254">
        <v>75.863807475838911</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13.263050501615371</v>
      </c>
      <c r="GB464" s="254"/>
      <c r="GC464" s="254">
        <v>83.375872043559639</v>
      </c>
      <c r="GD464" s="254"/>
      <c r="GE464" s="254">
        <v>177.11875935246903</v>
      </c>
      <c r="GF464" s="254"/>
      <c r="GG464" s="254">
        <v>180.09358796003542</v>
      </c>
      <c r="GH464" s="254"/>
      <c r="GI464" s="254">
        <v>92.908111256735111</v>
      </c>
      <c r="GJ464" s="254"/>
      <c r="GK464" s="254">
        <v>18.291630716134598</v>
      </c>
      <c r="GL464" s="254"/>
      <c r="GM464" s="254">
        <v>1.1246485473289598</v>
      </c>
      <c r="GN464" s="254"/>
      <c r="GO464" s="254">
        <v>101.92045970058975</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11.864101866189932</v>
      </c>
      <c r="GB465" s="254"/>
      <c r="GC465" s="254">
        <v>63.094291414020596</v>
      </c>
      <c r="GD465" s="254"/>
      <c r="GE465" s="254">
        <v>122.28298962827756</v>
      </c>
      <c r="GF465" s="254"/>
      <c r="GG465" s="254">
        <v>131.61452254475722</v>
      </c>
      <c r="GH465" s="254"/>
      <c r="GI465" s="254">
        <v>64.27611840541347</v>
      </c>
      <c r="GJ465" s="254"/>
      <c r="GK465" s="254">
        <v>14.260315922354714</v>
      </c>
      <c r="GL465" s="254"/>
      <c r="GM465" s="254">
        <v>0.8480378977071098</v>
      </c>
      <c r="GN465" s="254"/>
      <c r="GO465" s="254">
        <v>74.17083548877477</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13.6489537505835</v>
      </c>
      <c r="GC466" s="254">
        <v>62.903672869038111</v>
      </c>
      <c r="GE466" s="254">
        <v>131.96036728811706</v>
      </c>
      <c r="GG466" s="254">
        <v>134.9423809123887</v>
      </c>
      <c r="GI466" s="254">
        <v>59.812019084379713</v>
      </c>
      <c r="GK466" s="254">
        <v>12.743267105821387</v>
      </c>
      <c r="GM466" s="254">
        <v>0</v>
      </c>
      <c r="GO466" s="254">
        <v>72.120623131579748</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17.21012806431467</v>
      </c>
      <c r="GC467" s="254">
        <v>74.636907571482652</v>
      </c>
      <c r="GE467" s="254">
        <v>153.4527822536954</v>
      </c>
      <c r="GG467" s="254">
        <v>145.42527486459858</v>
      </c>
      <c r="GI467" s="254">
        <v>59.698306832147857</v>
      </c>
      <c r="GK467" s="254">
        <v>11.725347638844454</v>
      </c>
      <c r="GM467" s="254">
        <v>0</v>
      </c>
      <c r="GO467" s="254">
        <v>80.361133655581753</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8.1582694830237159</v>
      </c>
      <c r="GB468" s="254"/>
      <c r="GC468" s="254">
        <v>57.53438818815146</v>
      </c>
      <c r="GD468" s="254"/>
      <c r="GE468" s="254">
        <v>133.70345248509923</v>
      </c>
      <c r="GF468" s="254"/>
      <c r="GG468" s="254">
        <v>138.7602101211649</v>
      </c>
      <c r="GH468" s="254"/>
      <c r="GI468" s="254">
        <v>63.101754458455453</v>
      </c>
      <c r="GJ468" s="254"/>
      <c r="GK468" s="254">
        <v>16.052032272243284</v>
      </c>
      <c r="GL468" s="254"/>
      <c r="GM468" s="254">
        <v>0</v>
      </c>
      <c r="GN468" s="254"/>
      <c r="GO468" s="254">
        <v>71.758636020233865</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8.5955212739128388</v>
      </c>
      <c r="GB469" s="254"/>
      <c r="GC469" s="254">
        <v>59.63182379870878</v>
      </c>
      <c r="GD469" s="254"/>
      <c r="GE469" s="254">
        <v>143.09454591985042</v>
      </c>
      <c r="GF469" s="254"/>
      <c r="GG469" s="254">
        <v>151.97422401623788</v>
      </c>
      <c r="GH469" s="254"/>
      <c r="GI469" s="254">
        <v>65.780033113202833</v>
      </c>
      <c r="GJ469" s="254"/>
      <c r="GK469" s="254">
        <v>15.384089673299977</v>
      </c>
      <c r="GL469" s="254"/>
      <c r="GM469" s="254">
        <v>0.66592060550495602</v>
      </c>
      <c r="GN469" s="254"/>
      <c r="GO469" s="254">
        <v>65.935360917495174</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9.0057958185964306</v>
      </c>
      <c r="GB470" s="254"/>
      <c r="GC470" s="254">
        <v>61.661640322642398</v>
      </c>
      <c r="GD470" s="254"/>
      <c r="GE470" s="254">
        <v>152.36977078354744</v>
      </c>
      <c r="GF470" s="254"/>
      <c r="GG470" s="254">
        <v>164.95210302584803</v>
      </c>
      <c r="GH470" s="254"/>
      <c r="GI470" s="254">
        <v>68.319093508917945</v>
      </c>
      <c r="GJ470" s="254"/>
      <c r="GK470" s="254">
        <v>14.776626205202152</v>
      </c>
      <c r="GL470" s="254"/>
      <c r="GM470" s="254">
        <v>1.2625792497479738</v>
      </c>
      <c r="GN470" s="254"/>
      <c r="GO470" s="254">
        <v>69.058752116506753</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12.267229487056186</v>
      </c>
      <c r="GB471" s="254"/>
      <c r="GC471" s="254">
        <v>58.452443137323257</v>
      </c>
      <c r="GD471" s="254"/>
      <c r="GE471" s="254">
        <v>155.11097743497891</v>
      </c>
      <c r="GF471" s="254"/>
      <c r="GG471" s="254">
        <v>155.20667671829099</v>
      </c>
      <c r="GH471" s="254"/>
      <c r="GI471" s="254">
        <v>69.580853495371286</v>
      </c>
      <c r="GJ471" s="254"/>
      <c r="GK471" s="254">
        <v>14.910766893109503</v>
      </c>
      <c r="GL471" s="254"/>
      <c r="GM471" s="254">
        <v>1.1820469493709274</v>
      </c>
      <c r="GN471" s="254"/>
      <c r="GO471" s="254">
        <v>67.217120449557626</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4.2180434064283068</v>
      </c>
      <c r="GB472" s="254"/>
      <c r="GC472" s="254">
        <v>50.97704079871302</v>
      </c>
      <c r="GD472" s="254"/>
      <c r="GE472" s="254">
        <v>128.49247783838527</v>
      </c>
      <c r="GF472" s="254"/>
      <c r="GG472" s="254">
        <v>135.2531835158818</v>
      </c>
      <c r="GH472" s="254"/>
      <c r="GI472" s="254">
        <v>65.308732407588366</v>
      </c>
      <c r="GJ472" s="254"/>
      <c r="GK472" s="254">
        <v>15.438337872931335</v>
      </c>
      <c r="GL472" s="254"/>
      <c r="GM472" s="254">
        <v>0.92636292433717271</v>
      </c>
      <c r="GN472" s="254"/>
      <c r="GO472" s="254">
        <v>60.073977801603576</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6.1725228375183381</v>
      </c>
      <c r="GB473" s="254"/>
      <c r="GC473" s="254">
        <v>53.408075059577378</v>
      </c>
      <c r="GD473" s="254"/>
      <c r="GE473" s="254">
        <v>127.02252673831221</v>
      </c>
      <c r="GF473" s="254"/>
      <c r="GG473" s="254">
        <v>140.02462170532502</v>
      </c>
      <c r="GH473" s="254"/>
      <c r="GI473" s="254">
        <v>62.994325961616219</v>
      </c>
      <c r="GJ473" s="254"/>
      <c r="GK473" s="254">
        <v>13.475462861001038</v>
      </c>
      <c r="GL473" s="254"/>
      <c r="GM473" s="254">
        <v>1.5732398361073292</v>
      </c>
      <c r="GN473" s="254"/>
      <c r="GO473" s="254">
        <v>60.52552164496268</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67">
        <v>5.1716320127454116</v>
      </c>
      <c r="GB474" s="267"/>
      <c r="GC474" s="267">
        <v>47.933301532515401</v>
      </c>
      <c r="GD474" s="267"/>
      <c r="GE474" s="267">
        <v>121.21391473323114</v>
      </c>
      <c r="GF474" s="267"/>
      <c r="GG474" s="267">
        <v>144.08774962316076</v>
      </c>
      <c r="GH474" s="267"/>
      <c r="GI474" s="267">
        <v>65.822005236346243</v>
      </c>
      <c r="GJ474" s="267"/>
      <c r="GK474" s="267">
        <v>14.266353943875579</v>
      </c>
      <c r="GL474" s="267"/>
      <c r="GM474" s="267">
        <v>1.3236474865867656</v>
      </c>
      <c r="GN474" s="267"/>
      <c r="GO474" s="267">
        <v>60.060623947872891</v>
      </c>
      <c r="GP474" s="254"/>
      <c r="GQ474" s="254"/>
      <c r="GR474" s="254"/>
      <c r="GS474" s="254"/>
      <c r="GT474" s="254"/>
      <c r="GU474" s="184"/>
      <c r="GV474" s="184"/>
      <c r="GW474" s="184"/>
      <c r="GX474" s="184"/>
      <c r="GY474" s="184"/>
      <c r="GZ474" s="184"/>
      <c r="HC474" s="184"/>
      <c r="HG474" s="285">
        <v>1247.6342990246033</v>
      </c>
      <c r="HH474" s="285"/>
      <c r="HI474" s="285">
        <v>3830.2518561653806</v>
      </c>
      <c r="HJ474" s="285"/>
      <c r="HK474" s="285">
        <v>355.21910030572138</v>
      </c>
      <c r="HL474" s="285"/>
      <c r="HM474" s="285">
        <v>6827.2916969961661</v>
      </c>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605000</v>
      </c>
      <c r="ED475" s="244"/>
      <c r="EE475" s="245">
        <v>437500</v>
      </c>
      <c r="EK475" s="242">
        <v>50.7</v>
      </c>
      <c r="EO475" s="244"/>
      <c r="EP475" s="244"/>
      <c r="GA475" s="267">
        <v>4.4383748719699554</v>
      </c>
      <c r="GB475" s="267"/>
      <c r="GC475" s="267">
        <v>42.046250875963558</v>
      </c>
      <c r="GD475" s="267"/>
      <c r="GE475" s="267">
        <v>118.50599446664617</v>
      </c>
      <c r="GF475" s="267"/>
      <c r="GG475" s="267">
        <v>139.30471359643698</v>
      </c>
      <c r="GH475" s="267"/>
      <c r="GI475" s="267">
        <v>63.7593984962406</v>
      </c>
      <c r="GJ475" s="267"/>
      <c r="GK475" s="267">
        <v>14.649950697281307</v>
      </c>
      <c r="GL475" s="267"/>
      <c r="GM475" s="267">
        <v>1.123234916559692</v>
      </c>
      <c r="GN475" s="267"/>
      <c r="GO475" s="267">
        <v>58.662928752994347</v>
      </c>
      <c r="GP475" s="254"/>
      <c r="GQ475" s="254"/>
      <c r="GR475" s="254"/>
      <c r="GS475" s="254"/>
      <c r="GT475" s="254"/>
      <c r="GU475" s="184"/>
      <c r="GV475" s="184"/>
      <c r="GW475" s="184"/>
      <c r="GX475" s="184"/>
      <c r="GY475" s="184"/>
      <c r="GZ475" s="184"/>
      <c r="HC475" s="184"/>
      <c r="HG475" s="285">
        <v>1218.4963836556713</v>
      </c>
      <c r="HH475" s="285"/>
      <c r="HI475" s="285">
        <v>4267.2407907254083</v>
      </c>
      <c r="HJ475" s="285"/>
      <c r="HK475" s="285">
        <v>329.54478213175418</v>
      </c>
      <c r="HL475" s="285"/>
      <c r="HM475" s="285">
        <v>7496.6886211463971</v>
      </c>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4.0471508597188288</v>
      </c>
      <c r="GB476" s="267"/>
      <c r="GC476" s="267">
        <v>40.381240329599869</v>
      </c>
      <c r="GD476" s="267"/>
      <c r="GE476" s="267">
        <v>123.28263251814597</v>
      </c>
      <c r="GF476" s="267"/>
      <c r="GG476" s="267">
        <v>146.03823109864703</v>
      </c>
      <c r="GH476" s="267"/>
      <c r="GI476" s="267">
        <v>73.592853043920883</v>
      </c>
      <c r="GJ476" s="267"/>
      <c r="GK476" s="267">
        <v>15.043456909945386</v>
      </c>
      <c r="GL476" s="267"/>
      <c r="GM476" s="267">
        <v>0.90967999697743696</v>
      </c>
      <c r="GN476" s="267"/>
      <c r="GO476" s="267">
        <v>61.522038180774899</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2.7179568920082513</v>
      </c>
      <c r="GB477" s="267"/>
      <c r="GC477" s="267">
        <v>33.563145091503891</v>
      </c>
      <c r="GD477" s="267"/>
      <c r="GE477" s="267">
        <v>92.074393272565757</v>
      </c>
      <c r="GF477" s="267"/>
      <c r="GG477" s="267">
        <v>115.73681732294123</v>
      </c>
      <c r="GH477" s="267"/>
      <c r="GI477" s="267">
        <v>62.584613758854822</v>
      </c>
      <c r="GJ477" s="267"/>
      <c r="GK477" s="267">
        <v>11.355257226527137</v>
      </c>
      <c r="GL477" s="267"/>
      <c r="GM477" s="267">
        <v>1.5805842222793791</v>
      </c>
      <c r="GN477" s="267"/>
      <c r="GO477" s="267">
        <v>48.542832064944186</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c r="GB478" s="267"/>
      <c r="GC478" s="267"/>
      <c r="GD478" s="267"/>
      <c r="GE478" s="267"/>
      <c r="GF478" s="267"/>
      <c r="GG478" s="267"/>
      <c r="GH478" s="267"/>
      <c r="GI478" s="267"/>
      <c r="GJ478" s="267"/>
      <c r="GK478" s="267"/>
      <c r="GL478" s="267"/>
      <c r="GM478" s="267"/>
      <c r="GN478" s="267"/>
      <c r="GO478" s="267"/>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v>95.7</v>
      </c>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2.1617726535759321</v>
      </c>
      <c r="GB480" s="254"/>
      <c r="GC480" s="254">
        <v>15.634218289085545</v>
      </c>
      <c r="GD480" s="254"/>
      <c r="GE480" s="254">
        <v>64.118372379778052</v>
      </c>
      <c r="GF480" s="254"/>
      <c r="GG480" s="254">
        <v>114.53077699293642</v>
      </c>
      <c r="GH480" s="254"/>
      <c r="GI480" s="254">
        <v>55.477280732652346</v>
      </c>
      <c r="GJ480" s="254"/>
      <c r="GK480" s="254">
        <v>7.5053609721229444</v>
      </c>
      <c r="GL480" s="254"/>
      <c r="GM480" s="254">
        <v>0.55545269394556562</v>
      </c>
      <c r="GN480" s="254"/>
      <c r="GO480" s="254">
        <v>43.470329886202592</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2.1822094596848802</v>
      </c>
      <c r="GB481" s="254"/>
      <c r="GC481" s="254">
        <v>15.659861500633774</v>
      </c>
      <c r="GD481" s="254"/>
      <c r="GE481" s="254">
        <v>65.114388850335345</v>
      </c>
      <c r="GF481" s="254"/>
      <c r="GG481" s="254">
        <v>118.91139536720135</v>
      </c>
      <c r="GH481" s="254"/>
      <c r="GI481" s="254">
        <v>57.927233834891332</v>
      </c>
      <c r="GJ481" s="254"/>
      <c r="GK481" s="254">
        <v>11.700949482863747</v>
      </c>
      <c r="GL481" s="254"/>
      <c r="GM481" s="254">
        <v>0.54980908195071487</v>
      </c>
      <c r="GN481" s="254"/>
      <c r="GO481" s="254">
        <v>45.356355460317431</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4.0388999962274257</v>
      </c>
      <c r="GB482" s="254"/>
      <c r="GC482" s="254">
        <v>14.797725443645184</v>
      </c>
      <c r="GD482" s="254"/>
      <c r="GE482" s="254">
        <v>58.578183170544484</v>
      </c>
      <c r="GF482" s="254"/>
      <c r="GG482" s="254">
        <v>121.1438570979648</v>
      </c>
      <c r="GH482" s="254"/>
      <c r="GI482" s="254">
        <v>58.421581242847253</v>
      </c>
      <c r="GJ482" s="254"/>
      <c r="GK482" s="254">
        <v>11.433324090995553</v>
      </c>
      <c r="GL482" s="254"/>
      <c r="GM482" s="254">
        <v>1.0885579979480133</v>
      </c>
      <c r="GN482" s="254"/>
      <c r="GO482" s="254">
        <v>44.800028267897389</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2.9656861813977731</v>
      </c>
      <c r="GB483" s="254"/>
      <c r="GC483" s="254">
        <v>12.00588198329393</v>
      </c>
      <c r="GD483" s="254"/>
      <c r="GE483" s="254">
        <v>59.027829282934675</v>
      </c>
      <c r="GF483" s="254"/>
      <c r="GG483" s="254">
        <v>124.10594798403909</v>
      </c>
      <c r="GH483" s="254"/>
      <c r="GI483" s="254">
        <v>70.077640014244466</v>
      </c>
      <c r="GJ483" s="254"/>
      <c r="GK483" s="254">
        <v>10.471745710187969</v>
      </c>
      <c r="GL483" s="254"/>
      <c r="GM483" s="254">
        <v>0.53885905344000262</v>
      </c>
      <c r="GN483" s="254"/>
      <c r="GO483" s="254">
        <v>46.324224746043086</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3.3688589981447969</v>
      </c>
      <c r="GB484" s="254"/>
      <c r="GC484" s="254">
        <v>12.174136459719854</v>
      </c>
      <c r="GD484" s="254"/>
      <c r="GE484" s="254">
        <v>65.315789581181988</v>
      </c>
      <c r="GF484" s="254"/>
      <c r="GG484" s="254">
        <v>127.46877670282817</v>
      </c>
      <c r="GH484" s="254"/>
      <c r="GI484" s="254">
        <v>67.393952693661177</v>
      </c>
      <c r="GJ484" s="254"/>
      <c r="GK484" s="254">
        <v>12.122741198704702</v>
      </c>
      <c r="GL484" s="254"/>
      <c r="GM484" s="254">
        <v>0</v>
      </c>
      <c r="GN484" s="254"/>
      <c r="GO484" s="254">
        <v>47.681817305895542</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3.7799543763844121</v>
      </c>
      <c r="GB485" s="254"/>
      <c r="GC485" s="254">
        <v>11.004554730903566</v>
      </c>
      <c r="GD485" s="254"/>
      <c r="GE485" s="254">
        <v>64.808210039480059</v>
      </c>
      <c r="GF485" s="254"/>
      <c r="GG485" s="254">
        <v>127.20213302097399</v>
      </c>
      <c r="GH485" s="254"/>
      <c r="GI485" s="254">
        <v>76.56859811047228</v>
      </c>
      <c r="GJ485" s="254"/>
      <c r="GK485" s="254">
        <v>12.889168070283223</v>
      </c>
      <c r="GL485" s="254"/>
      <c r="GM485" s="254">
        <v>0</v>
      </c>
      <c r="GN485" s="254"/>
      <c r="GO485" s="254">
        <v>49.069611530700435</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1.1317304234156904</v>
      </c>
      <c r="GB486" s="254"/>
      <c r="GC486" s="254">
        <v>15.689227455698614</v>
      </c>
      <c r="GD486" s="254"/>
      <c r="GE486" s="254">
        <v>66.420390598138113</v>
      </c>
      <c r="GF486" s="254"/>
      <c r="GG486" s="254">
        <v>126.51716272743232</v>
      </c>
      <c r="GH486" s="254"/>
      <c r="GI486" s="254">
        <v>82.677584863491788</v>
      </c>
      <c r="GJ486" s="254"/>
      <c r="GK486" s="254">
        <v>15.263576402601629</v>
      </c>
      <c r="GL486" s="254"/>
      <c r="GM486" s="254">
        <v>0</v>
      </c>
      <c r="GN486" s="254"/>
      <c r="GO486" s="254">
        <v>50.977280601415593</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2.0707197345618202</v>
      </c>
      <c r="GB487" s="254"/>
      <c r="GC487" s="254">
        <v>13.512515431338258</v>
      </c>
      <c r="GD487" s="254"/>
      <c r="GE487" s="254">
        <v>72.111322254229748</v>
      </c>
      <c r="GF487" s="254"/>
      <c r="GG487" s="254">
        <v>138.11943304069936</v>
      </c>
      <c r="GH487" s="254"/>
      <c r="GI487" s="254">
        <v>79.599568486864484</v>
      </c>
      <c r="GJ487" s="254"/>
      <c r="GK487" s="254">
        <v>14.578282613091734</v>
      </c>
      <c r="GL487" s="254"/>
      <c r="GM487" s="254">
        <v>1.7295999987737407</v>
      </c>
      <c r="GN487" s="254"/>
      <c r="GO487" s="254">
        <v>52.899782666909232</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1.9477030050641426</v>
      </c>
      <c r="GB488" s="254"/>
      <c r="GC488" s="254">
        <v>13.415865963415948</v>
      </c>
      <c r="GD488" s="254"/>
      <c r="GE488" s="254">
        <v>68.47026661717068</v>
      </c>
      <c r="GF488" s="254"/>
      <c r="GG488" s="254">
        <v>123.37646159952263</v>
      </c>
      <c r="GH488" s="254"/>
      <c r="GI488" s="254">
        <v>73.961378730290477</v>
      </c>
      <c r="GJ488" s="254"/>
      <c r="GK488" s="254">
        <v>14.328499699699563</v>
      </c>
      <c r="GL488" s="254"/>
      <c r="GM488" s="254">
        <v>0.97610904815665089</v>
      </c>
      <c r="GN488" s="254"/>
      <c r="GO488" s="254">
        <v>48.809873796751774</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2.7357442079165599</v>
      </c>
      <c r="GB489" s="254"/>
      <c r="GC489" s="254">
        <v>12.067123373766576</v>
      </c>
      <c r="GD489" s="254"/>
      <c r="GE489" s="254">
        <v>66.558441558441558</v>
      </c>
      <c r="GF489" s="254"/>
      <c r="GG489" s="254">
        <v>126.49542575650949</v>
      </c>
      <c r="GH489" s="254"/>
      <c r="GI489" s="254">
        <v>85.462924172601589</v>
      </c>
      <c r="GJ489" s="254"/>
      <c r="GK489" s="254">
        <v>19.123371128786594</v>
      </c>
      <c r="GL489" s="254"/>
      <c r="GM489" s="254">
        <v>0.52260256075254763</v>
      </c>
      <c r="GN489" s="254"/>
      <c r="GO489" s="254">
        <v>49.754160615064826</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2.6323553532420561</v>
      </c>
      <c r="GB490" s="254"/>
      <c r="GC490" s="254">
        <v>11.463409546635052</v>
      </c>
      <c r="GD490" s="254"/>
      <c r="GE490" s="254">
        <v>58.584171018763421</v>
      </c>
      <c r="GF490" s="254"/>
      <c r="GG490" s="254">
        <v>126.40218600650313</v>
      </c>
      <c r="GH490" s="254"/>
      <c r="GI490" s="254">
        <v>77.29248100744185</v>
      </c>
      <c r="GJ490" s="254"/>
      <c r="GK490" s="254">
        <v>16.462321861765851</v>
      </c>
      <c r="GL490" s="254"/>
      <c r="GM490" s="254">
        <v>1.0308598122897052</v>
      </c>
      <c r="GN490" s="254"/>
      <c r="GO490" s="254">
        <v>45.884231731117325</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2.1160615093601289</v>
      </c>
      <c r="GC491" s="254">
        <v>8.4824069735309759</v>
      </c>
      <c r="GE491" s="254">
        <v>58.939242214531866</v>
      </c>
      <c r="GG491" s="254">
        <v>115.53231194798745</v>
      </c>
      <c r="GI491" s="254">
        <v>78.13120080293146</v>
      </c>
      <c r="GK491" s="254">
        <v>17.947401161277419</v>
      </c>
      <c r="GM491" s="254">
        <v>0</v>
      </c>
      <c r="GO491" s="254">
        <v>45.338659012075851</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2.4738451269046817</v>
      </c>
      <c r="GC492" s="254">
        <v>9.2268010150106843</v>
      </c>
      <c r="GE492" s="254">
        <v>69.734188617988337</v>
      </c>
      <c r="GG492" s="254">
        <v>135.71265645022055</v>
      </c>
      <c r="GI492" s="254">
        <v>80.413384978792962</v>
      </c>
      <c r="GK492" s="254">
        <v>17.697950982176184</v>
      </c>
      <c r="GM492" s="254">
        <v>0</v>
      </c>
      <c r="GO492" s="254">
        <v>50.125120180169795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2.7887180931058144</v>
      </c>
      <c r="GB493" s="254"/>
      <c r="GC493" s="254">
        <v>8.7373722887905974</v>
      </c>
      <c r="GD493" s="254"/>
      <c r="GE493" s="254">
        <v>61.638828164754173</v>
      </c>
      <c r="GF493" s="254"/>
      <c r="GG493" s="254">
        <v>124.08448437191097</v>
      </c>
      <c r="GH493" s="254"/>
      <c r="GI493" s="254">
        <v>69.882515703008949</v>
      </c>
      <c r="GJ493" s="254"/>
      <c r="GK493" s="254">
        <v>17.91295914013784</v>
      </c>
      <c r="GL493" s="254"/>
      <c r="GM493" s="254">
        <v>0</v>
      </c>
      <c r="GN493" s="254"/>
      <c r="GO493" s="254">
        <v>46.40063003282804</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1.9939761529168138</v>
      </c>
      <c r="GB494" s="254"/>
      <c r="GC494" s="254">
        <v>8.2968395598184781</v>
      </c>
      <c r="GD494" s="254"/>
      <c r="GE494" s="254">
        <v>55.243792028508061</v>
      </c>
      <c r="GF494" s="254"/>
      <c r="GG494" s="254">
        <v>126.05218712561219</v>
      </c>
      <c r="GH494" s="254"/>
      <c r="GI494" s="254">
        <v>73.741718695257191</v>
      </c>
      <c r="GJ494" s="254"/>
      <c r="GK494" s="254">
        <v>18.123483110852352</v>
      </c>
      <c r="GL494" s="254"/>
      <c r="GM494" s="254">
        <v>0.98453827822811379</v>
      </c>
      <c r="GN494" s="254"/>
      <c r="GO494" s="254">
        <v>40.623510150054351</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1.2074506049738734</v>
      </c>
      <c r="GB495" s="254"/>
      <c r="GC495" s="254">
        <v>7.8555049294324277</v>
      </c>
      <c r="GD495" s="254"/>
      <c r="GE495" s="254">
        <v>49.22591647967338</v>
      </c>
      <c r="GF495" s="254"/>
      <c r="GG495" s="254">
        <v>127.86690724725928</v>
      </c>
      <c r="GH495" s="254"/>
      <c r="GI495" s="254">
        <v>77.558239710966376</v>
      </c>
      <c r="GJ495" s="254"/>
      <c r="GK495" s="254">
        <v>18.33508555381961</v>
      </c>
      <c r="GL495" s="254"/>
      <c r="GM495" s="254">
        <v>1.9445687526530266</v>
      </c>
      <c r="GN495" s="254"/>
      <c r="GO495" s="254">
        <v>40.781745874211431</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1.5278689472482805</v>
      </c>
      <c r="GB496" s="254"/>
      <c r="GC496" s="254">
        <v>6.4562351219899936</v>
      </c>
      <c r="GD496" s="254"/>
      <c r="GE496" s="254">
        <v>48.015834120112359</v>
      </c>
      <c r="GF496" s="254"/>
      <c r="GG496" s="254">
        <v>120.82223522972028</v>
      </c>
      <c r="GH496" s="254"/>
      <c r="GI496" s="254">
        <v>78.893346759503629</v>
      </c>
      <c r="GJ496" s="254"/>
      <c r="GK496" s="254">
        <v>15.446088543421633</v>
      </c>
      <c r="GL496" s="254"/>
      <c r="GM496" s="254">
        <v>1.6265224244991607</v>
      </c>
      <c r="GN496" s="254"/>
      <c r="GO496" s="254">
        <v>39.683331528923027</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0.75408841734007936</v>
      </c>
      <c r="GB497" s="254"/>
      <c r="GC497" s="254">
        <v>4.5744416501780547</v>
      </c>
      <c r="GD497" s="254"/>
      <c r="GE497" s="254">
        <v>39.817574246785981</v>
      </c>
      <c r="GF497" s="254"/>
      <c r="GG497" s="254">
        <v>95.39684602023685</v>
      </c>
      <c r="GH497" s="254"/>
      <c r="GI497" s="254">
        <v>76.328295475135477</v>
      </c>
      <c r="GJ497" s="254"/>
      <c r="GK497" s="254">
        <v>15.519306432743393</v>
      </c>
      <c r="GL497" s="254"/>
      <c r="GM497" s="254">
        <v>1.894241688997488</v>
      </c>
      <c r="GN497" s="254"/>
      <c r="GO497" s="254">
        <v>32.926080861950261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1.0508485629404696</v>
      </c>
      <c r="GB498" s="254"/>
      <c r="GC498" s="254">
        <v>6.2307492304264906</v>
      </c>
      <c r="GD498" s="254"/>
      <c r="GE498" s="254">
        <v>35.480578065106442</v>
      </c>
      <c r="GF498" s="254"/>
      <c r="GG498" s="254">
        <v>97.554693729841944</v>
      </c>
      <c r="GH498" s="254"/>
      <c r="GI498" s="254">
        <v>67.382906681283515</v>
      </c>
      <c r="GJ498" s="254"/>
      <c r="GK498" s="254">
        <v>12.148803381271078</v>
      </c>
      <c r="GL498" s="254"/>
      <c r="GM498" s="254">
        <v>2.3578479814211444</v>
      </c>
      <c r="GN498" s="254"/>
      <c r="GO498" s="254">
        <v>31.699267032552914</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67">
        <v>0.89658699527231867</v>
      </c>
      <c r="GB499" s="267"/>
      <c r="GC499" s="267">
        <v>5.3159606811912044</v>
      </c>
      <c r="GD499" s="267"/>
      <c r="GE499" s="267">
        <v>30.844051590513455</v>
      </c>
      <c r="GF499" s="267"/>
      <c r="GG499" s="267">
        <v>94.978323922122854</v>
      </c>
      <c r="GH499" s="267"/>
      <c r="GI499" s="267">
        <v>65.239293001634209</v>
      </c>
      <c r="GJ499" s="267"/>
      <c r="GK499" s="267">
        <v>12.890182744529728</v>
      </c>
      <c r="GL499" s="267"/>
      <c r="GM499" s="267">
        <v>1.6435840362352805</v>
      </c>
      <c r="GN499" s="267"/>
      <c r="GO499" s="267">
        <v>30.381602696937112</v>
      </c>
      <c r="GP499" s="254"/>
      <c r="GQ499" s="254"/>
      <c r="GR499" s="254"/>
      <c r="GS499" s="254"/>
      <c r="GT499" s="254"/>
      <c r="GU499" s="184"/>
      <c r="GV499" s="184"/>
      <c r="GW499" s="184"/>
      <c r="GX499" s="184"/>
      <c r="GY499" s="184"/>
      <c r="GZ499" s="184"/>
      <c r="HC499" s="184"/>
      <c r="HG499" s="285">
        <v>825.30949105914715</v>
      </c>
      <c r="HH499" s="285"/>
      <c r="HI499" s="285">
        <v>4574.081351935547</v>
      </c>
      <c r="HJ499" s="285"/>
      <c r="HK499" s="285">
        <v>255.45293770878365</v>
      </c>
      <c r="HL499" s="285"/>
      <c r="HM499" s="285">
        <v>6735.6062094714089</v>
      </c>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1400000</v>
      </c>
      <c r="ED500" s="244"/>
      <c r="EE500" s="245">
        <v>663500</v>
      </c>
      <c r="EK500" s="242">
        <v>3</v>
      </c>
      <c r="EO500" s="244"/>
      <c r="EP500" s="244"/>
      <c r="GA500" s="267">
        <v>0.88183421516754845</v>
      </c>
      <c r="GB500" s="267"/>
      <c r="GC500" s="267">
        <v>5.3982725527831095</v>
      </c>
      <c r="GD500" s="267"/>
      <c r="GE500" s="267">
        <v>30.572609948627992</v>
      </c>
      <c r="GF500" s="267"/>
      <c r="GG500" s="267">
        <v>103.57882705907565</v>
      </c>
      <c r="GH500" s="267"/>
      <c r="GI500" s="267">
        <v>67.035044350734339</v>
      </c>
      <c r="GJ500" s="267"/>
      <c r="GK500" s="267">
        <v>13.9602053915276</v>
      </c>
      <c r="GL500" s="267"/>
      <c r="GM500" s="267">
        <v>0.99009900990099009</v>
      </c>
      <c r="GN500" s="267"/>
      <c r="GO500" s="267">
        <v>32.665012303890521</v>
      </c>
      <c r="GP500" s="254"/>
      <c r="GQ500" s="254"/>
      <c r="GR500" s="254"/>
      <c r="GS500" s="254"/>
      <c r="GT500" s="254"/>
      <c r="GU500" s="184"/>
      <c r="GV500" s="184"/>
      <c r="GW500" s="184"/>
      <c r="GX500" s="184"/>
      <c r="GY500" s="184"/>
      <c r="GZ500" s="184"/>
      <c r="HC500" s="184"/>
      <c r="HG500" s="285">
        <v>824.77970831660832</v>
      </c>
      <c r="HH500" s="285"/>
      <c r="HI500" s="285">
        <v>5363.4573847888832</v>
      </c>
      <c r="HJ500" s="285"/>
      <c r="HK500" s="285">
        <v>296.27081063516641</v>
      </c>
      <c r="HL500" s="285"/>
      <c r="HM500" s="285">
        <v>7458.856585813407</v>
      </c>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1.3193945011183073</v>
      </c>
      <c r="GB501" s="267"/>
      <c r="GC501" s="267">
        <v>5.1858470608625256</v>
      </c>
      <c r="GD501" s="267"/>
      <c r="GE501" s="267">
        <v>30.243001246469539</v>
      </c>
      <c r="GF501" s="267"/>
      <c r="GG501" s="267">
        <v>99.059788105885033</v>
      </c>
      <c r="GH501" s="267"/>
      <c r="GI501" s="267">
        <v>69.089597888742276</v>
      </c>
      <c r="GJ501" s="267"/>
      <c r="GK501" s="267">
        <v>15.663129360122641</v>
      </c>
      <c r="GL501" s="267"/>
      <c r="GM501" s="267">
        <v>1.6329421776072106</v>
      </c>
      <c r="GN501" s="267"/>
      <c r="GO501" s="267">
        <v>32.336947134295592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0.15487608434528546</v>
      </c>
      <c r="GB502" s="267"/>
      <c r="GC502" s="267">
        <v>1.9958027060829682</v>
      </c>
      <c r="GD502" s="267"/>
      <c r="GE502" s="267">
        <v>22.939149731198711</v>
      </c>
      <c r="GF502" s="267"/>
      <c r="GG502" s="267">
        <v>71.239527319700088</v>
      </c>
      <c r="GH502" s="267"/>
      <c r="GI502" s="267">
        <v>51.654896972406881</v>
      </c>
      <c r="GJ502" s="267"/>
      <c r="GK502" s="267">
        <v>13.354282309415305</v>
      </c>
      <c r="GL502" s="267"/>
      <c r="GM502" s="267">
        <v>1.1312525953190016</v>
      </c>
      <c r="GN502" s="267"/>
      <c r="GO502" s="267">
        <v>23.422015962952685</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c r="GB503" s="267"/>
      <c r="GC503" s="267"/>
      <c r="GD503" s="267"/>
      <c r="GE503" s="267"/>
      <c r="GF503" s="267"/>
      <c r="GG503" s="267"/>
      <c r="GH503" s="267"/>
      <c r="GI503" s="267"/>
      <c r="GJ503" s="267"/>
      <c r="GK503" s="267"/>
      <c r="GL503" s="267"/>
      <c r="GM503" s="267"/>
      <c r="GN503" s="267"/>
      <c r="GO503" s="267"/>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v>126</v>
      </c>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5.0354051927616048</v>
      </c>
      <c r="GB505" s="254"/>
      <c r="GC505" s="254">
        <v>24.141363862618221</v>
      </c>
      <c r="GD505" s="254"/>
      <c r="GE505" s="254">
        <v>74.483932751649292</v>
      </c>
      <c r="GF505" s="254"/>
      <c r="GG505" s="254">
        <v>118.69935809744292</v>
      </c>
      <c r="GH505" s="254"/>
      <c r="GI505" s="254">
        <v>61.395559583144539</v>
      </c>
      <c r="GJ505" s="254"/>
      <c r="GK505" s="254">
        <v>8.7837013541539601</v>
      </c>
      <c r="GL505" s="254"/>
      <c r="GM505" s="254">
        <v>0.80472103004291851</v>
      </c>
      <c r="GN505" s="254"/>
      <c r="GO505" s="254">
        <v>53.143072917701765</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5.3047578105553752</v>
      </c>
      <c r="GB506" s="254"/>
      <c r="GC506" s="254">
        <v>21.964694054748144</v>
      </c>
      <c r="GD506" s="254"/>
      <c r="GE506" s="254">
        <v>69.741123596157749</v>
      </c>
      <c r="GF506" s="254"/>
      <c r="GG506" s="254">
        <v>123.06677046058311</v>
      </c>
      <c r="GH506" s="254"/>
      <c r="GI506" s="254">
        <v>77.643067727296625</v>
      </c>
      <c r="GJ506" s="254"/>
      <c r="GK506" s="254">
        <v>14.837249260591546</v>
      </c>
      <c r="GL506" s="254"/>
      <c r="GM506" s="254">
        <v>1.0610945490130723</v>
      </c>
      <c r="GN506" s="254"/>
      <c r="GO506" s="254">
        <v>56.294921488342084</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5.2601602974021144</v>
      </c>
      <c r="GB507" s="254"/>
      <c r="GC507" s="254">
        <v>24.963812384860947</v>
      </c>
      <c r="GD507" s="254"/>
      <c r="GE507" s="254">
        <v>54.97190185284672</v>
      </c>
      <c r="GF507" s="254"/>
      <c r="GG507" s="254">
        <v>122.14833600734266</v>
      </c>
      <c r="GH507" s="254"/>
      <c r="GI507" s="254">
        <v>70.833290328871044</v>
      </c>
      <c r="GJ507" s="254"/>
      <c r="GK507" s="254">
        <v>12.851449596368179</v>
      </c>
      <c r="GL507" s="254"/>
      <c r="GM507" s="254">
        <v>0</v>
      </c>
      <c r="GN507" s="254"/>
      <c r="GO507" s="254">
        <v>51.935388101211451</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3.3752570837417717</v>
      </c>
      <c r="GB508" s="254"/>
      <c r="GC508" s="254">
        <v>16.019916854547969</v>
      </c>
      <c r="GD508" s="254"/>
      <c r="GE508" s="254">
        <v>67.972229150417192</v>
      </c>
      <c r="GF508" s="254"/>
      <c r="GG508" s="254">
        <v>120.98536620632767</v>
      </c>
      <c r="GH508" s="254"/>
      <c r="GI508" s="254">
        <v>73.483414040921573</v>
      </c>
      <c r="GJ508" s="254"/>
      <c r="GK508" s="254">
        <v>15.954273763418815</v>
      </c>
      <c r="GL508" s="254"/>
      <c r="GM508" s="254">
        <v>0</v>
      </c>
      <c r="GN508" s="254"/>
      <c r="GO508" s="254">
        <v>52.934793406155698</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6.6947005270085604</v>
      </c>
      <c r="GB509" s="254"/>
      <c r="GC509" s="254">
        <v>22.148240893105807</v>
      </c>
      <c r="GD509" s="254"/>
      <c r="GE509" s="254">
        <v>62.049114427068673</v>
      </c>
      <c r="GF509" s="254"/>
      <c r="GG509" s="254">
        <v>136.68042517691367</v>
      </c>
      <c r="GH509" s="254"/>
      <c r="GI509" s="254">
        <v>80.80135215315218</v>
      </c>
      <c r="GJ509" s="254"/>
      <c r="GK509" s="254">
        <v>12.531338052871337</v>
      </c>
      <c r="GL509" s="254"/>
      <c r="GM509" s="254">
        <v>0</v>
      </c>
      <c r="GN509" s="254"/>
      <c r="GO509" s="254">
        <v>56.65457064315261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2.4144735487194349</v>
      </c>
      <c r="GB510" s="254"/>
      <c r="GC510" s="254">
        <v>20.058331779320397</v>
      </c>
      <c r="GD510" s="254"/>
      <c r="GE510" s="254">
        <v>58.461995599387805</v>
      </c>
      <c r="GF510" s="254"/>
      <c r="GG510" s="254">
        <v>126.22395603578934</v>
      </c>
      <c r="GH510" s="254"/>
      <c r="GI510" s="254">
        <v>79.169981758353956</v>
      </c>
      <c r="GJ510" s="254"/>
      <c r="GK510" s="254">
        <v>17.057585804599388</v>
      </c>
      <c r="GL510" s="254"/>
      <c r="GM510" s="254">
        <v>0</v>
      </c>
      <c r="GN510" s="254"/>
      <c r="GO510" s="254">
        <v>53.375455964732495</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3.0175132127720654</v>
      </c>
      <c r="GB511" s="254"/>
      <c r="GC511" s="254">
        <v>20.173982462084194</v>
      </c>
      <c r="GD511" s="254"/>
      <c r="GE511" s="254">
        <v>64.200306693068541</v>
      </c>
      <c r="GF511" s="254"/>
      <c r="GG511" s="254">
        <v>138.39017011177154</v>
      </c>
      <c r="GH511" s="254"/>
      <c r="GI511" s="254">
        <v>98.720177614374251</v>
      </c>
      <c r="GJ511" s="254"/>
      <c r="GK511" s="254">
        <v>25.254567475120702</v>
      </c>
      <c r="GL511" s="254"/>
      <c r="GM511" s="254">
        <v>0</v>
      </c>
      <c r="GN511" s="254"/>
      <c r="GO511" s="254">
        <v>61.029883106834653</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2.7152412403897261</v>
      </c>
      <c r="GB512" s="254"/>
      <c r="GC512" s="254">
        <v>18.636870105889642</v>
      </c>
      <c r="GD512" s="254"/>
      <c r="GE512" s="254">
        <v>59.799131064732997</v>
      </c>
      <c r="GF512" s="254"/>
      <c r="GG512" s="254">
        <v>122.39868078765595</v>
      </c>
      <c r="GH512" s="254"/>
      <c r="GI512" s="254">
        <v>81.948089179009699</v>
      </c>
      <c r="GJ512" s="254"/>
      <c r="GK512" s="254">
        <v>19.375494054273329</v>
      </c>
      <c r="GL512" s="254"/>
      <c r="GM512" s="254">
        <v>1.756344510467345</v>
      </c>
      <c r="GN512" s="254"/>
      <c r="GO512" s="254">
        <v>52.957399810601338</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3.9024100247071978</v>
      </c>
      <c r="GB513" s="254"/>
      <c r="GC513" s="254">
        <v>19.95209238962002</v>
      </c>
      <c r="GD513" s="254"/>
      <c r="GE513" s="254">
        <v>74.557407589381</v>
      </c>
      <c r="GF513" s="254"/>
      <c r="GG513" s="254">
        <v>123.68605267610261</v>
      </c>
      <c r="GH513" s="254"/>
      <c r="GI513" s="254">
        <v>87.394805645058199</v>
      </c>
      <c r="GJ513" s="254"/>
      <c r="GK513" s="254">
        <v>18.573325022933236</v>
      </c>
      <c r="GL513" s="254"/>
      <c r="GM513" s="254">
        <v>1.747565015949377</v>
      </c>
      <c r="GN513" s="254"/>
      <c r="GO513" s="254">
        <v>56.877218186518647</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3.7588097102584181</v>
      </c>
      <c r="GB514" s="254"/>
      <c r="GC514" s="254">
        <v>16.352201257861633</v>
      </c>
      <c r="GD514" s="254"/>
      <c r="GE514" s="254">
        <v>62.31306081754736</v>
      </c>
      <c r="GF514" s="254"/>
      <c r="GG514" s="254">
        <v>124.41342798700518</v>
      </c>
      <c r="GH514" s="254"/>
      <c r="GI514" s="254">
        <v>88.11499357251374</v>
      </c>
      <c r="GJ514" s="254"/>
      <c r="GK514" s="254">
        <v>19.570466387088576</v>
      </c>
      <c r="GL514" s="254"/>
      <c r="GM514" s="254">
        <v>0</v>
      </c>
      <c r="GN514" s="254"/>
      <c r="GO514" s="254">
        <v>55.121454051299473</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2.8637245021176154</v>
      </c>
      <c r="GB515" s="254"/>
      <c r="GC515" s="254">
        <v>14.105860872506454</v>
      </c>
      <c r="GD515" s="254"/>
      <c r="GE515" s="254">
        <v>59.307582593105352</v>
      </c>
      <c r="GF515" s="254"/>
      <c r="GG515" s="254">
        <v>130.06490140927929</v>
      </c>
      <c r="GH515" s="254"/>
      <c r="GI515" s="254">
        <v>87.416937519917937</v>
      </c>
      <c r="GJ515" s="254"/>
      <c r="GK515" s="254">
        <v>18.920056094919971</v>
      </c>
      <c r="GL515" s="254"/>
      <c r="GM515" s="254">
        <v>1.571674509231763</v>
      </c>
      <c r="GN515" s="254"/>
      <c r="GO515" s="254">
        <v>54.41362493811846</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2.2461628772843385</v>
      </c>
      <c r="GC516" s="254">
        <v>13.915351357715457</v>
      </c>
      <c r="GE516" s="254">
        <v>58.162688032181997</v>
      </c>
      <c r="GG516" s="254">
        <v>125.55165735753837</v>
      </c>
      <c r="GI516" s="254">
        <v>88.802509582011353</v>
      </c>
      <c r="GK516" s="254">
        <v>20.06045760502289</v>
      </c>
      <c r="GM516" s="254">
        <v>0</v>
      </c>
      <c r="GO516" s="254">
        <v>54.970427413595786</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1.9226376047213634</v>
      </c>
      <c r="GC517" s="254">
        <v>16.764937125437616</v>
      </c>
      <c r="GE517" s="254">
        <v>61.54243282506043</v>
      </c>
      <c r="GG517" s="254">
        <v>128.77879606025436</v>
      </c>
      <c r="GI517" s="254">
        <v>91.580441180425595</v>
      </c>
      <c r="GK517" s="254">
        <v>20.479764428511487</v>
      </c>
      <c r="GM517" s="254">
        <v>0</v>
      </c>
      <c r="GO517" s="254">
        <v>56.554343326604219</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2.2319267407752119</v>
      </c>
      <c r="GB518" s="254"/>
      <c r="GC518" s="254">
        <v>9.769058479964249</v>
      </c>
      <c r="GD518" s="254"/>
      <c r="GE518" s="254">
        <v>51.180426052869606</v>
      </c>
      <c r="GF518" s="254"/>
      <c r="GG518" s="254">
        <v>120.77090806473859</v>
      </c>
      <c r="GH518" s="254"/>
      <c r="GI518" s="254">
        <v>87.419876263558791</v>
      </c>
      <c r="GJ518" s="254"/>
      <c r="GK518" s="254">
        <v>15.455298323290476</v>
      </c>
      <c r="GL518" s="254"/>
      <c r="GM518" s="254">
        <v>0</v>
      </c>
      <c r="GN518" s="254"/>
      <c r="GO518" s="254">
        <v>51.162861245761029</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2.0700165301175724</v>
      </c>
      <c r="GB519" s="254"/>
      <c r="GC519" s="254">
        <v>11.05066318119211</v>
      </c>
      <c r="GD519" s="254"/>
      <c r="GE519" s="254">
        <v>50.471046735016927</v>
      </c>
      <c r="GF519" s="254"/>
      <c r="GG519" s="254">
        <v>128.7203456686392</v>
      </c>
      <c r="GH519" s="254"/>
      <c r="GI519" s="254">
        <v>92.543696862732233</v>
      </c>
      <c r="GJ519" s="254"/>
      <c r="GK519" s="254">
        <v>21.524628737034082</v>
      </c>
      <c r="GL519" s="254"/>
      <c r="GM519" s="254">
        <v>1.0706555805877722</v>
      </c>
      <c r="GN519" s="254"/>
      <c r="GO519" s="254">
        <v>47.453965022539997</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1.9084944176398639</v>
      </c>
      <c r="GB520" s="254"/>
      <c r="GC520" s="254">
        <v>12.332806984830949</v>
      </c>
      <c r="GD520" s="254"/>
      <c r="GE520" s="254">
        <v>49.781063096643166</v>
      </c>
      <c r="GF520" s="254"/>
      <c r="GG520" s="254">
        <v>136.22810831802659</v>
      </c>
      <c r="GH520" s="254"/>
      <c r="GI520" s="254">
        <v>97.57428735598539</v>
      </c>
      <c r="GJ520" s="254"/>
      <c r="GK520" s="254">
        <v>27.583195437464472</v>
      </c>
      <c r="GL520" s="254"/>
      <c r="GM520" s="254">
        <v>2.0947085756526804</v>
      </c>
      <c r="GN520" s="254"/>
      <c r="GO520" s="254">
        <v>50.744242358632121</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1.5555222851685619</v>
      </c>
      <c r="GB521" s="254"/>
      <c r="GC521" s="254">
        <v>12.903842501274108</v>
      </c>
      <c r="GD521" s="254"/>
      <c r="GE521" s="254">
        <v>52.775697917443686</v>
      </c>
      <c r="GF521" s="254"/>
      <c r="GG521" s="254">
        <v>133.07271778321174</v>
      </c>
      <c r="GH521" s="254"/>
      <c r="GI521" s="254">
        <v>89.729833284611885</v>
      </c>
      <c r="GJ521" s="254"/>
      <c r="GK521" s="254">
        <v>21.320530752288413</v>
      </c>
      <c r="GL521" s="254"/>
      <c r="GM521" s="254">
        <v>2.330183920144123</v>
      </c>
      <c r="GN521" s="254"/>
      <c r="GO521" s="254">
        <v>49.071898426491643</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1.1468179005995771</v>
      </c>
      <c r="GB522" s="254"/>
      <c r="GC522" s="254">
        <v>10.461378851472169</v>
      </c>
      <c r="GD522" s="254"/>
      <c r="GE522" s="254">
        <v>46.616616338043222</v>
      </c>
      <c r="GF522" s="254"/>
      <c r="GG522" s="254">
        <v>105.13916794745317</v>
      </c>
      <c r="GH522" s="254"/>
      <c r="GI522" s="254">
        <v>90.108648195497892</v>
      </c>
      <c r="GJ522" s="254"/>
      <c r="GK522" s="254">
        <v>23.470454805314226</v>
      </c>
      <c r="GL522" s="254"/>
      <c r="GM522" s="254">
        <v>1.5773619305543771</v>
      </c>
      <c r="GN522" s="254"/>
      <c r="GO522" s="254">
        <v>43.216860158060875</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1.1211176755287844</v>
      </c>
      <c r="GB523" s="254"/>
      <c r="GC523" s="254">
        <v>10.584172671744703</v>
      </c>
      <c r="GD523" s="254"/>
      <c r="GE523" s="254">
        <v>42.20053432419067</v>
      </c>
      <c r="GF523" s="254"/>
      <c r="GG523" s="254">
        <v>106.48730317686469</v>
      </c>
      <c r="GH523" s="254"/>
      <c r="GI523" s="254">
        <v>92.78736478922383</v>
      </c>
      <c r="GJ523" s="254"/>
      <c r="GK523" s="254">
        <v>20.425779515292778</v>
      </c>
      <c r="GL523" s="254"/>
      <c r="GM523" s="254">
        <v>1.343880090143682</v>
      </c>
      <c r="GN523" s="254"/>
      <c r="GO523" s="254">
        <v>42.99608681818664</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67">
        <v>0.5482720440845672</v>
      </c>
      <c r="GB524" s="267"/>
      <c r="GC524" s="267">
        <v>9.2846835000480024</v>
      </c>
      <c r="GD524" s="267"/>
      <c r="GE524" s="267">
        <v>37.267584357190387</v>
      </c>
      <c r="GF524" s="267"/>
      <c r="GG524" s="267">
        <v>103.27110093554644</v>
      </c>
      <c r="GH524" s="267"/>
      <c r="GI524" s="267">
        <v>86.372673844114757</v>
      </c>
      <c r="GJ524" s="267"/>
      <c r="GK524" s="267">
        <v>20.985863304101102</v>
      </c>
      <c r="GL524" s="267"/>
      <c r="GM524" s="267">
        <v>1.3358332027474173</v>
      </c>
      <c r="GN524" s="267"/>
      <c r="GO524" s="267">
        <v>40.827145515574728</v>
      </c>
      <c r="GP524" s="254"/>
      <c r="GQ524" s="254"/>
      <c r="GR524" s="254"/>
      <c r="GS524" s="254"/>
      <c r="GT524" s="254"/>
      <c r="GU524" s="184"/>
      <c r="GV524" s="184"/>
      <c r="GW524" s="184"/>
      <c r="GX524" s="184"/>
      <c r="GY524" s="184"/>
      <c r="GZ524" s="184"/>
      <c r="HC524" s="184"/>
      <c r="HG524" s="285">
        <v>914.72574039814685</v>
      </c>
      <c r="HH524" s="285"/>
      <c r="HI524" s="285">
        <v>4480.3377448887622</v>
      </c>
      <c r="HJ524" s="285"/>
      <c r="HK524" s="285">
        <v>344.70218047847192</v>
      </c>
      <c r="HL524" s="285"/>
      <c r="HM524" s="285">
        <v>6822.0988884145281</v>
      </c>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1092500</v>
      </c>
      <c r="ED525" s="244"/>
      <c r="EE525" s="245">
        <v>531000</v>
      </c>
      <c r="EK525" s="242">
        <v>3</v>
      </c>
      <c r="EO525" s="244"/>
      <c r="EP525" s="244"/>
      <c r="GA525" s="267">
        <v>0</v>
      </c>
      <c r="GB525" s="267"/>
      <c r="GC525" s="267">
        <v>9.2592592592592595</v>
      </c>
      <c r="GD525" s="267"/>
      <c r="GE525" s="267">
        <v>38.313356164383563</v>
      </c>
      <c r="GF525" s="267"/>
      <c r="GG525" s="267">
        <v>117.95244522894818</v>
      </c>
      <c r="GH525" s="267"/>
      <c r="GI525" s="267">
        <v>91.253108444156126</v>
      </c>
      <c r="GJ525" s="267"/>
      <c r="GK525" s="267">
        <v>23.015778858702099</v>
      </c>
      <c r="GL525" s="267"/>
      <c r="GM525" s="267">
        <v>1.4107688690336233</v>
      </c>
      <c r="GN525" s="267"/>
      <c r="GO525" s="267">
        <v>43.837176202675778</v>
      </c>
      <c r="GP525" s="254"/>
      <c r="GQ525" s="254"/>
      <c r="GR525" s="254"/>
      <c r="GS525" s="254"/>
      <c r="GT525" s="254"/>
      <c r="GU525" s="184"/>
      <c r="GV525" s="184"/>
      <c r="GW525" s="184"/>
      <c r="GX525" s="184"/>
      <c r="GY525" s="184"/>
      <c r="GZ525" s="184"/>
      <c r="HC525" s="184"/>
      <c r="HG525" s="285">
        <v>995.12841858600802</v>
      </c>
      <c r="HH525" s="285"/>
      <c r="HI525" s="285">
        <v>5524.4658218481172</v>
      </c>
      <c r="HJ525" s="285"/>
      <c r="HK525" s="285">
        <v>474.82502389541514</v>
      </c>
      <c r="HL525" s="285"/>
      <c r="HM525" s="285">
        <v>8138.3159128048592</v>
      </c>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0.29436571649763843</v>
      </c>
      <c r="GB526" s="267"/>
      <c r="GC526" s="267">
        <v>8.8912448915218274</v>
      </c>
      <c r="GD526" s="267"/>
      <c r="GE526" s="267">
        <v>31.689477599228944</v>
      </c>
      <c r="GF526" s="267"/>
      <c r="GG526" s="267">
        <v>104.57332830532954</v>
      </c>
      <c r="GH526" s="267"/>
      <c r="GI526" s="267">
        <v>82.349765750570654</v>
      </c>
      <c r="GJ526" s="267"/>
      <c r="GK526" s="267">
        <v>21.294040780127276</v>
      </c>
      <c r="GL526" s="267"/>
      <c r="GM526" s="267">
        <v>0.9403244196324817</v>
      </c>
      <c r="GN526" s="267"/>
      <c r="GO526" s="267">
        <v>39.097568202566642</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4.3882599150230401</v>
      </c>
      <c r="GD527" s="267"/>
      <c r="GE527" s="267">
        <v>22.025628137024917</v>
      </c>
      <c r="GF527" s="267"/>
      <c r="GG527" s="267">
        <v>78.366599795095269</v>
      </c>
      <c r="GH527" s="267"/>
      <c r="GI527" s="267">
        <v>62.80291553250855</v>
      </c>
      <c r="GJ527" s="267"/>
      <c r="GK527" s="267">
        <v>16.591679059195734</v>
      </c>
      <c r="GL527" s="267"/>
      <c r="GM527" s="267">
        <v>1.4102045027714025</v>
      </c>
      <c r="GN527" s="267"/>
      <c r="GO527" s="267">
        <v>29.182380025030216</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c r="GB528" s="267"/>
      <c r="GC528" s="267"/>
      <c r="GD528" s="267"/>
      <c r="GE528" s="267"/>
      <c r="GF528" s="267"/>
      <c r="GG528" s="267"/>
      <c r="GH528" s="267"/>
      <c r="GI528" s="267"/>
      <c r="GJ528" s="267"/>
      <c r="GK528" s="267"/>
      <c r="GL528" s="267"/>
      <c r="GM528" s="267"/>
      <c r="GN528" s="267"/>
      <c r="GO528" s="267"/>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v>86.6</v>
      </c>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16.302846090080134</v>
      </c>
      <c r="GB530" s="254"/>
      <c r="GC530" s="254">
        <v>46.368967072620656</v>
      </c>
      <c r="GD530" s="254"/>
      <c r="GE530" s="254">
        <v>73.383084577114431</v>
      </c>
      <c r="GF530" s="254"/>
      <c r="GG530" s="254">
        <v>107.84770784770785</v>
      </c>
      <c r="GH530" s="254"/>
      <c r="GI530" s="254">
        <v>58.508740635033888</v>
      </c>
      <c r="GJ530" s="254"/>
      <c r="GK530" s="254">
        <v>13.133208255159476</v>
      </c>
      <c r="GL530" s="254"/>
      <c r="GM530" s="254">
        <v>0</v>
      </c>
      <c r="GN530" s="254"/>
      <c r="GO530" s="254">
        <v>57.752493717527713</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16.192284449895237</v>
      </c>
      <c r="GB531" s="254"/>
      <c r="GC531" s="254">
        <v>35.803200145820711</v>
      </c>
      <c r="GD531" s="254"/>
      <c r="GE531" s="254">
        <v>74.103723062349829</v>
      </c>
      <c r="GF531" s="254"/>
      <c r="GG531" s="254">
        <v>114.16821216832481</v>
      </c>
      <c r="GH531" s="254"/>
      <c r="GI531" s="254">
        <v>63.512571314835952</v>
      </c>
      <c r="GJ531" s="254"/>
      <c r="GK531" s="254">
        <v>14.894536126654144</v>
      </c>
      <c r="GL531" s="254"/>
      <c r="GM531" s="254">
        <v>0</v>
      </c>
      <c r="GN531" s="254"/>
      <c r="GO531" s="254">
        <v>58.130979498654291</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13.084647301910428</v>
      </c>
      <c r="GB532" s="254"/>
      <c r="GC532" s="254">
        <v>36.732487103545118</v>
      </c>
      <c r="GD532" s="254"/>
      <c r="GE532" s="254">
        <v>71.993668638626517</v>
      </c>
      <c r="GF532" s="254"/>
      <c r="GG532" s="254">
        <v>116.49695216648389</v>
      </c>
      <c r="GH532" s="254"/>
      <c r="GI532" s="254">
        <v>67.957577976825064</v>
      </c>
      <c r="GJ532" s="254"/>
      <c r="GK532" s="254">
        <v>17.039710392286644</v>
      </c>
      <c r="GL532" s="254"/>
      <c r="GM532" s="254">
        <v>1.4681040856883896</v>
      </c>
      <c r="GN532" s="254"/>
      <c r="GO532" s="254">
        <v>58.935405273999415</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14.080189625630716</v>
      </c>
      <c r="GB533" s="254"/>
      <c r="GC533" s="254">
        <v>32.620757887652175</v>
      </c>
      <c r="GD533" s="254"/>
      <c r="GE533" s="254">
        <v>64.918167309894997</v>
      </c>
      <c r="GF533" s="254"/>
      <c r="GG533" s="254">
        <v>123.20741576629597</v>
      </c>
      <c r="GH533" s="254"/>
      <c r="GI533" s="254">
        <v>72.556055305414205</v>
      </c>
      <c r="GJ533" s="254"/>
      <c r="GK533" s="254">
        <v>15.077540714145281</v>
      </c>
      <c r="GL533" s="254"/>
      <c r="GM533" s="254">
        <v>0.94722634288260998</v>
      </c>
      <c r="GN533" s="254"/>
      <c r="GO533" s="254">
        <v>58.330796744443518</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9.9520077245735639</v>
      </c>
      <c r="GB534" s="254"/>
      <c r="GC534" s="254">
        <v>34.07011974132439</v>
      </c>
      <c r="GD534" s="254"/>
      <c r="GE534" s="254">
        <v>68.956883914338647</v>
      </c>
      <c r="GF534" s="254"/>
      <c r="GG534" s="254">
        <v>128.60457631644778</v>
      </c>
      <c r="GH534" s="254"/>
      <c r="GI534" s="254">
        <v>80.483781047174759</v>
      </c>
      <c r="GJ534" s="254"/>
      <c r="GK534" s="254">
        <v>17.593708100697121</v>
      </c>
      <c r="GL534" s="254"/>
      <c r="GM534" s="254">
        <v>0</v>
      </c>
      <c r="GN534" s="254"/>
      <c r="GO534" s="254">
        <v>61.196091531434725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11.48948181542006</v>
      </c>
      <c r="GB535" s="254"/>
      <c r="GC535" s="254">
        <v>34.656979456533598</v>
      </c>
      <c r="GD535" s="254"/>
      <c r="GE535" s="254">
        <v>70.473464684930633</v>
      </c>
      <c r="GF535" s="254"/>
      <c r="GG535" s="254">
        <v>143.30253203650537</v>
      </c>
      <c r="GH535" s="254"/>
      <c r="GI535" s="254">
        <v>86.961538885527233</v>
      </c>
      <c r="GJ535" s="254"/>
      <c r="GK535" s="254">
        <v>19.671063638396017</v>
      </c>
      <c r="GL535" s="254"/>
      <c r="GM535" s="254">
        <v>0</v>
      </c>
      <c r="GN535" s="254"/>
      <c r="GO535" s="254">
        <v>65.555997366235403</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10.394437334976924</v>
      </c>
      <c r="GB536" s="254"/>
      <c r="GC536" s="254">
        <v>36.706944141975129</v>
      </c>
      <c r="GD536" s="254"/>
      <c r="GE536" s="254">
        <v>79.312549880244774</v>
      </c>
      <c r="GF536" s="254"/>
      <c r="GG536" s="254">
        <v>134.47657482265254</v>
      </c>
      <c r="GH536" s="254"/>
      <c r="GI536" s="254">
        <v>100.99284782582164</v>
      </c>
      <c r="GJ536" s="254"/>
      <c r="GK536" s="254">
        <v>21.50552945384004</v>
      </c>
      <c r="GL536" s="254"/>
      <c r="GM536" s="254">
        <v>0</v>
      </c>
      <c r="GN536" s="254"/>
      <c r="GO536" s="254">
        <v>68.424076055104109</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10.634168032985366</v>
      </c>
      <c r="GB537" s="254"/>
      <c r="GC537" s="254">
        <v>30.372122572341656</v>
      </c>
      <c r="GD537" s="254"/>
      <c r="GE537" s="254">
        <v>73.744886981187165</v>
      </c>
      <c r="GF537" s="254"/>
      <c r="GG537" s="254">
        <v>136.98953249526349</v>
      </c>
      <c r="GH537" s="254"/>
      <c r="GI537" s="254">
        <v>102.18902425001284</v>
      </c>
      <c r="GJ537" s="254"/>
      <c r="GK537" s="254">
        <v>24.49628777574306</v>
      </c>
      <c r="GL537" s="254"/>
      <c r="GM537" s="254">
        <v>1.5265692463792384</v>
      </c>
      <c r="GN537" s="254"/>
      <c r="GO537" s="254">
        <v>67.363642800701356</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7.7029390589630884</v>
      </c>
      <c r="GB538" s="254"/>
      <c r="GC538" s="254">
        <v>27.056788447430332</v>
      </c>
      <c r="GD538" s="254"/>
      <c r="GE538" s="254">
        <v>72.365148421961024</v>
      </c>
      <c r="GF538" s="254"/>
      <c r="GG538" s="254">
        <v>131.44401167734787</v>
      </c>
      <c r="GH538" s="254"/>
      <c r="GI538" s="254">
        <v>96.344895461563127</v>
      </c>
      <c r="GJ538" s="254"/>
      <c r="GK538" s="254">
        <v>21.418439232516089</v>
      </c>
      <c r="GL538" s="254"/>
      <c r="GM538" s="254">
        <v>2.038307535662597</v>
      </c>
      <c r="GN538" s="254"/>
      <c r="GO538" s="254">
        <v>63.747371157405283</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8.3389374579690649</v>
      </c>
      <c r="GB539" s="254"/>
      <c r="GC539" s="254">
        <v>30.463802841006331</v>
      </c>
      <c r="GD539" s="254"/>
      <c r="GE539" s="254">
        <v>72.34798047048379</v>
      </c>
      <c r="GF539" s="254"/>
      <c r="GG539" s="254">
        <v>121.77149237067361</v>
      </c>
      <c r="GH539" s="254"/>
      <c r="GI539" s="254">
        <v>95.864507111732308</v>
      </c>
      <c r="GJ539" s="254"/>
      <c r="GK539" s="254">
        <v>23.091103133792569</v>
      </c>
      <c r="GL539" s="254"/>
      <c r="GM539" s="254">
        <v>0.6736274840013472</v>
      </c>
      <c r="GN539" s="254"/>
      <c r="GO539" s="254">
        <v>64.805088702147529</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6.266458724793754</v>
      </c>
      <c r="GB540" s="254"/>
      <c r="GC540" s="254">
        <v>29.47177628512523</v>
      </c>
      <c r="GD540" s="254"/>
      <c r="GE540" s="254">
        <v>64.569927336411098</v>
      </c>
      <c r="GF540" s="254"/>
      <c r="GG540" s="254">
        <v>120.30580187589518</v>
      </c>
      <c r="GH540" s="254"/>
      <c r="GI540" s="254">
        <v>95.733470928980395</v>
      </c>
      <c r="GJ540" s="254"/>
      <c r="GK540" s="254">
        <v>23.388343585137047</v>
      </c>
      <c r="GL540" s="254"/>
      <c r="GM540" s="254">
        <v>0.64207490478241613</v>
      </c>
      <c r="GN540" s="254"/>
      <c r="GO540" s="254">
        <v>62.806129128988253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7.1500256292997433</v>
      </c>
      <c r="GC541" s="254">
        <v>29.829010809301611</v>
      </c>
      <c r="GE541" s="254">
        <v>58.97470130808825</v>
      </c>
      <c r="GG541" s="254">
        <v>98.032578764781732</v>
      </c>
      <c r="GI541" s="254">
        <v>86.567096134677115</v>
      </c>
      <c r="GK541" s="254">
        <v>19.979138018302333</v>
      </c>
      <c r="GM541" s="254">
        <v>0</v>
      </c>
      <c r="GO541" s="254">
        <v>56.746274198135815</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9.0867154318050716</v>
      </c>
      <c r="GC542" s="254">
        <v>29.725075936512582</v>
      </c>
      <c r="GE542" s="254">
        <v>58.258365774471784</v>
      </c>
      <c r="GG542" s="254">
        <v>115.24917934626163</v>
      </c>
      <c r="GI542" s="254">
        <v>89.604112384858553</v>
      </c>
      <c r="GK542" s="254">
        <v>24.168431009862644</v>
      </c>
      <c r="GM542" s="254">
        <v>0</v>
      </c>
      <c r="GO542" s="254">
        <v>60.90109799034461</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4.8894818882964763</v>
      </c>
      <c r="GB543" s="254"/>
      <c r="GC543" s="254">
        <v>26.404129312908509</v>
      </c>
      <c r="GD543" s="254"/>
      <c r="GE543" s="254">
        <v>58.18182843282198</v>
      </c>
      <c r="GF543" s="254"/>
      <c r="GG543" s="254">
        <v>98.262661436493161</v>
      </c>
      <c r="GH543" s="254"/>
      <c r="GI543" s="254">
        <v>90.573489493469964</v>
      </c>
      <c r="GJ543" s="254"/>
      <c r="GK543" s="254">
        <v>22.235015980942521</v>
      </c>
      <c r="GL543" s="254"/>
      <c r="GM543" s="254">
        <v>3.462503155765587</v>
      </c>
      <c r="GN543" s="254"/>
      <c r="GO543" s="254">
        <v>57.579783529395094</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4.8655282448077131</v>
      </c>
      <c r="GB544" s="254"/>
      <c r="GC544" s="254">
        <v>25.665973015622345</v>
      </c>
      <c r="GD544" s="254"/>
      <c r="GE544" s="254">
        <v>58.206342377682432</v>
      </c>
      <c r="GF544" s="254"/>
      <c r="GG544" s="254">
        <v>103.08733832838936</v>
      </c>
      <c r="GH544" s="254"/>
      <c r="GI544" s="254">
        <v>93.473319854241936</v>
      </c>
      <c r="GJ544" s="254"/>
      <c r="GK544" s="254">
        <v>23.287513104742779</v>
      </c>
      <c r="GL544" s="254"/>
      <c r="GM544" s="254">
        <v>2.9122191620349769</v>
      </c>
      <c r="GN544" s="254"/>
      <c r="GO544" s="254">
        <v>52.785791406056759</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4.8418081556345305</v>
      </c>
      <c r="GB545" s="254"/>
      <c r="GC545" s="254">
        <v>24.931425678508855</v>
      </c>
      <c r="GD545" s="254"/>
      <c r="GE545" s="254">
        <v>58.229952522701076</v>
      </c>
      <c r="GF545" s="254"/>
      <c r="GG545" s="254">
        <v>107.54125326673723</v>
      </c>
      <c r="GH545" s="254"/>
      <c r="GI545" s="254">
        <v>96.211884379250179</v>
      </c>
      <c r="GJ545" s="254"/>
      <c r="GK545" s="254">
        <v>24.306806079020262</v>
      </c>
      <c r="GL545" s="254"/>
      <c r="GM545" s="254">
        <v>2.3869626168211875</v>
      </c>
      <c r="GN545" s="254"/>
      <c r="GO545" s="254">
        <v>54.41947815496448</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5.79663325641783</v>
      </c>
      <c r="GB546" s="254"/>
      <c r="GC546" s="254">
        <v>22.819414538432909</v>
      </c>
      <c r="GD546" s="254"/>
      <c r="GE546" s="254">
        <v>60.420031477422192</v>
      </c>
      <c r="GF546" s="254"/>
      <c r="GG546" s="254">
        <v>109.01473369365998</v>
      </c>
      <c r="GH546" s="254"/>
      <c r="GI546" s="254">
        <v>97.428429907169615</v>
      </c>
      <c r="GJ546" s="254"/>
      <c r="GK546" s="254">
        <v>25.710113154786526</v>
      </c>
      <c r="GL546" s="254"/>
      <c r="GM546" s="254">
        <v>3.0675211050421827</v>
      </c>
      <c r="GN546" s="254"/>
      <c r="GO546" s="254">
        <v>55.576478342494767</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2.7899892516470102</v>
      </c>
      <c r="GB547" s="254"/>
      <c r="GC547" s="254">
        <v>20.284348704351185</v>
      </c>
      <c r="GD547" s="254"/>
      <c r="GE547" s="254">
        <v>47.12594295658905</v>
      </c>
      <c r="GF547" s="254"/>
      <c r="GG547" s="254">
        <v>103.33751449703847</v>
      </c>
      <c r="GH547" s="254"/>
      <c r="GI547" s="254">
        <v>86.168402654693381</v>
      </c>
      <c r="GJ547" s="254"/>
      <c r="GK547" s="254">
        <v>24.075024458343179</v>
      </c>
      <c r="GL547" s="254"/>
      <c r="GM547" s="254">
        <v>1.6245942983914701</v>
      </c>
      <c r="GN547" s="254"/>
      <c r="GO547" s="254">
        <v>49.26949341366339</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2.4917452975549947</v>
      </c>
      <c r="GB548" s="254"/>
      <c r="GC548" s="254">
        <v>19.097417510999879</v>
      </c>
      <c r="GD548" s="254"/>
      <c r="GE548" s="254">
        <v>43.539874740694039</v>
      </c>
      <c r="GF548" s="254"/>
      <c r="GG548" s="254">
        <v>99.287298629615947</v>
      </c>
      <c r="GH548" s="254"/>
      <c r="GI548" s="254">
        <v>82.608754951708846</v>
      </c>
      <c r="GJ548" s="254"/>
      <c r="GK548" s="254">
        <v>25.542549822175374</v>
      </c>
      <c r="GL548" s="254"/>
      <c r="GM548" s="254">
        <v>3.7200951217981535</v>
      </c>
      <c r="GN548" s="254"/>
      <c r="GO548" s="254">
        <v>47.758473134306918</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67">
        <v>1.3467733024526662</v>
      </c>
      <c r="GB549" s="267"/>
      <c r="GC549" s="267">
        <v>16.610485295295543</v>
      </c>
      <c r="GD549" s="267"/>
      <c r="GE549" s="267">
        <v>38.888261294872265</v>
      </c>
      <c r="GF549" s="267"/>
      <c r="GG549" s="267">
        <v>95.051563650530426</v>
      </c>
      <c r="GH549" s="267"/>
      <c r="GI549" s="267">
        <v>79.575197034978075</v>
      </c>
      <c r="GJ549" s="267"/>
      <c r="GK549" s="267">
        <v>22.334046852389978</v>
      </c>
      <c r="GL549" s="267"/>
      <c r="GM549" s="267">
        <v>2.0868878322228825</v>
      </c>
      <c r="GN549" s="267"/>
      <c r="GO549" s="267">
        <v>44.862510217955737</v>
      </c>
      <c r="GP549" s="254"/>
      <c r="GQ549" s="254"/>
      <c r="GR549" s="254"/>
      <c r="GS549" s="254"/>
      <c r="GT549" s="254"/>
      <c r="GU549" s="184"/>
      <c r="GV549" s="184"/>
      <c r="GW549" s="184"/>
      <c r="GX549" s="184"/>
      <c r="GY549" s="184"/>
      <c r="GZ549" s="184"/>
      <c r="HC549" s="184"/>
      <c r="HG549" s="285">
        <v>1105.2680951093405</v>
      </c>
      <c r="HH549" s="285"/>
      <c r="HI549" s="285">
        <v>4875.2089966505355</v>
      </c>
      <c r="HJ549" s="285"/>
      <c r="HK549" s="285">
        <v>329.9801901524641</v>
      </c>
      <c r="HL549" s="285"/>
      <c r="HM549" s="285">
        <v>7510.0842608278199</v>
      </c>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995000</v>
      </c>
      <c r="ED550" s="244"/>
      <c r="EE550" s="245">
        <v>565000</v>
      </c>
      <c r="EK550" s="242">
        <v>2.9000000000000004</v>
      </c>
      <c r="EO550" s="244"/>
      <c r="EP550" s="244"/>
      <c r="GA550" s="267">
        <v>0.27529249827942193</v>
      </c>
      <c r="GB550" s="267"/>
      <c r="GC550" s="267">
        <v>15.112961677847174</v>
      </c>
      <c r="GD550" s="267"/>
      <c r="GE550" s="267">
        <v>39.526538482138072</v>
      </c>
      <c r="GF550" s="267"/>
      <c r="GG550" s="267">
        <v>101.19717589276578</v>
      </c>
      <c r="GH550" s="267"/>
      <c r="GI550" s="267">
        <v>86.510890122628282</v>
      </c>
      <c r="GJ550" s="267"/>
      <c r="GK550" s="267">
        <v>22.036351938233874</v>
      </c>
      <c r="GL550" s="267"/>
      <c r="GM550" s="267">
        <v>0.55555555555555558</v>
      </c>
      <c r="GN550" s="267"/>
      <c r="GO550" s="267">
        <v>47.106325706594887</v>
      </c>
      <c r="GP550" s="254"/>
      <c r="GQ550" s="254"/>
      <c r="GR550" s="254"/>
      <c r="GS550" s="254"/>
      <c r="GT550" s="254"/>
      <c r="GU550" s="184"/>
      <c r="GV550" s="184"/>
      <c r="GW550" s="184"/>
      <c r="GX550" s="184"/>
      <c r="GY550" s="184"/>
      <c r="GZ550" s="184"/>
      <c r="HC550" s="184"/>
      <c r="HG550" s="285">
        <v>1140.8107905261238</v>
      </c>
      <c r="HH550" s="285"/>
      <c r="HI550" s="285">
        <v>5885.2541627799756</v>
      </c>
      <c r="HJ550" s="285"/>
      <c r="HK550" s="285">
        <v>342.56489433561711</v>
      </c>
      <c r="HL550" s="285"/>
      <c r="HM550" s="285">
        <v>8626.8455080575131</v>
      </c>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1.5783778760334823</v>
      </c>
      <c r="GB551" s="267"/>
      <c r="GC551" s="267">
        <v>12.586213920821384</v>
      </c>
      <c r="GD551" s="267"/>
      <c r="GE551" s="267">
        <v>33.952674993595963</v>
      </c>
      <c r="GF551" s="267"/>
      <c r="GG551" s="267">
        <v>90.808433708290494</v>
      </c>
      <c r="GH551" s="267"/>
      <c r="GI551" s="267">
        <v>82.141856893040213</v>
      </c>
      <c r="GJ551" s="267"/>
      <c r="GK551" s="267">
        <v>25.790127526300111</v>
      </c>
      <c r="GL551" s="267"/>
      <c r="GM551" s="267">
        <v>2.0038558090860619</v>
      </c>
      <c r="GN551" s="267"/>
      <c r="GO551" s="267">
        <v>43.612419534957603</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0.25187380600367337</v>
      </c>
      <c r="GB552" s="267"/>
      <c r="GC552" s="267">
        <v>8.7081002879881844</v>
      </c>
      <c r="GD552" s="267"/>
      <c r="GE552" s="267">
        <v>25.174518568692424</v>
      </c>
      <c r="GF552" s="267"/>
      <c r="GG552" s="267">
        <v>67.469752837648613</v>
      </c>
      <c r="GH552" s="267"/>
      <c r="GI552" s="267">
        <v>59.978195491689959</v>
      </c>
      <c r="GJ552" s="267"/>
      <c r="GK552" s="267">
        <v>16.838950964979915</v>
      </c>
      <c r="GL552" s="267"/>
      <c r="GM552" s="267">
        <v>0.71699572043368132</v>
      </c>
      <c r="GN552" s="267"/>
      <c r="GO552" s="267">
        <v>31.701072639142907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c r="GB553" s="267"/>
      <c r="GC553" s="267"/>
      <c r="GD553" s="267"/>
      <c r="GE553" s="267"/>
      <c r="GF553" s="267"/>
      <c r="GG553" s="267"/>
      <c r="GH553" s="267"/>
      <c r="GI553" s="267"/>
      <c r="GJ553" s="267"/>
      <c r="GK553" s="267"/>
      <c r="GL553" s="267"/>
      <c r="GM553" s="267"/>
      <c r="GN553" s="267"/>
      <c r="GO553" s="267"/>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v>64.599999999999994</v>
      </c>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13.363028953229399</v>
      </c>
      <c r="GB555" s="254"/>
      <c r="GC555" s="254">
        <v>54.686313231049674</v>
      </c>
      <c r="GD555" s="254"/>
      <c r="GE555" s="254">
        <v>113.05709810622241</v>
      </c>
      <c r="GF555" s="254"/>
      <c r="GG555" s="254">
        <v>126.99573430834857</v>
      </c>
      <c r="GH555" s="254"/>
      <c r="GI555" s="254">
        <v>49.852410626434896</v>
      </c>
      <c r="GJ555" s="254"/>
      <c r="GK555" s="254">
        <v>6.8090374497059738</v>
      </c>
      <c r="GL555" s="254"/>
      <c r="GM555" s="254">
        <v>0</v>
      </c>
      <c r="GN555" s="254"/>
      <c r="GO555" s="254">
        <v>57.582042210564843</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9.8451279725914294</v>
      </c>
      <c r="GB556" s="254"/>
      <c r="GC556" s="254">
        <v>58.193389069251893</v>
      </c>
      <c r="GD556" s="254"/>
      <c r="GE556" s="254">
        <v>122.31362774001597</v>
      </c>
      <c r="GF556" s="254"/>
      <c r="GG556" s="254">
        <v>140.04818208360118</v>
      </c>
      <c r="GH556" s="254"/>
      <c r="GI556" s="254">
        <v>52.18938322245647</v>
      </c>
      <c r="GJ556" s="254"/>
      <c r="GK556" s="254">
        <v>6.9895794592067348</v>
      </c>
      <c r="GL556" s="254"/>
      <c r="GM556" s="254">
        <v>0</v>
      </c>
      <c r="GN556" s="254"/>
      <c r="GO556" s="254">
        <v>61.242089831587442</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9.6201492312759136</v>
      </c>
      <c r="GB557" s="254"/>
      <c r="GC557" s="254">
        <v>52.145507988194147</v>
      </c>
      <c r="GD557" s="254"/>
      <c r="GE557" s="254">
        <v>104.35648038481452</v>
      </c>
      <c r="GF557" s="254"/>
      <c r="GG557" s="254">
        <v>127.17369239600887</v>
      </c>
      <c r="GH557" s="254"/>
      <c r="GI557" s="254">
        <v>51.689389844343097</v>
      </c>
      <c r="GJ557" s="254"/>
      <c r="GK557" s="254">
        <v>10.650786763915169</v>
      </c>
      <c r="GL557" s="254"/>
      <c r="GM557" s="254">
        <v>0</v>
      </c>
      <c r="GN557" s="254"/>
      <c r="GO557" s="254">
        <v>56.165179299954154</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11.15503205027832</v>
      </c>
      <c r="GB558" s="254"/>
      <c r="GC558" s="254">
        <v>50.055805890079775</v>
      </c>
      <c r="GD558" s="254"/>
      <c r="GE558" s="254">
        <v>115.83386648579736</v>
      </c>
      <c r="GF558" s="254"/>
      <c r="GG558" s="254">
        <v>136.95831954820622</v>
      </c>
      <c r="GH558" s="254"/>
      <c r="GI558" s="254">
        <v>62.810431002100955</v>
      </c>
      <c r="GJ558" s="254"/>
      <c r="GK558" s="254">
        <v>9.3874626558999523</v>
      </c>
      <c r="GL558" s="254"/>
      <c r="GM558" s="254">
        <v>0.62929549355494996</v>
      </c>
      <c r="GN558" s="254"/>
      <c r="GO558" s="254">
        <v>61.085690953611739</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10.697314584381278</v>
      </c>
      <c r="GB559" s="254"/>
      <c r="GC559" s="254">
        <v>46.266726197835439</v>
      </c>
      <c r="GD559" s="254"/>
      <c r="GE559" s="254">
        <v>92.124131694017933</v>
      </c>
      <c r="GF559" s="254"/>
      <c r="GG559" s="254">
        <v>136.15468208442644</v>
      </c>
      <c r="GH559" s="254"/>
      <c r="GI559" s="254">
        <v>63.97027601869523</v>
      </c>
      <c r="GJ559" s="254"/>
      <c r="GK559" s="254">
        <v>13.216655706565621</v>
      </c>
      <c r="GL559" s="254"/>
      <c r="GM559" s="254">
        <v>0</v>
      </c>
      <c r="GN559" s="254"/>
      <c r="GO559" s="254">
        <v>57.681065741616251</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7.9560943692836315</v>
      </c>
      <c r="GB560" s="254"/>
      <c r="GC560" s="254">
        <v>46.030655645773756</v>
      </c>
      <c r="GD560" s="254"/>
      <c r="GE560" s="254">
        <v>101.6054829108006</v>
      </c>
      <c r="GF560" s="254"/>
      <c r="GG560" s="254">
        <v>124.71143654937671</v>
      </c>
      <c r="GH560" s="254"/>
      <c r="GI560" s="254">
        <v>71.927408205918894</v>
      </c>
      <c r="GJ560" s="254"/>
      <c r="GK560" s="254">
        <v>11.750593058888454</v>
      </c>
      <c r="GL560" s="254"/>
      <c r="GM560" s="254">
        <v>0</v>
      </c>
      <c r="GN560" s="254"/>
      <c r="GO560" s="254">
        <v>57.570468163851579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9.4720576854890872</v>
      </c>
      <c r="GB561" s="254"/>
      <c r="GC561" s="254">
        <v>46.519849546471818</v>
      </c>
      <c r="GD561" s="254"/>
      <c r="GE561" s="254">
        <v>115.88881210089652</v>
      </c>
      <c r="GF561" s="254"/>
      <c r="GG561" s="254">
        <v>134.20396734447448</v>
      </c>
      <c r="GH561" s="254"/>
      <c r="GI561" s="254">
        <v>77.297717447347026</v>
      </c>
      <c r="GJ561" s="254"/>
      <c r="GK561" s="254">
        <v>12.145393675977626</v>
      </c>
      <c r="GL561" s="254"/>
      <c r="GM561" s="254">
        <v>0</v>
      </c>
      <c r="GN561" s="254"/>
      <c r="GO561" s="254">
        <v>62.655042422170901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9.5229660738934605</v>
      </c>
      <c r="GB562" s="254"/>
      <c r="GC562" s="254">
        <v>47.475094640363636</v>
      </c>
      <c r="GD562" s="254"/>
      <c r="GE562" s="254">
        <v>98.668590150849596</v>
      </c>
      <c r="GF562" s="254"/>
      <c r="GG562" s="254">
        <v>134.46935626974454</v>
      </c>
      <c r="GH562" s="254"/>
      <c r="GI562" s="254">
        <v>76.921857619870991</v>
      </c>
      <c r="GJ562" s="254"/>
      <c r="GK562" s="254">
        <v>11.730518543476844</v>
      </c>
      <c r="GL562" s="254"/>
      <c r="GM562" s="254">
        <v>0.79190728753164685</v>
      </c>
      <c r="GN562" s="254"/>
      <c r="GO562" s="254">
        <v>60.576214181544323</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7.2602875175902666</v>
      </c>
      <c r="GB563" s="254"/>
      <c r="GC563" s="254">
        <v>42.717940921918483</v>
      </c>
      <c r="GD563" s="254"/>
      <c r="GE563" s="254">
        <v>95.438148779570398</v>
      </c>
      <c r="GF563" s="254"/>
      <c r="GG563" s="254">
        <v>120.59241027712726</v>
      </c>
      <c r="GH563" s="254"/>
      <c r="GI563" s="254">
        <v>80.622436416907973</v>
      </c>
      <c r="GJ563" s="254"/>
      <c r="GK563" s="254">
        <v>14.0758171817419</v>
      </c>
      <c r="GL563" s="254"/>
      <c r="GM563" s="254">
        <v>0</v>
      </c>
      <c r="GN563" s="254"/>
      <c r="GO563" s="254">
        <v>57.713543697406351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9.7459823742871947</v>
      </c>
      <c r="GB564" s="254"/>
      <c r="GC564" s="254">
        <v>48.934039204464156</v>
      </c>
      <c r="GD564" s="254"/>
      <c r="GE564" s="254">
        <v>128.34053448551768</v>
      </c>
      <c r="GF564" s="254"/>
      <c r="GG564" s="254">
        <v>130.50114474688374</v>
      </c>
      <c r="GH564" s="254"/>
      <c r="GI564" s="254">
        <v>80.102805739987147</v>
      </c>
      <c r="GJ564" s="254"/>
      <c r="GK564" s="254">
        <v>14.838906392926111</v>
      </c>
      <c r="GL564" s="254"/>
      <c r="GM564" s="254">
        <v>1.2083375289497533</v>
      </c>
      <c r="GN564" s="254"/>
      <c r="GO564" s="254">
        <v>63.49905853130884</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10.652715398748606</v>
      </c>
      <c r="GB565" s="254"/>
      <c r="GC565" s="254">
        <v>40.265217247940178</v>
      </c>
      <c r="GD565" s="254"/>
      <c r="GE565" s="254">
        <v>100.75426937207206</v>
      </c>
      <c r="GF565" s="254"/>
      <c r="GG565" s="254">
        <v>121.66373680496285</v>
      </c>
      <c r="GH565" s="254"/>
      <c r="GI565" s="254">
        <v>69.310161994945346</v>
      </c>
      <c r="GJ565" s="254"/>
      <c r="GK565" s="254">
        <v>16.614709491403048</v>
      </c>
      <c r="GL565" s="254"/>
      <c r="GM565" s="254">
        <v>0.59657003220123517</v>
      </c>
      <c r="GN565" s="254"/>
      <c r="GO565" s="254">
        <v>55.682194363601418</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9.0624571372750964</v>
      </c>
      <c r="GC566" s="254">
        <v>45.602487021258241</v>
      </c>
      <c r="GE566" s="254">
        <v>105.93949370757025</v>
      </c>
      <c r="GG566" s="254">
        <v>145.95043554399649</v>
      </c>
      <c r="GI566" s="254">
        <v>77.262602152842646</v>
      </c>
      <c r="GK566" s="254">
        <v>16.448726705470559</v>
      </c>
      <c r="GM566" s="254">
        <v>0</v>
      </c>
      <c r="GO566" s="254">
        <v>60.462127397341838</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9.4445887646855855</v>
      </c>
      <c r="GC567" s="254">
        <v>52.369171357354325</v>
      </c>
      <c r="GE567" s="254">
        <v>120.22959376419297</v>
      </c>
      <c r="GG567" s="254">
        <v>170.4035924578931</v>
      </c>
      <c r="GI567" s="254">
        <v>83.971917019251762</v>
      </c>
      <c r="GK567" s="254">
        <v>18.509033924783957</v>
      </c>
      <c r="GM567" s="254">
        <v>0</v>
      </c>
      <c r="GO567" s="254">
        <v>68.118431919110122</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9.3157617324404853</v>
      </c>
      <c r="GB568" s="254"/>
      <c r="GC568" s="254">
        <v>44.887215790978225</v>
      </c>
      <c r="GD568" s="254"/>
      <c r="GE568" s="254">
        <v>110.42186474602356</v>
      </c>
      <c r="GF568" s="254"/>
      <c r="GG568" s="254">
        <v>134.02669978434812</v>
      </c>
      <c r="GH568" s="254"/>
      <c r="GI568" s="254">
        <v>75.84151974680502</v>
      </c>
      <c r="GJ568" s="254"/>
      <c r="GK568" s="254">
        <v>15.061063562979534</v>
      </c>
      <c r="GL568" s="254"/>
      <c r="GM568" s="254">
        <v>0.76026393955442517</v>
      </c>
      <c r="GN568" s="254"/>
      <c r="GO568" s="254">
        <v>59.185052295477604</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7.8372568548641937</v>
      </c>
      <c r="GB569" s="254"/>
      <c r="GC569" s="254">
        <v>42.778199466634341</v>
      </c>
      <c r="GD569" s="254"/>
      <c r="GE569" s="254">
        <v>108.61252626843053</v>
      </c>
      <c r="GF569" s="254"/>
      <c r="GG569" s="254">
        <v>143.856954396552</v>
      </c>
      <c r="GH569" s="254"/>
      <c r="GI569" s="254">
        <v>80.171770129908452</v>
      </c>
      <c r="GJ569" s="254"/>
      <c r="GK569" s="254">
        <v>14.973054232484294</v>
      </c>
      <c r="GL569" s="254"/>
      <c r="GM569" s="254">
        <v>0.65629828828618997</v>
      </c>
      <c r="GN569" s="254"/>
      <c r="GO569" s="254">
        <v>50.094291221221056</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6.3442685511535428</v>
      </c>
      <c r="GB570" s="254"/>
      <c r="GC570" s="254">
        <v>40.679279165347452</v>
      </c>
      <c r="GD570" s="254"/>
      <c r="GE570" s="254">
        <v>106.90049773476194</v>
      </c>
      <c r="GF570" s="254"/>
      <c r="GG570" s="254">
        <v>153.47322226670332</v>
      </c>
      <c r="GH570" s="254"/>
      <c r="GI570" s="254">
        <v>84.718643161138544</v>
      </c>
      <c r="GJ570" s="254"/>
      <c r="GK570" s="254">
        <v>14.884958838441804</v>
      </c>
      <c r="GL570" s="254"/>
      <c r="GM570" s="254">
        <v>0.55508772401467965</v>
      </c>
      <c r="GN570" s="254"/>
      <c r="GO570" s="254">
        <v>51.216254024630167</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3.8799777587910946</v>
      </c>
      <c r="GB571" s="254"/>
      <c r="GC571" s="254">
        <v>40.577808451867064</v>
      </c>
      <c r="GD571" s="254"/>
      <c r="GE571" s="254">
        <v>112.83374256086579</v>
      </c>
      <c r="GF571" s="254"/>
      <c r="GG571" s="254">
        <v>173.24057892279305</v>
      </c>
      <c r="GH571" s="254"/>
      <c r="GI571" s="254">
        <v>82.905539843119399</v>
      </c>
      <c r="GJ571" s="254"/>
      <c r="GK571" s="254">
        <v>17.093025693512338</v>
      </c>
      <c r="GL571" s="254"/>
      <c r="GM571" s="254">
        <v>0.55541999012773502</v>
      </c>
      <c r="GN571" s="254"/>
      <c r="GO571" s="254">
        <v>54.504775983582341</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5.0757693821052259</v>
      </c>
      <c r="GB572" s="254"/>
      <c r="GC572" s="254">
        <v>31.63150810448208</v>
      </c>
      <c r="GD572" s="254"/>
      <c r="GE572" s="254">
        <v>97.013143724110719</v>
      </c>
      <c r="GF572" s="254"/>
      <c r="GG572" s="254">
        <v>139.13870230745474</v>
      </c>
      <c r="GH572" s="254"/>
      <c r="GI572" s="254">
        <v>75.478999518065152</v>
      </c>
      <c r="GJ572" s="254"/>
      <c r="GK572" s="254">
        <v>16.74496369701918</v>
      </c>
      <c r="GL572" s="254"/>
      <c r="GM572" s="254">
        <v>1.2607054358676697</v>
      </c>
      <c r="GN572" s="254"/>
      <c r="GO572" s="254">
        <v>47.478891203995957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5.4635957487937246</v>
      </c>
      <c r="GB573" s="254"/>
      <c r="GC573" s="254">
        <v>25.412593013223884</v>
      </c>
      <c r="GD573" s="254"/>
      <c r="GE573" s="254">
        <v>93.411252400556236</v>
      </c>
      <c r="GF573" s="254"/>
      <c r="GG573" s="254">
        <v>139.06511163601422</v>
      </c>
      <c r="GH573" s="254"/>
      <c r="GI573" s="254">
        <v>65.285622265445582</v>
      </c>
      <c r="GJ573" s="254"/>
      <c r="GK573" s="254">
        <v>13.086862635128066</v>
      </c>
      <c r="GL573" s="254"/>
      <c r="GM573" s="254">
        <v>1.26549774575228</v>
      </c>
      <c r="GN573" s="254"/>
      <c r="GO573" s="254">
        <v>44.817114048172108</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67">
        <v>4.0716659805917308</v>
      </c>
      <c r="GB574" s="267"/>
      <c r="GC574" s="267">
        <v>23.804533657268131</v>
      </c>
      <c r="GD574" s="267"/>
      <c r="GE574" s="267">
        <v>91.176550915074614</v>
      </c>
      <c r="GF574" s="267"/>
      <c r="GG574" s="267">
        <v>142.33265987774215</v>
      </c>
      <c r="GH574" s="267"/>
      <c r="GI574" s="267">
        <v>68.67658837627225</v>
      </c>
      <c r="GJ574" s="267"/>
      <c r="GK574" s="267">
        <v>13.328107381144696</v>
      </c>
      <c r="GL574" s="267"/>
      <c r="GM574" s="267">
        <v>0.72590093063022498</v>
      </c>
      <c r="GN574" s="267"/>
      <c r="GO574" s="267">
        <v>45.491161178988179</v>
      </c>
      <c r="GP574" s="254"/>
      <c r="GQ574" s="254"/>
      <c r="GR574" s="254"/>
      <c r="GS574" s="254"/>
      <c r="GT574" s="254"/>
      <c r="GU574" s="184"/>
      <c r="GV574" s="184"/>
      <c r="GW574" s="184"/>
      <c r="GX574" s="184"/>
      <c r="GY574" s="184"/>
      <c r="GZ574" s="184"/>
      <c r="HC574" s="184"/>
      <c r="HG574" s="285">
        <v>986.23731959610677</v>
      </c>
      <c r="HH574" s="285"/>
      <c r="HI574" s="285">
        <v>3866.8256550930141</v>
      </c>
      <c r="HJ574" s="285"/>
      <c r="HK574" s="285">
        <v>402.3660297339685</v>
      </c>
      <c r="HL574" s="285"/>
      <c r="HM574" s="285">
        <v>6839.6351098136192</v>
      </c>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960000</v>
      </c>
      <c r="ED575" s="244"/>
      <c r="EE575" s="245">
        <v>660000</v>
      </c>
      <c r="EK575" s="242">
        <v>3</v>
      </c>
      <c r="EO575" s="244"/>
      <c r="EP575" s="244"/>
      <c r="GA575" s="267">
        <v>2.6683087027914616</v>
      </c>
      <c r="GB575" s="267"/>
      <c r="GC575" s="267">
        <v>24.167630800874147</v>
      </c>
      <c r="GD575" s="267"/>
      <c r="GE575" s="267">
        <v>102.04669933698472</v>
      </c>
      <c r="GF575" s="267"/>
      <c r="GG575" s="267">
        <v>155.30114484818316</v>
      </c>
      <c r="GH575" s="267"/>
      <c r="GI575" s="267">
        <v>73.772346684770312</v>
      </c>
      <c r="GJ575" s="267"/>
      <c r="GK575" s="267">
        <v>13.69267550532493</v>
      </c>
      <c r="GL575" s="267"/>
      <c r="GM575" s="267">
        <v>0.18176860856130145</v>
      </c>
      <c r="GN575" s="267"/>
      <c r="GO575" s="267">
        <v>47.968800779980505</v>
      </c>
      <c r="GP575" s="254"/>
      <c r="GQ575" s="254"/>
      <c r="GR575" s="254"/>
      <c r="GS575" s="254"/>
      <c r="GT575" s="254"/>
      <c r="GU575" s="184"/>
      <c r="GV575" s="184"/>
      <c r="GW575" s="184"/>
      <c r="GX575" s="184"/>
      <c r="GY575" s="184"/>
      <c r="GZ575" s="184"/>
      <c r="HC575" s="184"/>
      <c r="HG575" s="285">
        <v>1031.787693205016</v>
      </c>
      <c r="HH575" s="285"/>
      <c r="HI575" s="285">
        <v>4312.0443277923596</v>
      </c>
      <c r="HJ575" s="285"/>
      <c r="HK575" s="285">
        <v>354.62233887430739</v>
      </c>
      <c r="HL575" s="285"/>
      <c r="HM575" s="285">
        <v>7275.5905511811025</v>
      </c>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2.8247824762885823</v>
      </c>
      <c r="GB576" s="267"/>
      <c r="GC576" s="267">
        <v>17.862057362000737</v>
      </c>
      <c r="GD576" s="267"/>
      <c r="GE576" s="267">
        <v>83.847657782509017</v>
      </c>
      <c r="GF576" s="267"/>
      <c r="GG576" s="267">
        <v>145.25387914289584</v>
      </c>
      <c r="GH576" s="267"/>
      <c r="GI576" s="267">
        <v>76.737536177668403</v>
      </c>
      <c r="GJ576" s="267"/>
      <c r="GK576" s="267">
        <v>14.829373052254432</v>
      </c>
      <c r="GL576" s="267"/>
      <c r="GM576" s="267">
        <v>0.1864892651815328</v>
      </c>
      <c r="GN576" s="267"/>
      <c r="GO576" s="267">
        <v>44.573842362176151</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0.99201080824570109</v>
      </c>
      <c r="GB577" s="267"/>
      <c r="GC577" s="267">
        <v>13.053183723328244</v>
      </c>
      <c r="GD577" s="267"/>
      <c r="GE577" s="267">
        <v>59.307954409870177</v>
      </c>
      <c r="GF577" s="267"/>
      <c r="GG577" s="267">
        <v>95.527317624400467</v>
      </c>
      <c r="GH577" s="267"/>
      <c r="GI577" s="267">
        <v>59.063446326003216</v>
      </c>
      <c r="GJ577" s="267"/>
      <c r="GK577" s="267">
        <v>11.052412145676936</v>
      </c>
      <c r="GL577" s="267"/>
      <c r="GM577" s="267">
        <v>1.9146165698064443</v>
      </c>
      <c r="GN577" s="267"/>
      <c r="GO577" s="267">
        <v>31.557262331214275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c r="GB578" s="267"/>
      <c r="GC578" s="267"/>
      <c r="GD578" s="267"/>
      <c r="GE578" s="267"/>
      <c r="GF578" s="267"/>
      <c r="GG578" s="267"/>
      <c r="GH578" s="267"/>
      <c r="GI578" s="267"/>
      <c r="GJ578" s="267"/>
      <c r="GK578" s="267"/>
      <c r="GL578" s="267"/>
      <c r="GM578" s="267"/>
      <c r="GN578" s="267"/>
      <c r="GO578" s="267"/>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v>88.2</v>
      </c>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3.4542314335060449</v>
      </c>
      <c r="GB580" s="254"/>
      <c r="GC580" s="254">
        <v>17.196456487754038</v>
      </c>
      <c r="GD580" s="254"/>
      <c r="GE580" s="254">
        <v>116.27906976744185</v>
      </c>
      <c r="GF580" s="254"/>
      <c r="GG580" s="254">
        <v>157.46907706945765</v>
      </c>
      <c r="GH580" s="254"/>
      <c r="GI580" s="254">
        <v>65.522005131241357</v>
      </c>
      <c r="GJ580" s="254"/>
      <c r="GK580" s="254">
        <v>8.3347803438096886</v>
      </c>
      <c r="GL580" s="254"/>
      <c r="GM580" s="254">
        <v>1.1227544910179641</v>
      </c>
      <c r="GN580" s="254"/>
      <c r="GO580" s="254">
        <v>55.480625524003933</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1.1502080912639201</v>
      </c>
      <c r="GB581" s="254"/>
      <c r="GC581" s="254">
        <v>19.221592202550099</v>
      </c>
      <c r="GD581" s="254"/>
      <c r="GE581" s="254">
        <v>108.67680725447353</v>
      </c>
      <c r="GF581" s="254"/>
      <c r="GG581" s="254">
        <v>177.54075250240743</v>
      </c>
      <c r="GH581" s="254"/>
      <c r="GI581" s="254">
        <v>66.729962003112576</v>
      </c>
      <c r="GJ581" s="254"/>
      <c r="GK581" s="254">
        <v>6.3875635053436355</v>
      </c>
      <c r="GL581" s="254"/>
      <c r="GM581" s="254">
        <v>0</v>
      </c>
      <c r="GN581" s="254"/>
      <c r="GO581" s="254">
        <v>56.699862284070711</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2.2980164266236827</v>
      </c>
      <c r="GB582" s="254"/>
      <c r="GC582" s="254">
        <v>16.217118187575792</v>
      </c>
      <c r="GD582" s="254"/>
      <c r="GE582" s="254">
        <v>96.404987990826882</v>
      </c>
      <c r="GF582" s="254"/>
      <c r="GG582" s="254">
        <v>189.5775122845302</v>
      </c>
      <c r="GH582" s="254"/>
      <c r="GI582" s="254">
        <v>67.169615636812651</v>
      </c>
      <c r="GJ582" s="254"/>
      <c r="GK582" s="254">
        <v>9.4324159967189196</v>
      </c>
      <c r="GL582" s="254"/>
      <c r="GM582" s="254">
        <v>0</v>
      </c>
      <c r="GN582" s="254"/>
      <c r="GO582" s="254">
        <v>57.049384924474957</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1.1478108361364436</v>
      </c>
      <c r="GB583" s="254"/>
      <c r="GC583" s="254">
        <v>14.334655361544904</v>
      </c>
      <c r="GD583" s="254"/>
      <c r="GE583" s="254">
        <v>81.876644475998063</v>
      </c>
      <c r="GF583" s="254"/>
      <c r="GG583" s="254">
        <v>167.54956493750353</v>
      </c>
      <c r="GH583" s="254"/>
      <c r="GI583" s="254">
        <v>72.736331518685617</v>
      </c>
      <c r="GJ583" s="254"/>
      <c r="GK583" s="254">
        <v>7.0502819273656581</v>
      </c>
      <c r="GL583" s="254"/>
      <c r="GM583" s="254">
        <v>0</v>
      </c>
      <c r="GN583" s="254"/>
      <c r="GO583" s="254">
        <v>51.514649771961466</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1.9110265865461926</v>
      </c>
      <c r="GB584" s="254"/>
      <c r="GC584" s="254">
        <v>11.158775444264649</v>
      </c>
      <c r="GD584" s="254"/>
      <c r="GE584" s="254">
        <v>75.092350361756161</v>
      </c>
      <c r="GF584" s="254"/>
      <c r="GG584" s="254">
        <v>166.36556804786025</v>
      </c>
      <c r="GH584" s="254"/>
      <c r="GI584" s="254">
        <v>78.598859763245557</v>
      </c>
      <c r="GJ584" s="254"/>
      <c r="GK584" s="254">
        <v>12.911047947126782</v>
      </c>
      <c r="GL584" s="254"/>
      <c r="GM584" s="254">
        <v>0</v>
      </c>
      <c r="GN584" s="254"/>
      <c r="GO584" s="254">
        <v>51.830155038984131</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2.2908471058162667</v>
      </c>
      <c r="GB585" s="254"/>
      <c r="GC585" s="254">
        <v>7.6967758587052693</v>
      </c>
      <c r="GD585" s="254"/>
      <c r="GE585" s="254">
        <v>77.12714432769782</v>
      </c>
      <c r="GF585" s="254"/>
      <c r="GG585" s="254">
        <v>177.94829526727725</v>
      </c>
      <c r="GH585" s="254"/>
      <c r="GI585" s="254">
        <v>80.744212312606663</v>
      </c>
      <c r="GJ585" s="254"/>
      <c r="GK585" s="254">
        <v>15.164007571514361</v>
      </c>
      <c r="GL585" s="254"/>
      <c r="GM585" s="254">
        <v>0</v>
      </c>
      <c r="GN585" s="254"/>
      <c r="GO585" s="254">
        <v>53.512903516074374</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2.3255385686475467</v>
      </c>
      <c r="GB586" s="254"/>
      <c r="GC586" s="254">
        <v>15.74707664133836</v>
      </c>
      <c r="GD586" s="254"/>
      <c r="GE586" s="254">
        <v>75.895763250882951</v>
      </c>
      <c r="GF586" s="254"/>
      <c r="GG586" s="254">
        <v>161.89277904854978</v>
      </c>
      <c r="GH586" s="254"/>
      <c r="GI586" s="254">
        <v>94.408373643448257</v>
      </c>
      <c r="GJ586" s="254"/>
      <c r="GK586" s="254">
        <v>11.136172926992423</v>
      </c>
      <c r="GL586" s="254"/>
      <c r="GM586" s="254">
        <v>0</v>
      </c>
      <c r="GN586" s="254"/>
      <c r="GO586" s="254">
        <v>54.406763952745038</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2.36129688836622</v>
      </c>
      <c r="GB587" s="254"/>
      <c r="GC587" s="254">
        <v>11.625034562580458</v>
      </c>
      <c r="GD587" s="254"/>
      <c r="GE587" s="254">
        <v>60.128345592644187</v>
      </c>
      <c r="GF587" s="254"/>
      <c r="GG587" s="254">
        <v>163.96450956723709</v>
      </c>
      <c r="GH587" s="254"/>
      <c r="GI587" s="254">
        <v>93.230695969634994</v>
      </c>
      <c r="GJ587" s="254"/>
      <c r="GK587" s="254">
        <v>15.874449820652597</v>
      </c>
      <c r="GL587" s="254"/>
      <c r="GM587" s="254">
        <v>0</v>
      </c>
      <c r="GN587" s="254"/>
      <c r="GO587" s="254">
        <v>52.946881173017083</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2.6406035052515326</v>
      </c>
      <c r="GB588" s="254"/>
      <c r="GC588" s="254">
        <v>16.714420458202124</v>
      </c>
      <c r="GD588" s="254"/>
      <c r="GE588" s="254">
        <v>64.384862409835648</v>
      </c>
      <c r="GF588" s="254"/>
      <c r="GG588" s="254">
        <v>115.9907369360712</v>
      </c>
      <c r="GH588" s="254"/>
      <c r="GI588" s="254">
        <v>83.584650163142641</v>
      </c>
      <c r="GJ588" s="254"/>
      <c r="GK588" s="254">
        <v>11.704723020961811</v>
      </c>
      <c r="GL588" s="254"/>
      <c r="GM588" s="254">
        <v>1.0827559284500656</v>
      </c>
      <c r="GN588" s="254"/>
      <c r="GO588" s="254">
        <v>45.355226408211522</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1.0729613733905579</v>
      </c>
      <c r="GB589" s="254"/>
      <c r="GC589" s="254">
        <v>11.79245283018868</v>
      </c>
      <c r="GD589" s="254"/>
      <c r="GE589" s="254">
        <v>76.865671641791053</v>
      </c>
      <c r="GF589" s="254"/>
      <c r="GG589" s="254">
        <v>159.74985787379191</v>
      </c>
      <c r="GH589" s="254"/>
      <c r="GI589" s="254">
        <v>88.738643566448332</v>
      </c>
      <c r="GJ589" s="254"/>
      <c r="GK589" s="254">
        <v>15.352930162890845</v>
      </c>
      <c r="GL589" s="254"/>
      <c r="GM589" s="254">
        <v>1.0405827263267431</v>
      </c>
      <c r="GN589" s="254"/>
      <c r="GO589" s="254">
        <v>51.026662580447443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2.6778575717945086</v>
      </c>
      <c r="GB590" s="254"/>
      <c r="GC590" s="254">
        <v>8.7595497820149202</v>
      </c>
      <c r="GD590" s="254"/>
      <c r="GE590" s="254">
        <v>79.999570608384857</v>
      </c>
      <c r="GF590" s="254"/>
      <c r="GG590" s="254">
        <v>161.11297777885972</v>
      </c>
      <c r="GH590" s="254"/>
      <c r="GI590" s="254">
        <v>84.229771093730193</v>
      </c>
      <c r="GJ590" s="254"/>
      <c r="GK590" s="254">
        <v>17.540837751488624</v>
      </c>
      <c r="GL590" s="254"/>
      <c r="GM590" s="254">
        <v>0</v>
      </c>
      <c r="GN590" s="254"/>
      <c r="GO590" s="254">
        <v>49.780614286722646</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1.9983888658824653</v>
      </c>
      <c r="GC591" s="254">
        <v>11.84972302424902</v>
      </c>
      <c r="GE591" s="254">
        <v>71.896623263359672</v>
      </c>
      <c r="GG591" s="254">
        <v>166.08259132327822</v>
      </c>
      <c r="GI591" s="254">
        <v>86.858805178415238</v>
      </c>
      <c r="GK591" s="254">
        <v>14.112702820710497</v>
      </c>
      <c r="GM591" s="254">
        <v>0</v>
      </c>
      <c r="GO591" s="254">
        <v>48.200485458035075</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1.1788941307499645</v>
      </c>
      <c r="GC592" s="254">
        <v>9.9115837816546044</v>
      </c>
      <c r="GE592" s="254">
        <v>68.532266761879882</v>
      </c>
      <c r="GG592" s="254">
        <v>171.39573977915691</v>
      </c>
      <c r="GI592" s="254">
        <v>94.231796757778767</v>
      </c>
      <c r="GK592" s="254">
        <v>18.20323155223797</v>
      </c>
      <c r="GM592" s="254">
        <v>0</v>
      </c>
      <c r="GO592" s="254">
        <v>49.375030725852994</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1.6259108457995151</v>
      </c>
      <c r="GB593" s="254"/>
      <c r="GC593" s="254">
        <v>11.36780098391586</v>
      </c>
      <c r="GD593" s="254"/>
      <c r="GE593" s="254">
        <v>62.180104494555835</v>
      </c>
      <c r="GF593" s="254"/>
      <c r="GG593" s="254">
        <v>154.77034536479582</v>
      </c>
      <c r="GH593" s="254"/>
      <c r="GI593" s="254">
        <v>86.496100127928699</v>
      </c>
      <c r="GJ593" s="254"/>
      <c r="GK593" s="254">
        <v>16.162978489331024</v>
      </c>
      <c r="GL593" s="254"/>
      <c r="GM593" s="254">
        <v>2.7296026919088132</v>
      </c>
      <c r="GN593" s="254"/>
      <c r="GO593" s="254">
        <v>46.650210584437808</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1.4476492861282613</v>
      </c>
      <c r="GB594" s="254"/>
      <c r="GC594" s="254">
        <v>11.715042176105348</v>
      </c>
      <c r="GD594" s="254"/>
      <c r="GE594" s="254">
        <v>63.828731560635887</v>
      </c>
      <c r="GF594" s="254"/>
      <c r="GG594" s="254">
        <v>160.31366271192309</v>
      </c>
      <c r="GH594" s="254"/>
      <c r="GI594" s="254">
        <v>101.06528333970166</v>
      </c>
      <c r="GJ594" s="254"/>
      <c r="GK594" s="254">
        <v>18.342727892263195</v>
      </c>
      <c r="GL594" s="254"/>
      <c r="GM594" s="254">
        <v>1.7717923264738455</v>
      </c>
      <c r="GN594" s="254"/>
      <c r="GO594" s="254">
        <v>41.490537871343584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1.2630165328480634</v>
      </c>
      <c r="GB595" s="254"/>
      <c r="GC595" s="254">
        <v>12.070079904170166</v>
      </c>
      <c r="GD595" s="254"/>
      <c r="GE595" s="254">
        <v>65.365911220313805</v>
      </c>
      <c r="GF595" s="254"/>
      <c r="GG595" s="254">
        <v>165.7002569766</v>
      </c>
      <c r="GH595" s="254"/>
      <c r="GI595" s="254">
        <v>117.0383942938068</v>
      </c>
      <c r="GJ595" s="254"/>
      <c r="GK595" s="254">
        <v>20.642431040772472</v>
      </c>
      <c r="GL595" s="254"/>
      <c r="GM595" s="254">
        <v>0.7951886934350324</v>
      </c>
      <c r="GN595" s="254"/>
      <c r="GO595" s="254">
        <v>44.595637788273002</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0</v>
      </c>
      <c r="GB596" s="254"/>
      <c r="GC596" s="254">
        <v>12.746109593561405</v>
      </c>
      <c r="GD596" s="254"/>
      <c r="GE596" s="254">
        <v>74.545182909850084</v>
      </c>
      <c r="GF596" s="254"/>
      <c r="GG596" s="254">
        <v>165.94042405791382</v>
      </c>
      <c r="GH596" s="254"/>
      <c r="GI596" s="254">
        <v>108.63449504287333</v>
      </c>
      <c r="GJ596" s="254"/>
      <c r="GK596" s="254">
        <v>17.132353645558247</v>
      </c>
      <c r="GL596" s="254"/>
      <c r="GM596" s="254">
        <v>1.2186114626062798</v>
      </c>
      <c r="GN596" s="254"/>
      <c r="GO596" s="254">
        <v>45.32233844477053</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1.2507331576095064</v>
      </c>
      <c r="GB597" s="254"/>
      <c r="GC597" s="254">
        <v>6.1287013721046995</v>
      </c>
      <c r="GD597" s="254"/>
      <c r="GE597" s="254">
        <v>68.668326561861292</v>
      </c>
      <c r="GF597" s="254"/>
      <c r="GG597" s="254">
        <v>177.05201414969673</v>
      </c>
      <c r="GH597" s="254"/>
      <c r="GI597" s="254">
        <v>86.645907277624744</v>
      </c>
      <c r="GJ597" s="254"/>
      <c r="GK597" s="254">
        <v>17.650686205640895</v>
      </c>
      <c r="GL597" s="254"/>
      <c r="GM597" s="254">
        <v>1.1707920748891034</v>
      </c>
      <c r="GN597" s="254"/>
      <c r="GO597" s="254">
        <v>42.461495818635377</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1.2511000590209165</v>
      </c>
      <c r="GB598" s="254"/>
      <c r="GC598" s="254">
        <v>6.6619058801233058</v>
      </c>
      <c r="GD598" s="254"/>
      <c r="GE598" s="254">
        <v>55.673060350398536</v>
      </c>
      <c r="GF598" s="254"/>
      <c r="GG598" s="254">
        <v>144.98061621259774</v>
      </c>
      <c r="GH598" s="254"/>
      <c r="GI598" s="254">
        <v>86.320401412917434</v>
      </c>
      <c r="GJ598" s="254"/>
      <c r="GK598" s="254">
        <v>14.997946181213328</v>
      </c>
      <c r="GL598" s="254"/>
      <c r="GM598" s="254">
        <v>2.3724306371998596</v>
      </c>
      <c r="GN598" s="254"/>
      <c r="GO598" s="254">
        <v>37.841469795753376</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67">
        <v>0.62573358787793432</v>
      </c>
      <c r="GB599" s="267"/>
      <c r="GC599" s="267">
        <v>8.1658756705116957</v>
      </c>
      <c r="GD599" s="267"/>
      <c r="GE599" s="267">
        <v>57.079818422637487</v>
      </c>
      <c r="GF599" s="267"/>
      <c r="GG599" s="267">
        <v>143.22764805935807</v>
      </c>
      <c r="GH599" s="267"/>
      <c r="GI599" s="267">
        <v>96.353314877162674</v>
      </c>
      <c r="GJ599" s="267"/>
      <c r="GK599" s="267">
        <v>18.740614840579539</v>
      </c>
      <c r="GL599" s="267"/>
      <c r="GM599" s="267">
        <v>1.8030755071250746</v>
      </c>
      <c r="GN599" s="267"/>
      <c r="GO599" s="267">
        <v>40.215276946392692</v>
      </c>
      <c r="GP599" s="254"/>
      <c r="GQ599" s="254"/>
      <c r="GR599" s="254"/>
      <c r="GS599" s="254"/>
      <c r="GT599" s="254"/>
      <c r="GU599" s="184"/>
      <c r="GV599" s="184"/>
      <c r="GW599" s="184"/>
      <c r="GX599" s="184"/>
      <c r="GY599" s="184"/>
      <c r="GZ599" s="184"/>
      <c r="HC599" s="184"/>
      <c r="HG599" s="285">
        <v>505.8168942842691</v>
      </c>
      <c r="HH599" s="285"/>
      <c r="HI599" s="285">
        <v>1836.7475973697522</v>
      </c>
      <c r="HJ599" s="285"/>
      <c r="HK599" s="285">
        <v>213.39150227617603</v>
      </c>
      <c r="HL599" s="285"/>
      <c r="HM599" s="285">
        <v>3140.8067779463836</v>
      </c>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1022500</v>
      </c>
      <c r="ED600" s="244"/>
      <c r="EE600" s="245">
        <v>846000</v>
      </c>
      <c r="EK600" s="242">
        <v>21</v>
      </c>
      <c r="EO600" s="244"/>
      <c r="EP600" s="244"/>
      <c r="GA600" s="267">
        <v>0</v>
      </c>
      <c r="GB600" s="267"/>
      <c r="GC600" s="267">
        <v>10.325245224574083</v>
      </c>
      <c r="GD600" s="267"/>
      <c r="GE600" s="267">
        <v>71.829405162738496</v>
      </c>
      <c r="GF600" s="267"/>
      <c r="GG600" s="267">
        <v>157.28858177031918</v>
      </c>
      <c r="GH600" s="267"/>
      <c r="GI600" s="267">
        <v>109.21870775885374</v>
      </c>
      <c r="GJ600" s="267"/>
      <c r="GK600" s="267">
        <v>23.152709359605911</v>
      </c>
      <c r="GL600" s="267"/>
      <c r="GM600" s="267">
        <v>1.2272448353446512</v>
      </c>
      <c r="GN600" s="267"/>
      <c r="GO600" s="267">
        <v>45.092640821489695</v>
      </c>
      <c r="GP600" s="254"/>
      <c r="GQ600" s="254"/>
      <c r="GR600" s="254"/>
      <c r="GS600" s="254"/>
      <c r="GT600" s="254"/>
      <c r="GU600" s="184"/>
      <c r="GV600" s="184"/>
      <c r="GW600" s="184"/>
      <c r="GX600" s="184"/>
      <c r="GY600" s="184"/>
      <c r="GZ600" s="184"/>
      <c r="HC600" s="184"/>
      <c r="HG600" s="285">
        <v>601.32196630712951</v>
      </c>
      <c r="HH600" s="285"/>
      <c r="HI600" s="285">
        <v>2209.0339597757998</v>
      </c>
      <c r="HJ600" s="285"/>
      <c r="HK600" s="285">
        <v>128.74256197698335</v>
      </c>
      <c r="HL600" s="285"/>
      <c r="HM600" s="285">
        <v>3719.4040161399212</v>
      </c>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v>
      </c>
      <c r="GB601" s="267"/>
      <c r="GC601" s="267">
        <v>3.593156670199336</v>
      </c>
      <c r="GD601" s="267"/>
      <c r="GE601" s="267">
        <v>59.251567991927182</v>
      </c>
      <c r="GF601" s="267"/>
      <c r="GG601" s="267">
        <v>162.95626258027275</v>
      </c>
      <c r="GH601" s="267"/>
      <c r="GI601" s="267">
        <v>98.847519614944957</v>
      </c>
      <c r="GJ601" s="267"/>
      <c r="GK601" s="267">
        <v>14.079248956457914</v>
      </c>
      <c r="GL601" s="267"/>
      <c r="GM601" s="267">
        <v>1.6784447319743896</v>
      </c>
      <c r="GN601" s="267"/>
      <c r="GO601" s="267">
        <v>40.7638564066756</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0.84540296582565511</v>
      </c>
      <c r="GB602" s="267"/>
      <c r="GC602" s="267">
        <v>5.1038754665749373</v>
      </c>
      <c r="GD602" s="267"/>
      <c r="GE602" s="267">
        <v>41.350395725574145</v>
      </c>
      <c r="GF602" s="267"/>
      <c r="GG602" s="267">
        <v>117.65166086676957</v>
      </c>
      <c r="GH602" s="267"/>
      <c r="GI602" s="267">
        <v>77.628314845239501</v>
      </c>
      <c r="GJ602" s="267"/>
      <c r="GK602" s="267">
        <v>14.35724122225246</v>
      </c>
      <c r="GL602" s="267"/>
      <c r="GM602" s="267">
        <v>2.1534856378517149</v>
      </c>
      <c r="GN602" s="267"/>
      <c r="GO602" s="267">
        <v>31.529876074635872</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c r="GB603" s="267"/>
      <c r="GC603" s="267"/>
      <c r="GD603" s="267"/>
      <c r="GE603" s="267"/>
      <c r="GF603" s="267"/>
      <c r="GG603" s="267"/>
      <c r="GH603" s="267"/>
      <c r="GI603" s="267"/>
      <c r="GJ603" s="267"/>
      <c r="GK603" s="267"/>
      <c r="GL603" s="267"/>
      <c r="GM603" s="267"/>
      <c r="GN603" s="267"/>
      <c r="GO603" s="267"/>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v>10</v>
      </c>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4.0526849037487338</v>
      </c>
      <c r="GB605" s="254"/>
      <c r="GC605" s="254">
        <v>13.404825737265416</v>
      </c>
      <c r="GD605" s="254"/>
      <c r="GE605" s="254">
        <v>30.25899649542696</v>
      </c>
      <c r="GF605" s="254"/>
      <c r="GG605" s="254">
        <v>68.898848756481243</v>
      </c>
      <c r="GH605" s="254"/>
      <c r="GI605" s="254">
        <v>66.641231082284122</v>
      </c>
      <c r="GJ605" s="254"/>
      <c r="GK605" s="254">
        <v>16.198347107438014</v>
      </c>
      <c r="GL605" s="254"/>
      <c r="GM605" s="254">
        <v>1.2007204322593557</v>
      </c>
      <c r="GN605" s="254"/>
      <c r="GO605" s="254">
        <v>40.029143273475334</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5.4705485863968812</v>
      </c>
      <c r="GB606" s="254"/>
      <c r="GC606" s="254">
        <v>12.019896917516919</v>
      </c>
      <c r="GD606" s="254"/>
      <c r="GE606" s="254">
        <v>23.853827011322561</v>
      </c>
      <c r="GF606" s="254"/>
      <c r="GG606" s="254">
        <v>71.830446834238344</v>
      </c>
      <c r="GH606" s="254"/>
      <c r="GI606" s="254">
        <v>80.826721208112403</v>
      </c>
      <c r="GJ606" s="254"/>
      <c r="GK606" s="254">
        <v>18.811389382180295</v>
      </c>
      <c r="GL606" s="254"/>
      <c r="GM606" s="254">
        <v>0</v>
      </c>
      <c r="GN606" s="254"/>
      <c r="GO606" s="254">
        <v>41.69982089681659</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2.0771992767837184</v>
      </c>
      <c r="GB607" s="254"/>
      <c r="GC607" s="254">
        <v>14.718521694949212</v>
      </c>
      <c r="GD607" s="254"/>
      <c r="GE607" s="254">
        <v>23.775628817907169</v>
      </c>
      <c r="GF607" s="254"/>
      <c r="GG607" s="254">
        <v>75.267120370052552</v>
      </c>
      <c r="GH607" s="254"/>
      <c r="GI607" s="254">
        <v>72.598186586516192</v>
      </c>
      <c r="GJ607" s="254"/>
      <c r="GK607" s="254">
        <v>17.189366647098488</v>
      </c>
      <c r="GL607" s="254"/>
      <c r="GM607" s="254">
        <v>0</v>
      </c>
      <c r="GN607" s="254"/>
      <c r="GO607" s="254">
        <v>41.113521213261109</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5.6095924064388338</v>
      </c>
      <c r="GB608" s="254"/>
      <c r="GC608" s="254">
        <v>13.355942389608161</v>
      </c>
      <c r="GD608" s="254"/>
      <c r="GE608" s="254">
        <v>23.201842348635946</v>
      </c>
      <c r="GF608" s="254"/>
      <c r="GG608" s="254">
        <v>82.511440438389457</v>
      </c>
      <c r="GH608" s="254"/>
      <c r="GI608" s="254">
        <v>79.783339693358769</v>
      </c>
      <c r="GJ608" s="254"/>
      <c r="GK608" s="254">
        <v>20.314306050173972</v>
      </c>
      <c r="GL608" s="254"/>
      <c r="GM608" s="254">
        <v>0</v>
      </c>
      <c r="GN608" s="254"/>
      <c r="GO608" s="254">
        <v>44.425868297558601</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4.9715740991601187</v>
      </c>
      <c r="GB609" s="254"/>
      <c r="GC609" s="254">
        <v>13.154050900639644</v>
      </c>
      <c r="GD609" s="254"/>
      <c r="GE609" s="254">
        <v>23.459911039399568</v>
      </c>
      <c r="GF609" s="254"/>
      <c r="GG609" s="254">
        <v>84.330435223037981</v>
      </c>
      <c r="GH609" s="254"/>
      <c r="GI609" s="254">
        <v>76.339930288852088</v>
      </c>
      <c r="GJ609" s="254"/>
      <c r="GK609" s="254">
        <v>27.624699394801468</v>
      </c>
      <c r="GL609" s="254"/>
      <c r="GM609" s="254">
        <v>0</v>
      </c>
      <c r="GN609" s="254"/>
      <c r="GO609" s="254">
        <v>45.25068294848451</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6.475374739104506</v>
      </c>
      <c r="GB610" s="254"/>
      <c r="GC610" s="254">
        <v>10.752525865718122</v>
      </c>
      <c r="GD610" s="254"/>
      <c r="GE610" s="254">
        <v>24.037657336376029</v>
      </c>
      <c r="GF610" s="254"/>
      <c r="GG610" s="254">
        <v>82.851476316504389</v>
      </c>
      <c r="GH610" s="254"/>
      <c r="GI610" s="254">
        <v>93.726565555916068</v>
      </c>
      <c r="GJ610" s="254"/>
      <c r="GK610" s="254">
        <v>25.631805112292092</v>
      </c>
      <c r="GL610" s="254"/>
      <c r="GM610" s="254">
        <v>0</v>
      </c>
      <c r="GN610" s="254"/>
      <c r="GO610" s="254">
        <v>47.711266223936853</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2.8442254736482138</v>
      </c>
      <c r="GB611" s="254"/>
      <c r="GC611" s="254">
        <v>15.882436770643844</v>
      </c>
      <c r="GD611" s="254"/>
      <c r="GE611" s="254">
        <v>26.306122700089094</v>
      </c>
      <c r="GF611" s="254"/>
      <c r="GG611" s="254">
        <v>84.74896840760546</v>
      </c>
      <c r="GH611" s="254"/>
      <c r="GI611" s="254">
        <v>96.137532796711099</v>
      </c>
      <c r="GJ611" s="254"/>
      <c r="GK611" s="254">
        <v>26.704638458333239</v>
      </c>
      <c r="GL611" s="254"/>
      <c r="GM611" s="254">
        <v>0</v>
      </c>
      <c r="GN611" s="254"/>
      <c r="GO611" s="254">
        <v>49.874090331739495</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4.9197532808589681</v>
      </c>
      <c r="GB612" s="254"/>
      <c r="GC612" s="254">
        <v>12.955246138107967</v>
      </c>
      <c r="GD612" s="254"/>
      <c r="GE612" s="254">
        <v>28.202155994575612</v>
      </c>
      <c r="GF612" s="254"/>
      <c r="GG612" s="254">
        <v>75.121620773531745</v>
      </c>
      <c r="GH612" s="254"/>
      <c r="GI612" s="254">
        <v>105.43472346945163</v>
      </c>
      <c r="GJ612" s="254"/>
      <c r="GK612" s="254">
        <v>23.503102348167342</v>
      </c>
      <c r="GL612" s="254"/>
      <c r="GM612" s="254">
        <v>2.1122795899076561</v>
      </c>
      <c r="GN612" s="254"/>
      <c r="GO612" s="254">
        <v>49.306274777279711</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1.9307591661472479</v>
      </c>
      <c r="GB613" s="254"/>
      <c r="GC613" s="254">
        <v>11.089650497073112</v>
      </c>
      <c r="GD613" s="254"/>
      <c r="GE613" s="254">
        <v>26.985894548630988</v>
      </c>
      <c r="GF613" s="254"/>
      <c r="GG613" s="254">
        <v>68.790191108463588</v>
      </c>
      <c r="GH613" s="254"/>
      <c r="GI613" s="254">
        <v>84.628873450028237</v>
      </c>
      <c r="GJ613" s="254"/>
      <c r="GK613" s="254">
        <v>26.90275591640766</v>
      </c>
      <c r="GL613" s="254"/>
      <c r="GM613" s="254">
        <v>0</v>
      </c>
      <c r="GN613" s="254"/>
      <c r="GO613" s="254">
        <v>43.56386099698873</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4.329004329004329</v>
      </c>
      <c r="GB614" s="254"/>
      <c r="GC614" s="254">
        <v>12.392880685563613</v>
      </c>
      <c r="GD614" s="254"/>
      <c r="GE614" s="254">
        <v>29.327776491471791</v>
      </c>
      <c r="GF614" s="254"/>
      <c r="GG614" s="254">
        <v>74.550325296593954</v>
      </c>
      <c r="GH614" s="254"/>
      <c r="GI614" s="254">
        <v>97.660223804679546</v>
      </c>
      <c r="GJ614" s="254"/>
      <c r="GK614" s="254">
        <v>26.224783861671469</v>
      </c>
      <c r="GL614" s="254"/>
      <c r="GM614" s="254">
        <v>1.3677551718242433</v>
      </c>
      <c r="GN614" s="254"/>
      <c r="GO614" s="254">
        <v>49.10722685281003</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2.3460807226826952</v>
      </c>
      <c r="GB615" s="254"/>
      <c r="GC615" s="254">
        <v>11.60850623467225</v>
      </c>
      <c r="GD615" s="254"/>
      <c r="GE615" s="254">
        <v>26.019518355845388</v>
      </c>
      <c r="GF615" s="254"/>
      <c r="GG615" s="254">
        <v>68.846482412115947</v>
      </c>
      <c r="GH615" s="254"/>
      <c r="GI615" s="254">
        <v>85.725648690034973</v>
      </c>
      <c r="GJ615" s="254"/>
      <c r="GK615" s="254">
        <v>28.661509516995309</v>
      </c>
      <c r="GL615" s="254"/>
      <c r="GM615" s="254">
        <v>1.2710482035709814</v>
      </c>
      <c r="GN615" s="254"/>
      <c r="GO615" s="254">
        <v>44.477023161483153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5.0208656568730605</v>
      </c>
      <c r="GC616" s="254">
        <v>11.370590866805273</v>
      </c>
      <c r="GE616" s="254">
        <v>22.933353186565956</v>
      </c>
      <c r="GG616" s="254">
        <v>72.710447971081692</v>
      </c>
      <c r="GI616" s="254">
        <v>80.494529297337465</v>
      </c>
      <c r="GK616" s="254">
        <v>33.678972959834212</v>
      </c>
      <c r="GM616" s="254">
        <v>0</v>
      </c>
      <c r="GO616" s="254">
        <v>45.120948849126933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8.916358221062028</v>
      </c>
      <c r="GC617" s="254">
        <v>13.911403934540239</v>
      </c>
      <c r="GE617" s="254">
        <v>25.040871567350585</v>
      </c>
      <c r="GG617" s="254">
        <v>75.427030863718073</v>
      </c>
      <c r="GI617" s="254">
        <v>81.434195162890774</v>
      </c>
      <c r="GK617" s="254">
        <v>31.394895821992787</v>
      </c>
      <c r="GM617" s="254">
        <v>0</v>
      </c>
      <c r="GO617" s="254">
        <v>46.407654158173948</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4.0779052539181695</v>
      </c>
      <c r="GB618" s="254"/>
      <c r="GC618" s="254">
        <v>9.4059021621144652</v>
      </c>
      <c r="GD618" s="254"/>
      <c r="GE618" s="254">
        <v>27.329619122635002</v>
      </c>
      <c r="GF618" s="254"/>
      <c r="GG618" s="254">
        <v>72.959861888431249</v>
      </c>
      <c r="GH618" s="254"/>
      <c r="GI618" s="254">
        <v>72.56877630573581</v>
      </c>
      <c r="GJ618" s="254"/>
      <c r="GK618" s="254">
        <v>25.763524221980084</v>
      </c>
      <c r="GL618" s="254"/>
      <c r="GM618" s="254">
        <v>1.6871292354796936</v>
      </c>
      <c r="GN618" s="254"/>
      <c r="GO618" s="254">
        <v>43.488250886295361</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4.2503341313485734</v>
      </c>
      <c r="GB619" s="254"/>
      <c r="GC619" s="254">
        <v>11.503712360661337</v>
      </c>
      <c r="GD619" s="254"/>
      <c r="GE619" s="254">
        <v>25.99117562486142</v>
      </c>
      <c r="GF619" s="254"/>
      <c r="GG619" s="254">
        <v>77.794594707849342</v>
      </c>
      <c r="GH619" s="254"/>
      <c r="GI619" s="254">
        <v>78.253050977981061</v>
      </c>
      <c r="GJ619" s="254"/>
      <c r="GK619" s="254">
        <v>28.346655186132566</v>
      </c>
      <c r="GL619" s="254"/>
      <c r="GM619" s="254">
        <v>2.9750239420951714</v>
      </c>
      <c r="GN619" s="254"/>
      <c r="GO619" s="254">
        <v>41.22569988245403</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4.4101727361834513</v>
      </c>
      <c r="GB620" s="254"/>
      <c r="GC620" s="254">
        <v>13.582687593479555</v>
      </c>
      <c r="GD620" s="254"/>
      <c r="GE620" s="254">
        <v>24.646947415522906</v>
      </c>
      <c r="GF620" s="254"/>
      <c r="GG620" s="254">
        <v>82.3937578439985</v>
      </c>
      <c r="GH620" s="254"/>
      <c r="GI620" s="254">
        <v>83.796046819538816</v>
      </c>
      <c r="GJ620" s="254"/>
      <c r="GK620" s="254">
        <v>30.848303255720793</v>
      </c>
      <c r="GL620" s="254"/>
      <c r="GM620" s="254">
        <v>4.1682280759471348</v>
      </c>
      <c r="GN620" s="254"/>
      <c r="GO620" s="254">
        <v>43.598449274484032</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2.9733262947774719</v>
      </c>
      <c r="GB621" s="254"/>
      <c r="GC621" s="254">
        <v>11.541025576254841</v>
      </c>
      <c r="GD621" s="254"/>
      <c r="GE621" s="254">
        <v>28.228374365867456</v>
      </c>
      <c r="GF621" s="254"/>
      <c r="GG621" s="254">
        <v>70.211381885602805</v>
      </c>
      <c r="GH621" s="254"/>
      <c r="GI621" s="254">
        <v>75.768858593416525</v>
      </c>
      <c r="GJ621" s="254"/>
      <c r="GK621" s="254">
        <v>26.32087339737561</v>
      </c>
      <c r="GL621" s="254"/>
      <c r="GM621" s="254">
        <v>4.0950627876037604</v>
      </c>
      <c r="GN621" s="254"/>
      <c r="GO621" s="254">
        <v>39.431616866467287</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2.2913980433338388</v>
      </c>
      <c r="GB622" s="254"/>
      <c r="GC622" s="254">
        <v>7.8956990990244993</v>
      </c>
      <c r="GD622" s="254"/>
      <c r="GE622" s="254">
        <v>21.012453963513824</v>
      </c>
      <c r="GF622" s="254"/>
      <c r="GG622" s="254">
        <v>69.812456761254651</v>
      </c>
      <c r="GH622" s="254"/>
      <c r="GI622" s="254">
        <v>86.071136075247935</v>
      </c>
      <c r="GJ622" s="254"/>
      <c r="GK622" s="254">
        <v>29.53666203640865</v>
      </c>
      <c r="GL622" s="254"/>
      <c r="GM622" s="254">
        <v>5.0858265671492333</v>
      </c>
      <c r="GN622" s="254"/>
      <c r="GO622" s="254">
        <v>38.796083496132155</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0</v>
      </c>
      <c r="GB623" s="254"/>
      <c r="GC623" s="254">
        <v>8.1055174479750303</v>
      </c>
      <c r="GD623" s="254"/>
      <c r="GE623" s="254">
        <v>21.616598350191943</v>
      </c>
      <c r="GF623" s="254"/>
      <c r="GG623" s="254">
        <v>66.167083447313743</v>
      </c>
      <c r="GH623" s="254"/>
      <c r="GI623" s="254">
        <v>75.442540366736623</v>
      </c>
      <c r="GJ623" s="254"/>
      <c r="GK623" s="254">
        <v>25.750701887399778</v>
      </c>
      <c r="GL623" s="254"/>
      <c r="GM623" s="254">
        <v>3.263464915016419</v>
      </c>
      <c r="GN623" s="254"/>
      <c r="GO623" s="254">
        <v>35.597921129495617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67">
        <v>0.77828346945126703</v>
      </c>
      <c r="GB624" s="267"/>
      <c r="GC624" s="267">
        <v>7.4034170084878852</v>
      </c>
      <c r="GD624" s="267"/>
      <c r="GE624" s="267">
        <v>17.312072592196515</v>
      </c>
      <c r="GF624" s="267"/>
      <c r="GG624" s="267">
        <v>63.976637492996645</v>
      </c>
      <c r="GH624" s="267"/>
      <c r="GI624" s="267">
        <v>70.197724676193701</v>
      </c>
      <c r="GJ624" s="267"/>
      <c r="GK624" s="267">
        <v>26.001131307827219</v>
      </c>
      <c r="GL624" s="267"/>
      <c r="GM624" s="267">
        <v>2.3546937699633022</v>
      </c>
      <c r="GN624" s="267"/>
      <c r="GO624" s="267">
        <v>33.188356346794265</v>
      </c>
      <c r="GP624" s="254"/>
      <c r="GQ624" s="254"/>
      <c r="GR624" s="254"/>
      <c r="GS624" s="254"/>
      <c r="GT624" s="254"/>
      <c r="GU624" s="184"/>
      <c r="GV624" s="184"/>
      <c r="GW624" s="184"/>
      <c r="GX624" s="184"/>
      <c r="GY624" s="184"/>
      <c r="GZ624" s="184"/>
      <c r="HC624" s="184"/>
      <c r="HG624" s="285">
        <v>1639.9579966214674</v>
      </c>
      <c r="HH624" s="285"/>
      <c r="HI624" s="285">
        <v>8064.6486782632519</v>
      </c>
      <c r="HJ624" s="285"/>
      <c r="HK624" s="285">
        <v>646.48678263251611</v>
      </c>
      <c r="HL624" s="285"/>
      <c r="HM624" s="285">
        <v>12031.228598822079</v>
      </c>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1686250</v>
      </c>
      <c r="ED625" s="244"/>
      <c r="EE625" s="245">
        <v>575000</v>
      </c>
      <c r="EK625" s="242">
        <v>0.70000000000000007</v>
      </c>
      <c r="EO625" s="244"/>
      <c r="EP625" s="244"/>
      <c r="GA625" s="267">
        <v>1.7915795759928337</v>
      </c>
      <c r="GB625" s="267"/>
      <c r="GC625" s="267">
        <v>8.9331729943308709</v>
      </c>
      <c r="GD625" s="267"/>
      <c r="GE625" s="267">
        <v>17.474048442906575</v>
      </c>
      <c r="GF625" s="267"/>
      <c r="GG625" s="267">
        <v>73.196634261906695</v>
      </c>
      <c r="GH625" s="267"/>
      <c r="GI625" s="267">
        <v>74.372244585010549</v>
      </c>
      <c r="GJ625" s="267"/>
      <c r="GK625" s="267">
        <v>28.571428571428569</v>
      </c>
      <c r="GL625" s="267"/>
      <c r="GM625" s="267">
        <v>1.5702695629416383</v>
      </c>
      <c r="GN625" s="267"/>
      <c r="GO625" s="267">
        <v>36.786977342335483</v>
      </c>
      <c r="GP625" s="254"/>
      <c r="GQ625" s="254"/>
      <c r="GR625" s="254"/>
      <c r="GS625" s="254"/>
      <c r="GT625" s="254"/>
      <c r="GU625" s="184"/>
      <c r="GV625" s="184"/>
      <c r="GW625" s="184"/>
      <c r="GX625" s="184"/>
      <c r="GY625" s="184"/>
      <c r="GZ625" s="184"/>
      <c r="HC625" s="184"/>
      <c r="HG625" s="285">
        <v>1808.8382784971909</v>
      </c>
      <c r="HH625" s="285"/>
      <c r="HI625" s="285">
        <v>9590.925631717686</v>
      </c>
      <c r="HJ625" s="285"/>
      <c r="HK625" s="285">
        <v>660.34135387728656</v>
      </c>
      <c r="HL625" s="285"/>
      <c r="HM625" s="285">
        <v>13859.180431174502</v>
      </c>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1.614371010695018</v>
      </c>
      <c r="GB626" s="267"/>
      <c r="GC626" s="267">
        <v>7.4670987470081185</v>
      </c>
      <c r="GD626" s="267"/>
      <c r="GE626" s="267">
        <v>17.15250823359154</v>
      </c>
      <c r="GF626" s="267"/>
      <c r="GG626" s="267">
        <v>68.400545488929524</v>
      </c>
      <c r="GH626" s="267"/>
      <c r="GI626" s="267">
        <v>67.748941183403645</v>
      </c>
      <c r="GJ626" s="267"/>
      <c r="GK626" s="267">
        <v>27.183817759831044</v>
      </c>
      <c r="GL626" s="267"/>
      <c r="GM626" s="267">
        <v>2.6338338328659154</v>
      </c>
      <c r="GN626" s="267"/>
      <c r="GO626" s="267">
        <v>34.248319636782654</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1.4690631613313441</v>
      </c>
      <c r="GB627" s="267"/>
      <c r="GC627" s="267">
        <v>6.4618211935988397</v>
      </c>
      <c r="GD627" s="267"/>
      <c r="GE627" s="267">
        <v>11.450436051990811</v>
      </c>
      <c r="GF627" s="267"/>
      <c r="GG627" s="267">
        <v>41.288578499821092</v>
      </c>
      <c r="GH627" s="267"/>
      <c r="GI627" s="267">
        <v>49.463227312506206</v>
      </c>
      <c r="GJ627" s="267"/>
      <c r="GK627" s="267">
        <v>15.389028755473007</v>
      </c>
      <c r="GL627" s="267"/>
      <c r="GM627" s="267">
        <v>3.711073359499748</v>
      </c>
      <c r="GN627" s="267"/>
      <c r="GO627" s="267">
        <v>22.640596534408385</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c r="GB628" s="267"/>
      <c r="GC628" s="267"/>
      <c r="GD628" s="267"/>
      <c r="GE628" s="267"/>
      <c r="GF628" s="267"/>
      <c r="GG628" s="267"/>
      <c r="GH628" s="267"/>
      <c r="GI628" s="267"/>
      <c r="GJ628" s="267"/>
      <c r="GK628" s="267"/>
      <c r="GL628" s="267"/>
      <c r="GM628" s="267"/>
      <c r="GN628" s="267"/>
      <c r="GO628" s="267"/>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v>30.5</v>
      </c>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2.9282576866764276</v>
      </c>
      <c r="GB630" s="254"/>
      <c r="GC630" s="254">
        <v>6.9278547539417099</v>
      </c>
      <c r="GD630" s="254"/>
      <c r="GE630" s="254">
        <v>32.209961228750373</v>
      </c>
      <c r="GF630" s="254"/>
      <c r="GG630" s="254">
        <v>93.862815884476532</v>
      </c>
      <c r="GH630" s="254"/>
      <c r="GI630" s="254">
        <v>71.818442976156277</v>
      </c>
      <c r="GJ630" s="254"/>
      <c r="GK630" s="254">
        <v>15.446500402252616</v>
      </c>
      <c r="GL630" s="254"/>
      <c r="GM630" s="254">
        <v>0</v>
      </c>
      <c r="GN630" s="254"/>
      <c r="GO630" s="254">
        <v>40.306719996464324</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2.5073392291275529</v>
      </c>
      <c r="GB631" s="254"/>
      <c r="GC631" s="254">
        <v>4.6618625922260764</v>
      </c>
      <c r="GD631" s="254"/>
      <c r="GE631" s="254">
        <v>32.561880786748318</v>
      </c>
      <c r="GF631" s="254"/>
      <c r="GG631" s="254">
        <v>98.605163688723991</v>
      </c>
      <c r="GH631" s="254"/>
      <c r="GI631" s="254">
        <v>78.7896487062511</v>
      </c>
      <c r="GJ631" s="254"/>
      <c r="GK631" s="254">
        <v>16.617062676480764</v>
      </c>
      <c r="GL631" s="254"/>
      <c r="GM631" s="254">
        <v>2.0582710038647729</v>
      </c>
      <c r="GN631" s="254"/>
      <c r="GO631" s="254">
        <v>42.148729365899328</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0</v>
      </c>
      <c r="GB632" s="254"/>
      <c r="GC632" s="254">
        <v>5.689238144897228</v>
      </c>
      <c r="GD632" s="254"/>
      <c r="GE632" s="254">
        <v>27.781415246064476</v>
      </c>
      <c r="GF632" s="254"/>
      <c r="GG632" s="254">
        <v>107.65821882561214</v>
      </c>
      <c r="GH632" s="254"/>
      <c r="GI632" s="254">
        <v>82.447899839653601</v>
      </c>
      <c r="GJ632" s="254"/>
      <c r="GK632" s="254">
        <v>18.406112104804016</v>
      </c>
      <c r="GL632" s="254"/>
      <c r="GM632" s="254">
        <v>0</v>
      </c>
      <c r="GN632" s="254"/>
      <c r="GO632" s="254">
        <v>43.14615882315757</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2.0851362027919578</v>
      </c>
      <c r="GB633" s="254"/>
      <c r="GC633" s="254">
        <v>5.3352395410154818</v>
      </c>
      <c r="GD633" s="254"/>
      <c r="GE633" s="254">
        <v>34.141162760719808</v>
      </c>
      <c r="GF633" s="254"/>
      <c r="GG633" s="254">
        <v>105.67432180300148</v>
      </c>
      <c r="GH633" s="254"/>
      <c r="GI633" s="254">
        <v>74.608730682519408</v>
      </c>
      <c r="GJ633" s="254"/>
      <c r="GK633" s="254">
        <v>23.637377968910364</v>
      </c>
      <c r="GL633" s="254"/>
      <c r="GM633" s="254">
        <v>1.0100316038050425</v>
      </c>
      <c r="GN633" s="254"/>
      <c r="GO633" s="254">
        <v>43.656136262876466</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0.62489588882581382</v>
      </c>
      <c r="GB634" s="254"/>
      <c r="GC634" s="254">
        <v>0.32590820655323743</v>
      </c>
      <c r="GD634" s="254"/>
      <c r="GE634" s="254">
        <v>22.178493891667589</v>
      </c>
      <c r="GF634" s="254"/>
      <c r="GG634" s="254">
        <v>103.3938151427475</v>
      </c>
      <c r="GH634" s="254"/>
      <c r="GI634" s="254">
        <v>89.871191124277502</v>
      </c>
      <c r="GJ634" s="254"/>
      <c r="GK634" s="254">
        <v>19.719826059469526</v>
      </c>
      <c r="GL634" s="254"/>
      <c r="GM634" s="254">
        <v>0</v>
      </c>
      <c r="GN634" s="254"/>
      <c r="GO634" s="254">
        <v>41.231082814296073</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1.2485044909152578</v>
      </c>
      <c r="GB635" s="254"/>
      <c r="GC635" s="254">
        <v>3.186977627640101</v>
      </c>
      <c r="GD635" s="254"/>
      <c r="GE635" s="254">
        <v>31.058874035216544</v>
      </c>
      <c r="GF635" s="254"/>
      <c r="GG635" s="254">
        <v>104.68059829029238</v>
      </c>
      <c r="GH635" s="254"/>
      <c r="GI635" s="254">
        <v>89.730847936415756</v>
      </c>
      <c r="GJ635" s="254"/>
      <c r="GK635" s="254">
        <v>18.031641558278025</v>
      </c>
      <c r="GL635" s="254"/>
      <c r="GM635" s="254">
        <v>0</v>
      </c>
      <c r="GN635" s="254"/>
      <c r="GO635" s="254">
        <v>43.489791221704394</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2.4772077995445989</v>
      </c>
      <c r="GB636" s="254"/>
      <c r="GC636" s="254">
        <v>7.0105182877082921</v>
      </c>
      <c r="GD636" s="254"/>
      <c r="GE636" s="254">
        <v>32.6265570110684</v>
      </c>
      <c r="GF636" s="254"/>
      <c r="GG636" s="254">
        <v>110.88764058736541</v>
      </c>
      <c r="GH636" s="254"/>
      <c r="GI636" s="254">
        <v>102.18589952539926</v>
      </c>
      <c r="GJ636" s="254"/>
      <c r="GK636" s="254">
        <v>24.850891101908307</v>
      </c>
      <c r="GL636" s="254"/>
      <c r="GM636" s="254">
        <v>0</v>
      </c>
      <c r="GN636" s="254"/>
      <c r="GO636" s="254">
        <v>48.429781287463989</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2.457718191667837</v>
      </c>
      <c r="GB637" s="254"/>
      <c r="GC637" s="254">
        <v>6.5848565381997162</v>
      </c>
      <c r="GD637" s="254"/>
      <c r="GE637" s="254">
        <v>27.088484296477869</v>
      </c>
      <c r="GF637" s="254"/>
      <c r="GG637" s="254">
        <v>107.29825583373498</v>
      </c>
      <c r="GH637" s="254"/>
      <c r="GI637" s="254">
        <v>105.60549458895797</v>
      </c>
      <c r="GJ637" s="254"/>
      <c r="GK637" s="254">
        <v>28.083302717358688</v>
      </c>
      <c r="GL637" s="254"/>
      <c r="GM637" s="254">
        <v>0.97655747476446697</v>
      </c>
      <c r="GN637" s="254"/>
      <c r="GO637" s="254">
        <v>47.26902383153017</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1.1619637236417459</v>
      </c>
      <c r="GB638" s="254"/>
      <c r="GC638" s="254">
        <v>7.833208960162227</v>
      </c>
      <c r="GD638" s="254"/>
      <c r="GE638" s="254">
        <v>26.59149774052845</v>
      </c>
      <c r="GF638" s="254"/>
      <c r="GG638" s="254">
        <v>90.839642754304194</v>
      </c>
      <c r="GH638" s="254"/>
      <c r="GI638" s="254">
        <v>88.064533827917472</v>
      </c>
      <c r="GJ638" s="254"/>
      <c r="GK638" s="254">
        <v>27.393096851580573</v>
      </c>
      <c r="GL638" s="254"/>
      <c r="GM638" s="254">
        <v>0.92339663967532648</v>
      </c>
      <c r="GN638" s="254"/>
      <c r="GO638" s="254">
        <v>41.468262128092867</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1.2583892617449663</v>
      </c>
      <c r="GB639" s="254"/>
      <c r="GC639" s="254">
        <v>3.857280617164899</v>
      </c>
      <c r="GD639" s="254"/>
      <c r="GE639" s="254">
        <v>32.230703986429177</v>
      </c>
      <c r="GF639" s="254"/>
      <c r="GG639" s="254">
        <v>88.668890562789187</v>
      </c>
      <c r="GH639" s="254"/>
      <c r="GI639" s="254">
        <v>88.269756542116909</v>
      </c>
      <c r="GJ639" s="254"/>
      <c r="GK639" s="254">
        <v>20.725388601036268</v>
      </c>
      <c r="GL639" s="254"/>
      <c r="GM639" s="254">
        <v>1.0147133434804667</v>
      </c>
      <c r="GN639" s="254"/>
      <c r="GO639" s="254">
        <v>42.118405993132868</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1.3496448286038771</v>
      </c>
      <c r="GB640" s="254"/>
      <c r="GC640" s="254">
        <v>5.9174927023189632</v>
      </c>
      <c r="GD640" s="254"/>
      <c r="GE640" s="254">
        <v>25.137174504044914</v>
      </c>
      <c r="GF640" s="254"/>
      <c r="GG640" s="254">
        <v>84.006716583809833</v>
      </c>
      <c r="GH640" s="254"/>
      <c r="GI640" s="254">
        <v>77.036109694467356</v>
      </c>
      <c r="GJ640" s="254"/>
      <c r="GK640" s="254">
        <v>23.516423179276337</v>
      </c>
      <c r="GL640" s="254"/>
      <c r="GM640" s="254">
        <v>1.3554459613616017</v>
      </c>
      <c r="GN640" s="254"/>
      <c r="GO640" s="254">
        <v>38.1435467233038</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1.3280143483909632</v>
      </c>
      <c r="GC641" s="254">
        <v>5.8774110689413144</v>
      </c>
      <c r="GE641" s="254">
        <v>19.47146494459032</v>
      </c>
      <c r="GG641" s="254">
        <v>84.949029897977169</v>
      </c>
      <c r="GI641" s="254">
        <v>86.964961527073797</v>
      </c>
      <c r="GK641" s="254">
        <v>24.473721825416327</v>
      </c>
      <c r="GM641" s="254">
        <v>0</v>
      </c>
      <c r="GO641" s="254">
        <v>39.362187464494419</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1.3460424456350684</v>
      </c>
      <c r="GC642" s="254">
        <v>6.0905162067492729</v>
      </c>
      <c r="GE642" s="254">
        <v>26.391763254593304</v>
      </c>
      <c r="GG642" s="254">
        <v>90.387654005239014</v>
      </c>
      <c r="GI642" s="254">
        <v>84.267260538961622</v>
      </c>
      <c r="GK642" s="254">
        <v>27.426226120550766</v>
      </c>
      <c r="GM642" s="254">
        <v>0</v>
      </c>
      <c r="GO642" s="254">
        <v>41.745248060978859</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2.1313628370490587</v>
      </c>
      <c r="GB643" s="254"/>
      <c r="GC643" s="254">
        <v>4.5988402471993766</v>
      </c>
      <c r="GD643" s="254"/>
      <c r="GE643" s="254">
        <v>22.009236683252922</v>
      </c>
      <c r="GF643" s="254"/>
      <c r="GG643" s="254">
        <v>80.473653495523095</v>
      </c>
      <c r="GH643" s="254"/>
      <c r="GI643" s="254">
        <v>83.813806508527364</v>
      </c>
      <c r="GJ643" s="254"/>
      <c r="GK643" s="254">
        <v>22.27381024336157</v>
      </c>
      <c r="GL643" s="254"/>
      <c r="GM643" s="254">
        <v>2.4787235715084357</v>
      </c>
      <c r="GN643" s="254"/>
      <c r="GO643" s="254">
        <v>39.088124463841147</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1.2525804177231843</v>
      </c>
      <c r="GB644" s="254"/>
      <c r="GC644" s="254">
        <v>5.2169343308481979</v>
      </c>
      <c r="GD644" s="254"/>
      <c r="GE644" s="254">
        <v>22.967645098228683</v>
      </c>
      <c r="GF644" s="254"/>
      <c r="GG644" s="254">
        <v>80.446000203951769</v>
      </c>
      <c r="GH644" s="254"/>
      <c r="GI644" s="254">
        <v>84.094837136319043</v>
      </c>
      <c r="GJ644" s="254"/>
      <c r="GK644" s="254">
        <v>22.776637239382371</v>
      </c>
      <c r="GL644" s="254"/>
      <c r="GM644" s="254">
        <v>2.7065307576196975</v>
      </c>
      <c r="GN644" s="254"/>
      <c r="GO644" s="254">
        <v>35.612931526328687</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0.40913270013676101</v>
      </c>
      <c r="GB645" s="254"/>
      <c r="GC645" s="254">
        <v>5.8328983127997187</v>
      </c>
      <c r="GD645" s="254"/>
      <c r="GE645" s="254">
        <v>23.909976666438542</v>
      </c>
      <c r="GF645" s="254"/>
      <c r="GG645" s="254">
        <v>80.42075605524019</v>
      </c>
      <c r="GH645" s="254"/>
      <c r="GI645" s="254">
        <v>84.361063583306802</v>
      </c>
      <c r="GJ645" s="254"/>
      <c r="GK645" s="254">
        <v>23.276143343919141</v>
      </c>
      <c r="GL645" s="254"/>
      <c r="GM645" s="254">
        <v>2.9213178197699086</v>
      </c>
      <c r="GN645" s="254"/>
      <c r="GO645" s="254">
        <v>36.319825932577871</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0</v>
      </c>
      <c r="GB646" s="254"/>
      <c r="GC646" s="254">
        <v>4.4053999242323814</v>
      </c>
      <c r="GD646" s="254"/>
      <c r="GE646" s="254">
        <v>25.373800240577239</v>
      </c>
      <c r="GF646" s="254"/>
      <c r="GG646" s="254">
        <v>80.821522194532321</v>
      </c>
      <c r="GH646" s="254"/>
      <c r="GI646" s="254">
        <v>87.30736481585383</v>
      </c>
      <c r="GJ646" s="254"/>
      <c r="GK646" s="254">
        <v>25.682422124502398</v>
      </c>
      <c r="GL646" s="254"/>
      <c r="GM646" s="254">
        <v>2.6278552042158982</v>
      </c>
      <c r="GN646" s="254"/>
      <c r="GO646" s="254">
        <v>37.480042088250727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v>
      </c>
      <c r="GB647" s="254"/>
      <c r="GC647" s="254">
        <v>2.6397225707002057</v>
      </c>
      <c r="GD647" s="254"/>
      <c r="GE647" s="254">
        <v>12.920142644614639</v>
      </c>
      <c r="GF647" s="254"/>
      <c r="GG647" s="254">
        <v>71.452759925233181</v>
      </c>
      <c r="GH647" s="254"/>
      <c r="GI647" s="254">
        <v>77.496491715150142</v>
      </c>
      <c r="GJ647" s="254"/>
      <c r="GK647" s="254">
        <v>26.141789195980937</v>
      </c>
      <c r="GL647" s="254"/>
      <c r="GM647" s="254">
        <v>3.0260366964574166</v>
      </c>
      <c r="GN647" s="254"/>
      <c r="GO647" s="254">
        <v>30.884515951889952</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1.518666187068072</v>
      </c>
      <c r="GB648" s="254"/>
      <c r="GC648" s="254">
        <v>2.4536952502492704</v>
      </c>
      <c r="GD648" s="254"/>
      <c r="GE648" s="254">
        <v>16.226545776937527</v>
      </c>
      <c r="GF648" s="254"/>
      <c r="GG648" s="254">
        <v>69.081528424472765</v>
      </c>
      <c r="GH648" s="254"/>
      <c r="GI648" s="254">
        <v>72.235445832317438</v>
      </c>
      <c r="GJ648" s="254"/>
      <c r="GK648" s="254">
        <v>17.669631957491937</v>
      </c>
      <c r="GL648" s="254"/>
      <c r="GM648" s="254">
        <v>3.3412014762065274</v>
      </c>
      <c r="GN648" s="254"/>
      <c r="GO648" s="254">
        <v>30.156842086293516</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67">
        <v>0.93346732387719245</v>
      </c>
      <c r="GB649" s="267"/>
      <c r="GC649" s="267">
        <v>2.1728141988610581</v>
      </c>
      <c r="GD649" s="267"/>
      <c r="GE649" s="267">
        <v>13.640502084277909</v>
      </c>
      <c r="GF649" s="267"/>
      <c r="GG649" s="267">
        <v>64.77316811391816</v>
      </c>
      <c r="GH649" s="267"/>
      <c r="GI649" s="267">
        <v>70.953341947286333</v>
      </c>
      <c r="GJ649" s="267"/>
      <c r="GK649" s="267">
        <v>19.394854756899317</v>
      </c>
      <c r="GL649" s="267"/>
      <c r="GM649" s="267">
        <v>2.4391692711120867</v>
      </c>
      <c r="GN649" s="267"/>
      <c r="GO649" s="267">
        <v>29.002403400244628</v>
      </c>
      <c r="GP649" s="254"/>
      <c r="GQ649" s="254"/>
      <c r="GR649" s="254"/>
      <c r="GS649" s="254"/>
      <c r="GT649" s="254"/>
      <c r="GU649" s="184"/>
      <c r="GV649" s="184"/>
      <c r="GW649" s="184"/>
      <c r="GX649" s="184"/>
      <c r="GY649" s="184"/>
      <c r="GZ649" s="184"/>
      <c r="HC649" s="184"/>
      <c r="HG649" s="285">
        <v>1350.8779808685499</v>
      </c>
      <c r="HH649" s="285"/>
      <c r="HI649" s="285">
        <v>7197.1976467418153</v>
      </c>
      <c r="HJ649" s="285"/>
      <c r="HK649" s="285">
        <v>559.57246149009745</v>
      </c>
      <c r="HL649" s="285"/>
      <c r="HM649" s="285">
        <v>10332.77944940944</v>
      </c>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1930000</v>
      </c>
      <c r="ED650" s="244"/>
      <c r="EE650" s="245">
        <v>536500</v>
      </c>
      <c r="EK650" s="242">
        <v>1.3</v>
      </c>
      <c r="EO650" s="244"/>
      <c r="EP650" s="244"/>
      <c r="GA650" s="267">
        <v>0.42149631190727083</v>
      </c>
      <c r="GB650" s="267"/>
      <c r="GC650" s="267">
        <v>2.347417840375587</v>
      </c>
      <c r="GD650" s="267"/>
      <c r="GE650" s="267">
        <v>14.059482425646967</v>
      </c>
      <c r="GF650" s="267"/>
      <c r="GG650" s="267">
        <v>76.4230498945889</v>
      </c>
      <c r="GH650" s="267"/>
      <c r="GI650" s="267">
        <v>85.72083428833372</v>
      </c>
      <c r="GJ650" s="267"/>
      <c r="GK650" s="267">
        <v>24.675933156332967</v>
      </c>
      <c r="GL650" s="267"/>
      <c r="GM650" s="267">
        <v>1.607717041800643</v>
      </c>
      <c r="GN650" s="267"/>
      <c r="GO650" s="267">
        <v>33.795361620548661</v>
      </c>
      <c r="GP650" s="254"/>
      <c r="GQ650" s="254"/>
      <c r="GR650" s="254"/>
      <c r="GS650" s="254"/>
      <c r="GT650" s="254"/>
      <c r="GU650" s="184"/>
      <c r="GV650" s="184"/>
      <c r="GW650" s="184"/>
      <c r="GX650" s="184"/>
      <c r="GY650" s="184"/>
      <c r="GZ650" s="184"/>
      <c r="HC650" s="184"/>
      <c r="HG650" s="285">
        <v>1424.9636086216874</v>
      </c>
      <c r="HH650" s="285"/>
      <c r="HI650" s="285">
        <v>8904.049527350533</v>
      </c>
      <c r="HJ650" s="285"/>
      <c r="HK650" s="285">
        <v>651.53720689594695</v>
      </c>
      <c r="HL650" s="285"/>
      <c r="HM650" s="285">
        <v>12411.652256265455</v>
      </c>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v>
      </c>
      <c r="GB651" s="267"/>
      <c r="GC651" s="267">
        <v>1.9820397306795943</v>
      </c>
      <c r="GD651" s="267"/>
      <c r="GE651" s="267">
        <v>13.90932987793253</v>
      </c>
      <c r="GF651" s="267"/>
      <c r="GG651" s="267">
        <v>62.59393627372507</v>
      </c>
      <c r="GH651" s="267"/>
      <c r="GI651" s="267">
        <v>72.835947179260444</v>
      </c>
      <c r="GJ651" s="267"/>
      <c r="GK651" s="267">
        <v>19.595123373985928</v>
      </c>
      <c r="GL651" s="267"/>
      <c r="GM651" s="267">
        <v>2.5786945390044322</v>
      </c>
      <c r="GN651" s="267"/>
      <c r="GO651" s="267">
        <v>28.439779475875831</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0.39319551315629753</v>
      </c>
      <c r="GB652" s="267"/>
      <c r="GC652" s="267">
        <v>1.2444121812379425</v>
      </c>
      <c r="GD652" s="267"/>
      <c r="GE652" s="267">
        <v>10.953176675037076</v>
      </c>
      <c r="GF652" s="267"/>
      <c r="GG652" s="267">
        <v>50.960222819421766</v>
      </c>
      <c r="GH652" s="267"/>
      <c r="GI652" s="267">
        <v>55.468286729644817</v>
      </c>
      <c r="GJ652" s="267"/>
      <c r="GK652" s="267">
        <v>14.144792000025797</v>
      </c>
      <c r="GL652" s="267"/>
      <c r="GM652" s="267">
        <v>1.6156707577652489</v>
      </c>
      <c r="GN652" s="267"/>
      <c r="GO652" s="267">
        <v>22.102533429502756</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c r="GB653" s="267"/>
      <c r="GC653" s="267"/>
      <c r="GD653" s="267"/>
      <c r="GE653" s="267"/>
      <c r="GF653" s="267"/>
      <c r="GG653" s="267"/>
      <c r="GH653" s="267"/>
      <c r="GI653" s="267"/>
      <c r="GJ653" s="267"/>
      <c r="GK653" s="267"/>
      <c r="GL653" s="267"/>
      <c r="GM653" s="267"/>
      <c r="GN653" s="267"/>
      <c r="GO653" s="267"/>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v>19.3</v>
      </c>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4.5796532548249926</v>
      </c>
      <c r="GB655" s="254"/>
      <c r="GC655" s="254">
        <v>18.402426693629931</v>
      </c>
      <c r="GD655" s="254"/>
      <c r="GE655" s="254">
        <v>76.265735550859134</v>
      </c>
      <c r="GF655" s="254"/>
      <c r="GG655" s="254">
        <v>138.17389117129204</v>
      </c>
      <c r="GH655" s="254"/>
      <c r="GI655" s="254">
        <v>68.351208871114338</v>
      </c>
      <c r="GJ655" s="254"/>
      <c r="GK655" s="254">
        <v>15.700368864087769</v>
      </c>
      <c r="GL655" s="254"/>
      <c r="GM655" s="254">
        <v>0</v>
      </c>
      <c r="GN655" s="254"/>
      <c r="GO655" s="254">
        <v>57.056394414147462</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3.0906209664877418</v>
      </c>
      <c r="GB656" s="254"/>
      <c r="GC656" s="254">
        <v>18.140409381612098</v>
      </c>
      <c r="GD656" s="254"/>
      <c r="GE656" s="254">
        <v>78.813924420147231</v>
      </c>
      <c r="GF656" s="254"/>
      <c r="GG656" s="254">
        <v>145.58982946423487</v>
      </c>
      <c r="GH656" s="254"/>
      <c r="GI656" s="254">
        <v>71.299598815420026</v>
      </c>
      <c r="GJ656" s="254"/>
      <c r="GK656" s="254">
        <v>10.369797959759744</v>
      </c>
      <c r="GL656" s="254"/>
      <c r="GM656" s="254">
        <v>0</v>
      </c>
      <c r="GN656" s="254"/>
      <c r="GO656" s="254">
        <v>58.120598619585806</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3.1290733536611421</v>
      </c>
      <c r="GB657" s="254"/>
      <c r="GC657" s="254">
        <v>16.47380740303786</v>
      </c>
      <c r="GD657" s="254"/>
      <c r="GE657" s="254">
        <v>69.34152613639921</v>
      </c>
      <c r="GF657" s="254"/>
      <c r="GG657" s="254">
        <v>150.25421156001559</v>
      </c>
      <c r="GH657" s="254"/>
      <c r="GI657" s="254">
        <v>75.027997067537285</v>
      </c>
      <c r="GJ657" s="254"/>
      <c r="GK657" s="254">
        <v>17.85302065796181</v>
      </c>
      <c r="GL657" s="254"/>
      <c r="GM657" s="254">
        <v>0.61073545292067644</v>
      </c>
      <c r="GN657" s="254"/>
      <c r="GO657" s="254">
        <v>59.030901008768296</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3.1684946165967491</v>
      </c>
      <c r="GB658" s="254"/>
      <c r="GC658" s="254">
        <v>15.619062005094396</v>
      </c>
      <c r="GD658" s="254"/>
      <c r="GE658" s="254">
        <v>67.264371163296929</v>
      </c>
      <c r="GF658" s="254"/>
      <c r="GG658" s="254">
        <v>149.99794981765513</v>
      </c>
      <c r="GH658" s="254"/>
      <c r="GI658" s="254">
        <v>76.214332066969163</v>
      </c>
      <c r="GJ658" s="254"/>
      <c r="GK658" s="254">
        <v>13.67401600057614</v>
      </c>
      <c r="GL658" s="254"/>
      <c r="GM658" s="254">
        <v>0.60305560146143999</v>
      </c>
      <c r="GN658" s="254"/>
      <c r="GO658" s="254">
        <v>57.915057257318779</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3.8965479501752656</v>
      </c>
      <c r="GB659" s="254"/>
      <c r="GC659" s="254">
        <v>19.56010864834186</v>
      </c>
      <c r="GD659" s="254"/>
      <c r="GE659" s="254">
        <v>66.682379517441831</v>
      </c>
      <c r="GF659" s="254"/>
      <c r="GG659" s="254">
        <v>142.55567792315045</v>
      </c>
      <c r="GH659" s="254"/>
      <c r="GI659" s="254">
        <v>87.393895202609201</v>
      </c>
      <c r="GJ659" s="254"/>
      <c r="GK659" s="254">
        <v>13.629684399472207</v>
      </c>
      <c r="GL659" s="254"/>
      <c r="GM659" s="254">
        <v>0</v>
      </c>
      <c r="GN659" s="254"/>
      <c r="GO659" s="254">
        <v>59.082936985008047</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2.0895390199688459</v>
      </c>
      <c r="GB660" s="254"/>
      <c r="GC660" s="254">
        <v>15.915658472787705</v>
      </c>
      <c r="GD660" s="254"/>
      <c r="GE660" s="254">
        <v>64.899716863436396</v>
      </c>
      <c r="GF660" s="254"/>
      <c r="GG660" s="254">
        <v>155.84359265207542</v>
      </c>
      <c r="GH660" s="254"/>
      <c r="GI660" s="254">
        <v>92.026765948928301</v>
      </c>
      <c r="GJ660" s="254"/>
      <c r="GK660" s="254">
        <v>17.866046226967931</v>
      </c>
      <c r="GL660" s="254"/>
      <c r="GM660" s="254">
        <v>0</v>
      </c>
      <c r="GN660" s="254"/>
      <c r="GO660" s="254">
        <v>61.911703164469557</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2.3002363504081669</v>
      </c>
      <c r="GB661" s="254"/>
      <c r="GC661" s="254">
        <v>20.469412146397151</v>
      </c>
      <c r="GD661" s="254"/>
      <c r="GE661" s="254">
        <v>72.594997520833886</v>
      </c>
      <c r="GF661" s="254"/>
      <c r="GG661" s="254">
        <v>146.20453548922785</v>
      </c>
      <c r="GH661" s="254"/>
      <c r="GI661" s="254">
        <v>94.272670832952628</v>
      </c>
      <c r="GJ661" s="254"/>
      <c r="GK661" s="254">
        <v>17.50946036233325</v>
      </c>
      <c r="GL661" s="254"/>
      <c r="GM661" s="254">
        <v>0</v>
      </c>
      <c r="GN661" s="254"/>
      <c r="GO661" s="254">
        <v>62.183746771945493</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2.9629031400571817</v>
      </c>
      <c r="GB662" s="254"/>
      <c r="GC662" s="254">
        <v>12.349194520332587</v>
      </c>
      <c r="GD662" s="254"/>
      <c r="GE662" s="254">
        <v>79.161574580642181</v>
      </c>
      <c r="GF662" s="254"/>
      <c r="GG662" s="254">
        <v>148.839751523155</v>
      </c>
      <c r="GH662" s="254"/>
      <c r="GI662" s="254">
        <v>103.863973328448</v>
      </c>
      <c r="GJ662" s="254"/>
      <c r="GK662" s="254">
        <v>18.776220370938276</v>
      </c>
      <c r="GL662" s="254"/>
      <c r="GM662" s="254">
        <v>1.7407754449117034</v>
      </c>
      <c r="GN662" s="254"/>
      <c r="GO662" s="254">
        <v>64.485881590734508</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2.8353570152042247</v>
      </c>
      <c r="GB663" s="254"/>
      <c r="GC663" s="254">
        <v>15.30474805304037</v>
      </c>
      <c r="GD663" s="254"/>
      <c r="GE663" s="254">
        <v>63.744094935738822</v>
      </c>
      <c r="GF663" s="254"/>
      <c r="GG663" s="254">
        <v>126.51055904963829</v>
      </c>
      <c r="GH663" s="254"/>
      <c r="GI663" s="254">
        <v>88.981832512350095</v>
      </c>
      <c r="GJ663" s="254"/>
      <c r="GK663" s="254">
        <v>18.139070836654657</v>
      </c>
      <c r="GL663" s="254"/>
      <c r="GM663" s="254">
        <v>1.6658390896741893</v>
      </c>
      <c r="GN663" s="254"/>
      <c r="GO663" s="254">
        <v>55.575365093796933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2.1477663230240553</v>
      </c>
      <c r="GB664" s="254"/>
      <c r="GC664" s="254">
        <v>10.313008865569024</v>
      </c>
      <c r="GD664" s="254"/>
      <c r="GE664" s="254">
        <v>70.067609096496625</v>
      </c>
      <c r="GF664" s="254"/>
      <c r="GG664" s="254">
        <v>134.1113105924596</v>
      </c>
      <c r="GH664" s="254"/>
      <c r="GI664" s="254">
        <v>85.268045588856069</v>
      </c>
      <c r="GJ664" s="254"/>
      <c r="GK664" s="254">
        <v>17.271474506201194</v>
      </c>
      <c r="GL664" s="254"/>
      <c r="GM664" s="254">
        <v>1.3495276653171389</v>
      </c>
      <c r="GN664" s="254"/>
      <c r="GO664" s="254">
        <v>55.064220756898649</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2.6682958198519335</v>
      </c>
      <c r="GB665" s="254"/>
      <c r="GC665" s="254">
        <v>11.111264633714375</v>
      </c>
      <c r="GD665" s="254"/>
      <c r="GE665" s="254">
        <v>61.524269465486498</v>
      </c>
      <c r="GF665" s="254"/>
      <c r="GG665" s="254">
        <v>143.25403730896517</v>
      </c>
      <c r="GH665" s="254"/>
      <c r="GI665" s="254">
        <v>95.161888535721459</v>
      </c>
      <c r="GJ665" s="254"/>
      <c r="GK665" s="254">
        <v>21.367901718522457</v>
      </c>
      <c r="GL665" s="254"/>
      <c r="GM665" s="254">
        <v>1.1381393198196743</v>
      </c>
      <c r="GN665" s="254"/>
      <c r="GO665" s="254">
        <v>56.674537896757805</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3.0573900884010765</v>
      </c>
      <c r="GC666" s="254">
        <v>11.462224162899879</v>
      </c>
      <c r="GE666" s="254">
        <v>51.545798723472309</v>
      </c>
      <c r="GG666" s="254">
        <v>140.12573112562617</v>
      </c>
      <c r="GI666" s="254">
        <v>88.027756314612589</v>
      </c>
      <c r="GK666" s="254">
        <v>19.011241219685314</v>
      </c>
      <c r="GM666" s="254">
        <v>0</v>
      </c>
      <c r="GO666" s="254">
        <v>51.153940770015168</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2.6985944164453546</v>
      </c>
      <c r="GC667" s="254">
        <v>11.706813317195563</v>
      </c>
      <c r="GE667" s="254">
        <v>69.446954128666192</v>
      </c>
      <c r="GG667" s="254">
        <v>152.4023946117608</v>
      </c>
      <c r="GI667" s="254">
        <v>96.058402152872887</v>
      </c>
      <c r="GK667" s="254">
        <v>16.84854191346783</v>
      </c>
      <c r="GM667" s="254">
        <v>0</v>
      </c>
      <c r="GO667" s="254">
        <v>56.641502429329606</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1.1952648796480483</v>
      </c>
      <c r="GB668" s="254"/>
      <c r="GC668" s="254">
        <v>9.4926584938374621</v>
      </c>
      <c r="GD668" s="254"/>
      <c r="GE668" s="254">
        <v>62.945568279149555</v>
      </c>
      <c r="GF668" s="254"/>
      <c r="GG668" s="254">
        <v>145.12598455351682</v>
      </c>
      <c r="GH668" s="254"/>
      <c r="GI668" s="254">
        <v>95.493107162568108</v>
      </c>
      <c r="GJ668" s="254"/>
      <c r="GK668" s="254">
        <v>16.834641278977202</v>
      </c>
      <c r="GL668" s="254"/>
      <c r="GM668" s="254">
        <v>1.255516171721643</v>
      </c>
      <c r="GN668" s="254"/>
      <c r="GO668" s="254">
        <v>54.422195523255652</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1.5634434287864194</v>
      </c>
      <c r="GB669" s="254"/>
      <c r="GC669" s="254">
        <v>9.7265229946434033</v>
      </c>
      <c r="GD669" s="254"/>
      <c r="GE669" s="254">
        <v>59.482490634720044</v>
      </c>
      <c r="GF669" s="254"/>
      <c r="GG669" s="254">
        <v>137.77293201366575</v>
      </c>
      <c r="GH669" s="254"/>
      <c r="GI669" s="254">
        <v>94.676275942533508</v>
      </c>
      <c r="GJ669" s="254"/>
      <c r="GK669" s="254">
        <v>17.563769501327648</v>
      </c>
      <c r="GL669" s="254"/>
      <c r="GM669" s="254">
        <v>1.5844062033373432</v>
      </c>
      <c r="GN669" s="254"/>
      <c r="GO669" s="254">
        <v>45.670907340849801</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1.9179085109431599</v>
      </c>
      <c r="GB670" s="254"/>
      <c r="GC670" s="254">
        <v>9.9574069557888869</v>
      </c>
      <c r="GD670" s="254"/>
      <c r="GE670" s="254">
        <v>56.275788468640812</v>
      </c>
      <c r="GF670" s="254"/>
      <c r="GG670" s="254">
        <v>130.91941784255746</v>
      </c>
      <c r="GH670" s="254"/>
      <c r="GI670" s="254">
        <v>93.833090191190465</v>
      </c>
      <c r="GJ670" s="254"/>
      <c r="GK670" s="254">
        <v>18.309673389497096</v>
      </c>
      <c r="GL670" s="254"/>
      <c r="GM670" s="254">
        <v>1.9013618822873848</v>
      </c>
      <c r="GN670" s="254"/>
      <c r="GO670" s="254">
        <v>44.494645409790202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0.94420397775215592</v>
      </c>
      <c r="GB671" s="254"/>
      <c r="GC671" s="254">
        <v>6.4020567728071214</v>
      </c>
      <c r="GD671" s="254"/>
      <c r="GE671" s="254">
        <v>48.559814803395838</v>
      </c>
      <c r="GF671" s="254"/>
      <c r="GG671" s="254">
        <v>136.94575552615714</v>
      </c>
      <c r="GH671" s="254"/>
      <c r="GI671" s="254">
        <v>95.482150236367289</v>
      </c>
      <c r="GJ671" s="254"/>
      <c r="GK671" s="254">
        <v>18.586457560865391</v>
      </c>
      <c r="GL671" s="254"/>
      <c r="GM671" s="254">
        <v>1.7486683363956985</v>
      </c>
      <c r="GN671" s="254"/>
      <c r="GO671" s="254">
        <v>44.38470615576599</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2.1504194567672776</v>
      </c>
      <c r="GB672" s="254"/>
      <c r="GC672" s="254">
        <v>6.9342359494184223</v>
      </c>
      <c r="GD672" s="254"/>
      <c r="GE672" s="254">
        <v>40.584669063989338</v>
      </c>
      <c r="GF672" s="254"/>
      <c r="GG672" s="254">
        <v>119.37991905822086</v>
      </c>
      <c r="GH672" s="254"/>
      <c r="GI672" s="254">
        <v>77.487204108273275</v>
      </c>
      <c r="GJ672" s="254"/>
      <c r="GK672" s="254">
        <v>14.927573229553026</v>
      </c>
      <c r="GL672" s="254"/>
      <c r="GM672" s="254">
        <v>1.7028039287690369</v>
      </c>
      <c r="GN672" s="254"/>
      <c r="GO672" s="254">
        <v>37.702000791526451</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1.0605934767726191</v>
      </c>
      <c r="GB673" s="254"/>
      <c r="GC673" s="254">
        <v>5.8815920953029357</v>
      </c>
      <c r="GD673" s="254"/>
      <c r="GE673" s="254">
        <v>41.775942021382349</v>
      </c>
      <c r="GF673" s="254"/>
      <c r="GG673" s="254">
        <v>106.86109607499537</v>
      </c>
      <c r="GH673" s="254"/>
      <c r="GI673" s="254">
        <v>75.859119384860307</v>
      </c>
      <c r="GJ673" s="254"/>
      <c r="GK673" s="254">
        <v>15.628458058593406</v>
      </c>
      <c r="GL673" s="254"/>
      <c r="GM673" s="254">
        <v>1.8658298346526716</v>
      </c>
      <c r="GN673" s="254"/>
      <c r="GO673" s="254">
        <v>35.993688615959883</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67">
        <v>0.78477695867444974</v>
      </c>
      <c r="GB674" s="267"/>
      <c r="GC674" s="267">
        <v>4.7981342819876955</v>
      </c>
      <c r="GD674" s="267"/>
      <c r="GE674" s="267">
        <v>34.573850769386233</v>
      </c>
      <c r="GF674" s="267"/>
      <c r="GG674" s="267">
        <v>98.904813268545027</v>
      </c>
      <c r="GH674" s="267"/>
      <c r="GI674" s="267">
        <v>70.66061039638214</v>
      </c>
      <c r="GJ674" s="267"/>
      <c r="GK674" s="267">
        <v>15.299241676350567</v>
      </c>
      <c r="GL674" s="267"/>
      <c r="GM674" s="267">
        <v>1.2672486302456574</v>
      </c>
      <c r="GN674" s="267"/>
      <c r="GO674" s="267">
        <v>32.929893611051625</v>
      </c>
      <c r="GP674" s="254"/>
      <c r="GQ674" s="254"/>
      <c r="GR674" s="254"/>
      <c r="GS674" s="254"/>
      <c r="GT674" s="254"/>
      <c r="GU674" s="184"/>
      <c r="GV674" s="184"/>
      <c r="GW674" s="184"/>
      <c r="GX674" s="184"/>
      <c r="GY674" s="184"/>
      <c r="GZ674" s="184"/>
      <c r="HC674" s="184"/>
      <c r="HG674" s="285">
        <v>749.55636787039782</v>
      </c>
      <c r="HH674" s="285"/>
      <c r="HI674" s="285">
        <v>3881.0114252766753</v>
      </c>
      <c r="HJ674" s="285"/>
      <c r="HK674" s="285">
        <v>280.45387625322576</v>
      </c>
      <c r="HL674" s="285"/>
      <c r="HM674" s="285">
        <v>5806.1229630707739</v>
      </c>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1366000</v>
      </c>
      <c r="ED675" s="244"/>
      <c r="EE675" s="245">
        <v>697500</v>
      </c>
      <c r="EK675" s="242">
        <v>1.9</v>
      </c>
      <c r="EO675" s="244"/>
      <c r="EP675" s="244"/>
      <c r="GA675" s="267">
        <v>0.58858151854031782</v>
      </c>
      <c r="GB675" s="267"/>
      <c r="GC675" s="267">
        <v>4.4444444444444446</v>
      </c>
      <c r="GD675" s="267"/>
      <c r="GE675" s="267">
        <v>33.510420923579893</v>
      </c>
      <c r="GF675" s="267"/>
      <c r="GG675" s="267">
        <v>104.55227613806903</v>
      </c>
      <c r="GH675" s="267"/>
      <c r="GI675" s="267">
        <v>68.625867915388341</v>
      </c>
      <c r="GJ675" s="267"/>
      <c r="GK675" s="267">
        <v>15.539876752701616</v>
      </c>
      <c r="GL675" s="267"/>
      <c r="GM675" s="267">
        <v>0.69330097928763335</v>
      </c>
      <c r="GN675" s="267"/>
      <c r="GO675" s="267">
        <v>33.391851807010113</v>
      </c>
      <c r="GP675" s="254"/>
      <c r="GQ675" s="254"/>
      <c r="GR675" s="254"/>
      <c r="GS675" s="254"/>
      <c r="GT675" s="254"/>
      <c r="GU675" s="184"/>
      <c r="GV675" s="184"/>
      <c r="GW675" s="184"/>
      <c r="GX675" s="184"/>
      <c r="GY675" s="184"/>
      <c r="GZ675" s="184"/>
      <c r="HC675" s="184"/>
      <c r="HG675" s="285">
        <v>745.65850148804657</v>
      </c>
      <c r="HH675" s="285"/>
      <c r="HI675" s="285">
        <v>4705.6066106332646</v>
      </c>
      <c r="HJ675" s="285"/>
      <c r="HK675" s="285">
        <v>245.82747380929021</v>
      </c>
      <c r="HL675" s="285"/>
      <c r="HM675" s="285">
        <v>6488.5371357556332</v>
      </c>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0.56341206349079809</v>
      </c>
      <c r="GB676" s="267"/>
      <c r="GC676" s="267">
        <v>6.4826004795077168</v>
      </c>
      <c r="GD676" s="267"/>
      <c r="GE676" s="267">
        <v>27.994928188476027</v>
      </c>
      <c r="GF676" s="267"/>
      <c r="GG676" s="267">
        <v>96.216929919966361</v>
      </c>
      <c r="GH676" s="267"/>
      <c r="GI676" s="267">
        <v>73.386692132829523</v>
      </c>
      <c r="GJ676" s="267"/>
      <c r="GK676" s="267">
        <v>14.690863766773653</v>
      </c>
      <c r="GL676" s="267"/>
      <c r="GM676" s="267">
        <v>1.2186340558289417</v>
      </c>
      <c r="GN676" s="267"/>
      <c r="GO676" s="267">
        <v>32.206151713010712</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0.54030696840077286</v>
      </c>
      <c r="GB677" s="267"/>
      <c r="GC677" s="267">
        <v>4.3972883463781853</v>
      </c>
      <c r="GD677" s="267"/>
      <c r="GE677" s="267">
        <v>21.770575495238347</v>
      </c>
      <c r="GF677" s="267"/>
      <c r="GG677" s="267">
        <v>71.963464107420677</v>
      </c>
      <c r="GH677" s="267"/>
      <c r="GI677" s="267">
        <v>55.889096108881709</v>
      </c>
      <c r="GJ677" s="267"/>
      <c r="GK677" s="267">
        <v>11.551369170909275</v>
      </c>
      <c r="GL677" s="267"/>
      <c r="GM677" s="267">
        <v>1.0491762166947591</v>
      </c>
      <c r="GN677" s="267"/>
      <c r="GO677" s="267">
        <v>24.270881784457785</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c r="GB678" s="267"/>
      <c r="GC678" s="267"/>
      <c r="GD678" s="267"/>
      <c r="GE678" s="267"/>
      <c r="GF678" s="267"/>
      <c r="GG678" s="267"/>
      <c r="GH678" s="267"/>
      <c r="GI678" s="267"/>
      <c r="GJ678" s="267"/>
      <c r="GK678" s="267"/>
      <c r="GL678" s="267"/>
      <c r="GM678" s="267"/>
      <c r="GN678" s="267"/>
      <c r="GO678" s="267"/>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v>62.9</v>
      </c>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10.738255033557046</v>
      </c>
      <c r="GB680" s="254"/>
      <c r="GC680" s="254">
        <v>51.648965902738958</v>
      </c>
      <c r="GD680" s="254"/>
      <c r="GE680" s="254">
        <v>114.99436302142053</v>
      </c>
      <c r="GF680" s="254"/>
      <c r="GG680" s="254">
        <v>121.26063031515757</v>
      </c>
      <c r="GH680" s="254"/>
      <c r="GI680" s="254">
        <v>40.972581479565441</v>
      </c>
      <c r="GJ680" s="254"/>
      <c r="GK680" s="254">
        <v>5.0997782705099786</v>
      </c>
      <c r="GL680" s="254"/>
      <c r="GM680" s="254">
        <v>0</v>
      </c>
      <c r="GN680" s="254"/>
      <c r="GO680" s="254">
        <v>59.195341074535705</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11.138508919831672</v>
      </c>
      <c r="GB681" s="254"/>
      <c r="GC681" s="254">
        <v>54.864612113801797</v>
      </c>
      <c r="GD681" s="254"/>
      <c r="GE681" s="254">
        <v>114.92041982204111</v>
      </c>
      <c r="GF681" s="254"/>
      <c r="GG681" s="254">
        <v>113.61870232797696</v>
      </c>
      <c r="GH681" s="254"/>
      <c r="GI681" s="254">
        <v>42.72477504782448</v>
      </c>
      <c r="GJ681" s="254"/>
      <c r="GK681" s="254">
        <v>4.9512220693786313</v>
      </c>
      <c r="GL681" s="254"/>
      <c r="GM681" s="254">
        <v>1.4404274665440415</v>
      </c>
      <c r="GN681" s="254"/>
      <c r="GO681" s="254">
        <v>59.111494851701551</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9.2414926719754771</v>
      </c>
      <c r="GB682" s="254"/>
      <c r="GC682" s="254">
        <v>53.317010510091606</v>
      </c>
      <c r="GD682" s="254"/>
      <c r="GE682" s="254">
        <v>108.39320561260843</v>
      </c>
      <c r="GF682" s="254"/>
      <c r="GG682" s="254">
        <v>114.54458155935448</v>
      </c>
      <c r="GH682" s="254"/>
      <c r="GI682" s="254">
        <v>41.245339184606649</v>
      </c>
      <c r="GJ682" s="254"/>
      <c r="GK682" s="254">
        <v>9.4129742999960886</v>
      </c>
      <c r="GL682" s="254"/>
      <c r="GM682" s="254">
        <v>0</v>
      </c>
      <c r="GN682" s="254"/>
      <c r="GO682" s="254">
        <v>58.091379873203387</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13.153389725217425</v>
      </c>
      <c r="GB683" s="254"/>
      <c r="GC683" s="254">
        <v>56.483475271421128</v>
      </c>
      <c r="GD683" s="254"/>
      <c r="GE683" s="254">
        <v>103.68676882280107</v>
      </c>
      <c r="GF683" s="254"/>
      <c r="GG683" s="254">
        <v>121.29282164873769</v>
      </c>
      <c r="GH683" s="254"/>
      <c r="GI683" s="254">
        <v>48.841437410685565</v>
      </c>
      <c r="GJ683" s="254"/>
      <c r="GK683" s="254">
        <v>9.9675477119542997</v>
      </c>
      <c r="GL683" s="254"/>
      <c r="GM683" s="254">
        <v>0.90861792099002625</v>
      </c>
      <c r="GN683" s="254"/>
      <c r="GO683" s="254">
        <v>61.320889705750645</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7.8822718598293582</v>
      </c>
      <c r="GB684" s="254"/>
      <c r="GC684" s="254">
        <v>57.106197782973794</v>
      </c>
      <c r="GD684" s="254"/>
      <c r="GE684" s="254">
        <v>105.1736663150479</v>
      </c>
      <c r="GF684" s="254"/>
      <c r="GG684" s="254">
        <v>118.14963793796525</v>
      </c>
      <c r="GH684" s="254"/>
      <c r="GI684" s="254">
        <v>48.220074175743946</v>
      </c>
      <c r="GJ684" s="254"/>
      <c r="GK684" s="254">
        <v>7.3248888444057929</v>
      </c>
      <c r="GL684" s="254"/>
      <c r="GM684" s="254">
        <v>0</v>
      </c>
      <c r="GN684" s="254"/>
      <c r="GO684" s="254">
        <v>59.856863104613389</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8.2609231291233041</v>
      </c>
      <c r="GB685" s="254"/>
      <c r="GC685" s="254">
        <v>64.540076306553431</v>
      </c>
      <c r="GD685" s="254"/>
      <c r="GE685" s="254">
        <v>104.03304521952167</v>
      </c>
      <c r="GF685" s="254"/>
      <c r="GG685" s="254">
        <v>124.95537119172597</v>
      </c>
      <c r="GH685" s="254"/>
      <c r="GI685" s="254">
        <v>54.37994967459565</v>
      </c>
      <c r="GJ685" s="254"/>
      <c r="GK685" s="254">
        <v>12.146711476556606</v>
      </c>
      <c r="GL685" s="254"/>
      <c r="GM685" s="254">
        <v>0</v>
      </c>
      <c r="GN685" s="254"/>
      <c r="GO685" s="254">
        <v>64.144635151596532</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10.568034492707927</v>
      </c>
      <c r="GB686" s="254"/>
      <c r="GC686" s="254">
        <v>69.150568037141738</v>
      </c>
      <c r="GD686" s="254"/>
      <c r="GE686" s="254">
        <v>111.66317921168803</v>
      </c>
      <c r="GF686" s="254"/>
      <c r="GG686" s="254">
        <v>117.49094825756271</v>
      </c>
      <c r="GH686" s="254"/>
      <c r="GI686" s="254">
        <v>55.945852357469555</v>
      </c>
      <c r="GJ686" s="254"/>
      <c r="GK686" s="254">
        <v>8.4273302764966722</v>
      </c>
      <c r="GL686" s="254"/>
      <c r="GM686" s="254">
        <v>0</v>
      </c>
      <c r="GN686" s="254"/>
      <c r="GO686" s="254">
        <v>64.470510133903701</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9.0234812013115171</v>
      </c>
      <c r="GB687" s="254"/>
      <c r="GC687" s="254">
        <v>69.519641086527827</v>
      </c>
      <c r="GD687" s="254"/>
      <c r="GE687" s="254">
        <v>117.02950311716424</v>
      </c>
      <c r="GF687" s="254"/>
      <c r="GG687" s="254">
        <v>131.33775757452682</v>
      </c>
      <c r="GH687" s="254"/>
      <c r="GI687" s="254">
        <v>62.48717823499728</v>
      </c>
      <c r="GJ687" s="254"/>
      <c r="GK687" s="254">
        <v>12.015402147624238</v>
      </c>
      <c r="GL687" s="254"/>
      <c r="GM687" s="254">
        <v>0.81340587003302323</v>
      </c>
      <c r="GN687" s="254"/>
      <c r="GO687" s="254">
        <v>69.649893075712185</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9.6503571383872622</v>
      </c>
      <c r="GB688" s="254"/>
      <c r="GC688" s="254">
        <v>60.197573523822243</v>
      </c>
      <c r="GD688" s="254"/>
      <c r="GE688" s="254">
        <v>125.38729647531652</v>
      </c>
      <c r="GF688" s="254"/>
      <c r="GG688" s="254">
        <v>120.98844325424088</v>
      </c>
      <c r="GH688" s="254"/>
      <c r="GI688" s="254">
        <v>57.233018442400294</v>
      </c>
      <c r="GJ688" s="254"/>
      <c r="GK688" s="254">
        <v>10.257095487306355</v>
      </c>
      <c r="GL688" s="254"/>
      <c r="GM688" s="254">
        <v>0</v>
      </c>
      <c r="GN688" s="254"/>
      <c r="GO688" s="254">
        <v>66.65148689143362</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6.9826491747778245</v>
      </c>
      <c r="GB689" s="254"/>
      <c r="GC689" s="254">
        <v>48.419773095623988</v>
      </c>
      <c r="GD689" s="254"/>
      <c r="GE689" s="254">
        <v>156.3080735081561</v>
      </c>
      <c r="GF689" s="254"/>
      <c r="GG689" s="254">
        <v>155.54896728925783</v>
      </c>
      <c r="GH689" s="254"/>
      <c r="GI689" s="254">
        <v>74.317150854164652</v>
      </c>
      <c r="GJ689" s="254"/>
      <c r="GK689" s="254">
        <v>14.074595355383533</v>
      </c>
      <c r="GL689" s="254"/>
      <c r="GM689" s="254">
        <v>0</v>
      </c>
      <c r="GN689" s="254"/>
      <c r="GO689" s="254">
        <v>76.417046620791766</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8.4064817275037136</v>
      </c>
      <c r="GB690" s="254"/>
      <c r="GC690" s="254">
        <v>41.8052674731343</v>
      </c>
      <c r="GD690" s="254"/>
      <c r="GE690" s="254">
        <v>119.33305046283262</v>
      </c>
      <c r="GF690" s="254"/>
      <c r="GG690" s="254">
        <v>130.16410664540751</v>
      </c>
      <c r="GH690" s="254"/>
      <c r="GI690" s="254">
        <v>59.561454530218725</v>
      </c>
      <c r="GJ690" s="254"/>
      <c r="GK690" s="254">
        <v>11.960712586698113</v>
      </c>
      <c r="GL690" s="254"/>
      <c r="GM690" s="254">
        <v>1.068339184189133</v>
      </c>
      <c r="GN690" s="254"/>
      <c r="GO690" s="254">
        <v>64.580728725574502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6.8172046785039715</v>
      </c>
      <c r="GC691" s="254">
        <v>44.197598329900813</v>
      </c>
      <c r="GE691" s="254">
        <v>127.04335930145952</v>
      </c>
      <c r="GG691" s="254">
        <v>146.99893005924258</v>
      </c>
      <c r="GI691" s="254">
        <v>68.377953224700576</v>
      </c>
      <c r="GK691" s="254">
        <v>16.514214528916302</v>
      </c>
      <c r="GM691" s="254">
        <v>0</v>
      </c>
      <c r="GO691" s="254">
        <v>73.867908109150576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9.5439092154170186</v>
      </c>
      <c r="GC692" s="254">
        <v>50.944040476200634</v>
      </c>
      <c r="GE692" s="254">
        <v>124.79448058501541</v>
      </c>
      <c r="GG692" s="254">
        <v>146.9554051209505</v>
      </c>
      <c r="GI692" s="254">
        <v>75.784142121949699</v>
      </c>
      <c r="GK692" s="254">
        <v>15.842592156797675</v>
      </c>
      <c r="GM692" s="254">
        <v>0</v>
      </c>
      <c r="GO692" s="254">
        <v>75.147933975344174</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5.3082765128786704</v>
      </c>
      <c r="GB693" s="254"/>
      <c r="GC693" s="254">
        <v>49.627678446560992</v>
      </c>
      <c r="GD693" s="254"/>
      <c r="GE693" s="254">
        <v>136.91189063233983</v>
      </c>
      <c r="GF693" s="254"/>
      <c r="GG693" s="254">
        <v>143.32379885291482</v>
      </c>
      <c r="GH693" s="254"/>
      <c r="GI693" s="254">
        <v>65.326872032575622</v>
      </c>
      <c r="GJ693" s="254"/>
      <c r="GK693" s="254">
        <v>14.044625082771859</v>
      </c>
      <c r="GL693" s="254"/>
      <c r="GM693" s="254">
        <v>1.141534980202997</v>
      </c>
      <c r="GN693" s="254"/>
      <c r="GO693" s="254">
        <v>74.879190605540259</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5.1884540358660267</v>
      </c>
      <c r="GB694" s="254"/>
      <c r="GC694" s="254">
        <v>47.932270916345303</v>
      </c>
      <c r="GD694" s="254"/>
      <c r="GE694" s="254">
        <v>136.33553568152345</v>
      </c>
      <c r="GF694" s="254"/>
      <c r="GG694" s="254">
        <v>154.01510632937757</v>
      </c>
      <c r="GH694" s="254"/>
      <c r="GI694" s="254">
        <v>70.265599648656533</v>
      </c>
      <c r="GJ694" s="254"/>
      <c r="GK694" s="254">
        <v>14.33799698216988</v>
      </c>
      <c r="GL694" s="254"/>
      <c r="GM694" s="254">
        <v>1.0973004131766411</v>
      </c>
      <c r="GN694" s="254"/>
      <c r="GO694" s="254">
        <v>68.048042502319078</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5.0739215972348424</v>
      </c>
      <c r="GB695" s="254"/>
      <c r="GC695" s="254">
        <v>46.315921754269901</v>
      </c>
      <c r="GD695" s="254"/>
      <c r="GE695" s="254">
        <v>135.79729156527316</v>
      </c>
      <c r="GF695" s="254"/>
      <c r="GG695" s="254">
        <v>163.4731279936527</v>
      </c>
      <c r="GH695" s="254"/>
      <c r="GI695" s="254">
        <v>74.772582249552443</v>
      </c>
      <c r="GJ695" s="254"/>
      <c r="GK695" s="254">
        <v>14.611230330268326</v>
      </c>
      <c r="GL695" s="254"/>
      <c r="GM695" s="254">
        <v>1.056366144972398</v>
      </c>
      <c r="GN695" s="254"/>
      <c r="GO695" s="254">
        <v>70.54551349099583</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4.5973800239242104</v>
      </c>
      <c r="GB696" s="254"/>
      <c r="GC696" s="254">
        <v>42.777088628579463</v>
      </c>
      <c r="GD696" s="254"/>
      <c r="GE696" s="254">
        <v>130.63868717052708</v>
      </c>
      <c r="GF696" s="254"/>
      <c r="GG696" s="254">
        <v>159.84721658424542</v>
      </c>
      <c r="GH696" s="254"/>
      <c r="GI696" s="254">
        <v>76.189863562717917</v>
      </c>
      <c r="GJ696" s="254"/>
      <c r="GK696" s="254">
        <v>16.495066364458037</v>
      </c>
      <c r="GL696" s="254"/>
      <c r="GM696" s="254">
        <v>1.7577371830524404</v>
      </c>
      <c r="GN696" s="254"/>
      <c r="GO696" s="254">
        <v>68.599528824376705</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3.408928321643963</v>
      </c>
      <c r="GB697" s="254"/>
      <c r="GC697" s="254">
        <v>36.697581106739413</v>
      </c>
      <c r="GD697" s="254"/>
      <c r="GE697" s="254">
        <v>105.8894022153317</v>
      </c>
      <c r="GF697" s="254"/>
      <c r="GG697" s="254">
        <v>134.88326345409735</v>
      </c>
      <c r="GH697" s="254"/>
      <c r="GI697" s="254">
        <v>72.242461348622172</v>
      </c>
      <c r="GJ697" s="254"/>
      <c r="GK697" s="254">
        <v>12.84355189245986</v>
      </c>
      <c r="GL697" s="254"/>
      <c r="GM697" s="254">
        <v>1.4489974761756577</v>
      </c>
      <c r="GN697" s="254"/>
      <c r="GO697" s="254">
        <v>59.767680322750621</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4.2160981058491229</v>
      </c>
      <c r="GB698" s="254"/>
      <c r="GC698" s="254">
        <v>30.923145054643921</v>
      </c>
      <c r="GD698" s="254"/>
      <c r="GE698" s="254">
        <v>93.912132495973509</v>
      </c>
      <c r="GF698" s="254"/>
      <c r="GG698" s="254">
        <v>130.65875200538881</v>
      </c>
      <c r="GH698" s="254"/>
      <c r="GI698" s="254">
        <v>68.165892718980757</v>
      </c>
      <c r="GJ698" s="254"/>
      <c r="GK698" s="254">
        <v>13.849795061871967</v>
      </c>
      <c r="GL698" s="254"/>
      <c r="GM698" s="254">
        <v>1.1316241717880104</v>
      </c>
      <c r="GN698" s="254"/>
      <c r="GO698" s="254">
        <v>56.034208530988899</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67">
        <v>3.1484383641229585</v>
      </c>
      <c r="GB699" s="267"/>
      <c r="GC699" s="267">
        <v>27.123360690417133</v>
      </c>
      <c r="GD699" s="267"/>
      <c r="GE699" s="267">
        <v>87.102937419299437</v>
      </c>
      <c r="GF699" s="267"/>
      <c r="GG699" s="267">
        <v>124.94824282295565</v>
      </c>
      <c r="GH699" s="267"/>
      <c r="GI699" s="267">
        <v>66.043813004948888</v>
      </c>
      <c r="GJ699" s="267"/>
      <c r="GK699" s="267">
        <v>12.816666528623784</v>
      </c>
      <c r="GL699" s="267"/>
      <c r="GM699" s="267">
        <v>0.89808198904152248</v>
      </c>
      <c r="GN699" s="267"/>
      <c r="GO699" s="267">
        <v>52.967455548074838</v>
      </c>
      <c r="GP699" s="254"/>
      <c r="GQ699" s="254"/>
      <c r="GR699" s="254"/>
      <c r="GS699" s="254"/>
      <c r="GT699" s="254"/>
      <c r="GU699" s="184"/>
      <c r="GV699" s="184"/>
      <c r="GW699" s="184"/>
      <c r="GX699" s="184"/>
      <c r="GY699" s="184"/>
      <c r="GZ699" s="184"/>
      <c r="HC699" s="184"/>
      <c r="HG699" s="285">
        <v>1017.0224748907273</v>
      </c>
      <c r="HH699" s="285"/>
      <c r="HI699" s="285">
        <v>3406.1274379767292</v>
      </c>
      <c r="HJ699" s="285"/>
      <c r="HK699" s="285">
        <v>344.85713935901464</v>
      </c>
      <c r="HL699" s="285"/>
      <c r="HM699" s="285">
        <v>6105.3997690069336</v>
      </c>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700000</v>
      </c>
      <c r="ED700" s="244"/>
      <c r="EE700" s="245">
        <v>490000</v>
      </c>
      <c r="EK700" s="242">
        <v>1.9</v>
      </c>
      <c r="EO700" s="244"/>
      <c r="EP700" s="244"/>
      <c r="GA700" s="267">
        <v>2.2575062081420723</v>
      </c>
      <c r="GB700" s="267"/>
      <c r="GC700" s="267">
        <v>24.093142203378424</v>
      </c>
      <c r="GD700" s="267"/>
      <c r="GE700" s="267">
        <v>94.906039475239325</v>
      </c>
      <c r="GF700" s="267"/>
      <c r="GG700" s="267">
        <v>133.95981205638307</v>
      </c>
      <c r="GH700" s="267"/>
      <c r="GI700" s="267">
        <v>68.759053597295988</v>
      </c>
      <c r="GJ700" s="267"/>
      <c r="GK700" s="267">
        <v>12.283107745513089</v>
      </c>
      <c r="GL700" s="267"/>
      <c r="GM700" s="267">
        <v>0.68376068376068377</v>
      </c>
      <c r="GN700" s="267"/>
      <c r="GO700" s="267">
        <v>53.881995528323465</v>
      </c>
      <c r="GP700" s="254"/>
      <c r="GQ700" s="254"/>
      <c r="GR700" s="254"/>
      <c r="GS700" s="254"/>
      <c r="GT700" s="254"/>
      <c r="GU700" s="184"/>
      <c r="GV700" s="184"/>
      <c r="GW700" s="184"/>
      <c r="GX700" s="184"/>
      <c r="GY700" s="184"/>
      <c r="GZ700" s="184"/>
      <c r="HC700" s="184"/>
      <c r="HG700" s="285">
        <v>1059.6199112178322</v>
      </c>
      <c r="HH700" s="285"/>
      <c r="HI700" s="285">
        <v>4518.4910190992241</v>
      </c>
      <c r="HJ700" s="285"/>
      <c r="HK700" s="285">
        <v>332.14325208132573</v>
      </c>
      <c r="HL700" s="285"/>
      <c r="HM700" s="285">
        <v>7245.5411446896569</v>
      </c>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1.7193300884921017</v>
      </c>
      <c r="GB701" s="267"/>
      <c r="GC701" s="267">
        <v>23.163215724484939</v>
      </c>
      <c r="GD701" s="267"/>
      <c r="GE701" s="267">
        <v>92.371675307465381</v>
      </c>
      <c r="GF701" s="267"/>
      <c r="GG701" s="267">
        <v>133.51852207126103</v>
      </c>
      <c r="GH701" s="267"/>
      <c r="GI701" s="267">
        <v>78.031855605882896</v>
      </c>
      <c r="GJ701" s="267"/>
      <c r="GK701" s="267">
        <v>16.473018191793855</v>
      </c>
      <c r="GL701" s="267"/>
      <c r="GM701" s="267">
        <v>1.0585684318559168</v>
      </c>
      <c r="GN701" s="267"/>
      <c r="GO701" s="267">
        <v>55.022136298405528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1.9140260140500578</v>
      </c>
      <c r="GB702" s="267"/>
      <c r="GC702" s="267">
        <v>16.247473672222704</v>
      </c>
      <c r="GD702" s="267"/>
      <c r="GE702" s="267">
        <v>64.955795370375256</v>
      </c>
      <c r="GF702" s="267"/>
      <c r="GG702" s="267">
        <v>99.088680953810126</v>
      </c>
      <c r="GH702" s="267"/>
      <c r="GI702" s="267">
        <v>57.306012196638825</v>
      </c>
      <c r="GJ702" s="267"/>
      <c r="GK702" s="267">
        <v>11.455543174593304</v>
      </c>
      <c r="GL702" s="267"/>
      <c r="GM702" s="267">
        <v>0.76900867952550789</v>
      </c>
      <c r="GN702" s="267"/>
      <c r="GO702" s="267">
        <v>39.67898627079731</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c r="GB703" s="267"/>
      <c r="GC703" s="267"/>
      <c r="GD703" s="267"/>
      <c r="GE703" s="267"/>
      <c r="GF703" s="267"/>
      <c r="GG703" s="267"/>
      <c r="GH703" s="267"/>
      <c r="GI703" s="267"/>
      <c r="GJ703" s="267"/>
      <c r="GK703" s="267"/>
      <c r="GL703" s="267"/>
      <c r="GM703" s="267"/>
      <c r="GN703" s="267"/>
      <c r="GO703" s="267"/>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v>144.30000000000001</v>
      </c>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14.481589893698969</v>
      </c>
      <c r="GB705" s="254"/>
      <c r="GC705" s="254">
        <v>58.096828046744577</v>
      </c>
      <c r="GD705" s="254"/>
      <c r="GE705" s="254">
        <v>136.1131794489948</v>
      </c>
      <c r="GF705" s="254"/>
      <c r="GG705" s="254">
        <v>108.32337714058144</v>
      </c>
      <c r="GH705" s="254"/>
      <c r="GI705" s="254">
        <v>38.355477563299075</v>
      </c>
      <c r="GJ705" s="254"/>
      <c r="GK705" s="254">
        <v>7.4145269806398462</v>
      </c>
      <c r="GL705" s="254"/>
      <c r="GM705" s="254">
        <v>0</v>
      </c>
      <c r="GN705" s="254"/>
      <c r="GO705" s="254">
        <v>60.300071445582283</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16.591043414694152</v>
      </c>
      <c r="GB706" s="254"/>
      <c r="GC706" s="254">
        <v>62.408295111391254</v>
      </c>
      <c r="GD706" s="254"/>
      <c r="GE706" s="254">
        <v>123.54817623848253</v>
      </c>
      <c r="GF706" s="254"/>
      <c r="GG706" s="254">
        <v>113.95578489979445</v>
      </c>
      <c r="GH706" s="254"/>
      <c r="GI706" s="254">
        <v>42.245325930476476</v>
      </c>
      <c r="GJ706" s="254"/>
      <c r="GK706" s="254">
        <v>8.2686097155101184</v>
      </c>
      <c r="GL706" s="254"/>
      <c r="GM706" s="254">
        <v>0</v>
      </c>
      <c r="GN706" s="254"/>
      <c r="GO706" s="254">
        <v>61.420922766286445</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12.687284851281152</v>
      </c>
      <c r="GB707" s="254"/>
      <c r="GC707" s="254">
        <v>57.437566703068242</v>
      </c>
      <c r="GD707" s="254"/>
      <c r="GE707" s="254">
        <v>125.31212609532687</v>
      </c>
      <c r="GF707" s="254"/>
      <c r="GG707" s="254">
        <v>112.37380048423533</v>
      </c>
      <c r="GH707" s="254"/>
      <c r="GI707" s="254">
        <v>47.253916372596777</v>
      </c>
      <c r="GJ707" s="254"/>
      <c r="GK707" s="254">
        <v>7.5635283951696026</v>
      </c>
      <c r="GL707" s="254"/>
      <c r="GM707" s="254">
        <v>0</v>
      </c>
      <c r="GN707" s="254"/>
      <c r="GO707" s="254">
        <v>61.107292150295287</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14.151811681297342</v>
      </c>
      <c r="GB708" s="254"/>
      <c r="GC708" s="254">
        <v>57.0620569949809</v>
      </c>
      <c r="GD708" s="254"/>
      <c r="GE708" s="254">
        <v>130.26201755422514</v>
      </c>
      <c r="GF708" s="254"/>
      <c r="GG708" s="254">
        <v>132.06950864889768</v>
      </c>
      <c r="GH708" s="254"/>
      <c r="GI708" s="254">
        <v>50.793247435738913</v>
      </c>
      <c r="GJ708" s="254"/>
      <c r="GK708" s="254">
        <v>8.3195169688086814</v>
      </c>
      <c r="GL708" s="254"/>
      <c r="GM708" s="254">
        <v>0.7847424820813661</v>
      </c>
      <c r="GN708" s="254"/>
      <c r="GO708" s="254">
        <v>66.697415886434399</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10.484654418155069</v>
      </c>
      <c r="GB709" s="254"/>
      <c r="GC709" s="254">
        <v>55.108421476282992</v>
      </c>
      <c r="GD709" s="254"/>
      <c r="GE709" s="254">
        <v>131.89194584895375</v>
      </c>
      <c r="GF709" s="254"/>
      <c r="GG709" s="254">
        <v>136.94895088616764</v>
      </c>
      <c r="GH709" s="254"/>
      <c r="GI709" s="254">
        <v>56.051857770384025</v>
      </c>
      <c r="GJ709" s="254"/>
      <c r="GK709" s="254">
        <v>10.097169014061789</v>
      </c>
      <c r="GL709" s="254"/>
      <c r="GM709" s="254">
        <v>0</v>
      </c>
      <c r="GN709" s="254"/>
      <c r="GO709" s="254">
        <v>68.241164051054852</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9.294692260817639</v>
      </c>
      <c r="GB710" s="254"/>
      <c r="GC710" s="254">
        <v>49.952937472113888</v>
      </c>
      <c r="GD710" s="254"/>
      <c r="GE710" s="254">
        <v>127.71560278747928</v>
      </c>
      <c r="GF710" s="254"/>
      <c r="GG710" s="254">
        <v>141.71983498195087</v>
      </c>
      <c r="GH710" s="254"/>
      <c r="GI710" s="254">
        <v>65.386265452114671</v>
      </c>
      <c r="GJ710" s="254"/>
      <c r="GK710" s="254">
        <v>13.377114128512194</v>
      </c>
      <c r="GL710" s="254"/>
      <c r="GM710" s="254">
        <v>0</v>
      </c>
      <c r="GN710" s="254"/>
      <c r="GO710" s="254">
        <v>69.665537490926212</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17.068240072969676</v>
      </c>
      <c r="GB711" s="254"/>
      <c r="GC711" s="254">
        <v>67.43824666417305</v>
      </c>
      <c r="GD711" s="254"/>
      <c r="GE711" s="254">
        <v>142.71895035491355</v>
      </c>
      <c r="GF711" s="254"/>
      <c r="GG711" s="254">
        <v>143.58832331100169</v>
      </c>
      <c r="GH711" s="254"/>
      <c r="GI711" s="254">
        <v>75.621330910033521</v>
      </c>
      <c r="GJ711" s="254"/>
      <c r="GK711" s="254">
        <v>13.267924733525806</v>
      </c>
      <c r="GL711" s="254"/>
      <c r="GM711" s="254">
        <v>0</v>
      </c>
      <c r="GN711" s="254"/>
      <c r="GO711" s="254">
        <v>78.532204653152561</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13.630881372328002</v>
      </c>
      <c r="GB712" s="254"/>
      <c r="GC712" s="254">
        <v>65.251024136474442</v>
      </c>
      <c r="GD712" s="254"/>
      <c r="GE712" s="254">
        <v>137.6873969084032</v>
      </c>
      <c r="GF712" s="254"/>
      <c r="GG712" s="254">
        <v>147.38013461301566</v>
      </c>
      <c r="GH712" s="254"/>
      <c r="GI712" s="254">
        <v>79.800559308252005</v>
      </c>
      <c r="GJ712" s="254"/>
      <c r="GK712" s="254">
        <v>13.363183532182445</v>
      </c>
      <c r="GL712" s="254"/>
      <c r="GM712" s="254">
        <v>0.63961934403936549</v>
      </c>
      <c r="GN712" s="254"/>
      <c r="GO712" s="254">
        <v>78.617849714719114</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10.935510802717324</v>
      </c>
      <c r="GB713" s="254"/>
      <c r="GC713" s="254">
        <v>58.615484456975352</v>
      </c>
      <c r="GD713" s="254"/>
      <c r="GE713" s="254">
        <v>149.17460969941254</v>
      </c>
      <c r="GF713" s="254"/>
      <c r="GG713" s="254">
        <v>149.58705459232687</v>
      </c>
      <c r="GH713" s="254"/>
      <c r="GI713" s="254">
        <v>81.638464580290176</v>
      </c>
      <c r="GJ713" s="254"/>
      <c r="GK713" s="254">
        <v>15.084688187237115</v>
      </c>
      <c r="GL713" s="254"/>
      <c r="GM713" s="254">
        <v>0.56912003023145297</v>
      </c>
      <c r="GN713" s="254"/>
      <c r="GO713" s="254">
        <v>80.102624288870416</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12.863992515495264</v>
      </c>
      <c r="GB714" s="254"/>
      <c r="GC714" s="254">
        <v>85.84224931575018</v>
      </c>
      <c r="GD714" s="254"/>
      <c r="GE714" s="254">
        <v>195.41883368374459</v>
      </c>
      <c r="GF714" s="254"/>
      <c r="GG714" s="254">
        <v>191.75957343674261</v>
      </c>
      <c r="GH714" s="254"/>
      <c r="GI714" s="254">
        <v>98.64864864864866</v>
      </c>
      <c r="GJ714" s="254"/>
      <c r="GK714" s="254">
        <v>21.29214069512577</v>
      </c>
      <c r="GL714" s="254"/>
      <c r="GM714" s="254">
        <v>2.1515658618216591</v>
      </c>
      <c r="GN714" s="254"/>
      <c r="GO714" s="254">
        <v>103.57539100246949</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11.571535247447809</v>
      </c>
      <c r="GB715" s="254"/>
      <c r="GC715" s="254">
        <v>64.576759993627263</v>
      </c>
      <c r="GD715" s="254"/>
      <c r="GE715" s="254">
        <v>149.82534351170233</v>
      </c>
      <c r="GF715" s="254"/>
      <c r="GG715" s="254">
        <v>134.55250632740794</v>
      </c>
      <c r="GH715" s="254"/>
      <c r="GI715" s="254">
        <v>67.87517270939972</v>
      </c>
      <c r="GJ715" s="254"/>
      <c r="GK715" s="254">
        <v>12.45969342458773</v>
      </c>
      <c r="GL715" s="254"/>
      <c r="GM715" s="254">
        <v>0</v>
      </c>
      <c r="GN715" s="254"/>
      <c r="GO715" s="254">
        <v>77.204947481915355</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14.59466240127475</v>
      </c>
      <c r="GC716" s="254">
        <v>67.217735948743297</v>
      </c>
      <c r="GE716" s="254">
        <v>156.37451544778256</v>
      </c>
      <c r="GG716" s="254">
        <v>146.34734254810948</v>
      </c>
      <c r="GI716" s="254">
        <v>70.282756224647841</v>
      </c>
      <c r="GK716" s="254">
        <v>18.210123055556526</v>
      </c>
      <c r="GM716" s="254">
        <v>0</v>
      </c>
      <c r="GO716" s="254">
        <v>85.657184250747747</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12.066849977492065</v>
      </c>
      <c r="GC717" s="254">
        <v>75.645262972057637</v>
      </c>
      <c r="GE717" s="254">
        <v>152.3270864879461</v>
      </c>
      <c r="GG717" s="254">
        <v>158.52721398486736</v>
      </c>
      <c r="GI717" s="254">
        <v>72.183825925575761</v>
      </c>
      <c r="GK717" s="254">
        <v>16.7495460526752</v>
      </c>
      <c r="GM717" s="254">
        <v>0</v>
      </c>
      <c r="GO717" s="254">
        <v>88.201905289689705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11.800971657844922</v>
      </c>
      <c r="GB718" s="254"/>
      <c r="GC718" s="254">
        <v>62.184502268905106</v>
      </c>
      <c r="GD718" s="254"/>
      <c r="GE718" s="254">
        <v>149.27495835195481</v>
      </c>
      <c r="GF718" s="254"/>
      <c r="GG718" s="254">
        <v>145.39815988976957</v>
      </c>
      <c r="GH718" s="254"/>
      <c r="GI718" s="254">
        <v>68.141672086064801</v>
      </c>
      <c r="GJ718" s="254"/>
      <c r="GK718" s="254">
        <v>14.106884708642344</v>
      </c>
      <c r="GL718" s="254"/>
      <c r="GM718" s="254">
        <v>0.92071205508918985</v>
      </c>
      <c r="GN718" s="254"/>
      <c r="GO718" s="254">
        <v>82.599861988711908</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10.231310906968655</v>
      </c>
      <c r="GB719" s="254"/>
      <c r="GC719" s="254">
        <v>61.406242512622107</v>
      </c>
      <c r="GD719" s="254"/>
      <c r="GE719" s="254">
        <v>151.46386824688116</v>
      </c>
      <c r="GF719" s="254"/>
      <c r="GG719" s="254">
        <v>154.08237679543501</v>
      </c>
      <c r="GH719" s="254"/>
      <c r="GI719" s="254">
        <v>72.229911074447116</v>
      </c>
      <c r="GJ719" s="254"/>
      <c r="GK719" s="254">
        <v>15.347750708251445</v>
      </c>
      <c r="GL719" s="254"/>
      <c r="GM719" s="254">
        <v>0.95236785697929349</v>
      </c>
      <c r="GN719" s="254"/>
      <c r="GO719" s="254">
        <v>75.524856347425711</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8.7548933142294434</v>
      </c>
      <c r="GB720" s="254"/>
      <c r="GC720" s="254">
        <v>60.673323051933643</v>
      </c>
      <c r="GD720" s="254"/>
      <c r="GE720" s="254">
        <v>153.49379317942473</v>
      </c>
      <c r="GF720" s="254"/>
      <c r="GG720" s="254">
        <v>161.77001676753918</v>
      </c>
      <c r="GH720" s="254"/>
      <c r="GI720" s="254">
        <v>75.85909336770834</v>
      </c>
      <c r="GJ720" s="254"/>
      <c r="GK720" s="254">
        <v>16.473630554453333</v>
      </c>
      <c r="GL720" s="254"/>
      <c r="GM720" s="254">
        <v>0.98128654213023381</v>
      </c>
      <c r="GN720" s="254"/>
      <c r="GO720" s="254">
        <v>78.054936638095157</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7.4717008212055305</v>
      </c>
      <c r="GB721" s="254"/>
      <c r="GC721" s="254">
        <v>62.156004870786319</v>
      </c>
      <c r="GD721" s="254"/>
      <c r="GE721" s="254">
        <v>150.49374265224588</v>
      </c>
      <c r="GF721" s="254"/>
      <c r="GG721" s="254">
        <v>167.46700912758925</v>
      </c>
      <c r="GH721" s="254"/>
      <c r="GI721" s="254">
        <v>81.065472767239982</v>
      </c>
      <c r="GJ721" s="254"/>
      <c r="GK721" s="254">
        <v>16.14171340405726</v>
      </c>
      <c r="GL721" s="254"/>
      <c r="GM721" s="254">
        <v>0.93698676588340768</v>
      </c>
      <c r="GN721" s="254"/>
      <c r="GO721" s="254">
        <v>78.245990243152477</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6.1507007514780225</v>
      </c>
      <c r="GB722" s="254"/>
      <c r="GC722" s="254">
        <v>54.356475599081698</v>
      </c>
      <c r="GD722" s="254"/>
      <c r="GE722" s="254">
        <v>130.56662081971888</v>
      </c>
      <c r="GF722" s="254"/>
      <c r="GG722" s="254">
        <v>150.81155654969308</v>
      </c>
      <c r="GH722" s="254"/>
      <c r="GI722" s="254">
        <v>70.257783970793895</v>
      </c>
      <c r="GJ722" s="254"/>
      <c r="GK722" s="254">
        <v>15.162170242237901</v>
      </c>
      <c r="GL722" s="254"/>
      <c r="GM722" s="254">
        <v>1.2723973421806734</v>
      </c>
      <c r="GN722" s="254"/>
      <c r="GO722" s="254">
        <v>70.556080036353507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8.2260425867632918</v>
      </c>
      <c r="GB723" s="254"/>
      <c r="GC723" s="254">
        <v>45.836427409866864</v>
      </c>
      <c r="GD723" s="254"/>
      <c r="GE723" s="254">
        <v>122.35764753611599</v>
      </c>
      <c r="GF723" s="254"/>
      <c r="GG723" s="254">
        <v>146.59192987699225</v>
      </c>
      <c r="GH723" s="254"/>
      <c r="GI723" s="254">
        <v>73.870235513986117</v>
      </c>
      <c r="GJ723" s="254"/>
      <c r="GK723" s="254">
        <v>15.023440903420733</v>
      </c>
      <c r="GL723" s="254"/>
      <c r="GM723" s="254">
        <v>1.4492718087808216</v>
      </c>
      <c r="GN723" s="254"/>
      <c r="GO723" s="254">
        <v>67.98669390620455</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67">
        <v>6.2465124117619135</v>
      </c>
      <c r="GB724" s="267"/>
      <c r="GC724" s="267">
        <v>42.324917264617817</v>
      </c>
      <c r="GD724" s="267"/>
      <c r="GE724" s="267">
        <v>111.27559854146868</v>
      </c>
      <c r="GF724" s="267"/>
      <c r="GG724" s="267">
        <v>141.2469630639319</v>
      </c>
      <c r="GH724" s="267"/>
      <c r="GI724" s="267">
        <v>71.404906516970485</v>
      </c>
      <c r="GJ724" s="267"/>
      <c r="GK724" s="267">
        <v>14.31491956238564</v>
      </c>
      <c r="GL724" s="267"/>
      <c r="GM724" s="267">
        <v>1.3217083676297516</v>
      </c>
      <c r="GN724" s="267"/>
      <c r="GO724" s="267">
        <v>63.786031760318096</v>
      </c>
      <c r="GP724" s="254"/>
      <c r="GQ724" s="254"/>
      <c r="GR724" s="254"/>
      <c r="GS724" s="254"/>
      <c r="GT724" s="254"/>
      <c r="GU724" s="184"/>
      <c r="GV724" s="184"/>
      <c r="GW724" s="184"/>
      <c r="GX724" s="184"/>
      <c r="GY724" s="184"/>
      <c r="GZ724" s="184"/>
      <c r="HC724" s="184"/>
      <c r="HG724" s="285">
        <v>1085.2024302116406</v>
      </c>
      <c r="HH724" s="285"/>
      <c r="HI724" s="285">
        <v>3703.0180167671028</v>
      </c>
      <c r="HJ724" s="285"/>
      <c r="HK724" s="285">
        <v>278.62888668783381</v>
      </c>
      <c r="HL724" s="285"/>
      <c r="HM724" s="285">
        <v>6215.6149429011348</v>
      </c>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650000</v>
      </c>
      <c r="ED725" s="244"/>
      <c r="EE725" s="245">
        <v>472500</v>
      </c>
      <c r="EK725" s="242">
        <v>55.500000000000007</v>
      </c>
      <c r="EO725" s="244"/>
      <c r="EP725" s="244"/>
      <c r="GA725" s="267">
        <v>4.8136262651197237</v>
      </c>
      <c r="GB725" s="267"/>
      <c r="GC725" s="267">
        <v>36.693310444718627</v>
      </c>
      <c r="GD725" s="267"/>
      <c r="GE725" s="267">
        <v>103.8023144522753</v>
      </c>
      <c r="GF725" s="267"/>
      <c r="GG725" s="267">
        <v>135.40998006689415</v>
      </c>
      <c r="GH725" s="267"/>
      <c r="GI725" s="267">
        <v>63.379653048472036</v>
      </c>
      <c r="GJ725" s="267"/>
      <c r="GK725" s="267">
        <v>13.444115068264374</v>
      </c>
      <c r="GL725" s="267"/>
      <c r="GM725" s="267">
        <v>1.2632062471290768</v>
      </c>
      <c r="GN725" s="267"/>
      <c r="GO725" s="267">
        <v>59.296569050023393</v>
      </c>
      <c r="GP725" s="254"/>
      <c r="GQ725" s="254"/>
      <c r="GR725" s="254"/>
      <c r="GS725" s="254"/>
      <c r="GT725" s="254"/>
      <c r="GU725" s="184"/>
      <c r="GV725" s="184"/>
      <c r="GW725" s="184"/>
      <c r="GX725" s="184"/>
      <c r="GY725" s="184"/>
      <c r="GZ725" s="184"/>
      <c r="HC725" s="184"/>
      <c r="HG725" s="285">
        <v>1097.893528066016</v>
      </c>
      <c r="HH725" s="285"/>
      <c r="HI725" s="285">
        <v>4818.5656762875769</v>
      </c>
      <c r="HJ725" s="285"/>
      <c r="HK725" s="285">
        <v>267.6486384636612</v>
      </c>
      <c r="HL725" s="285"/>
      <c r="HM725" s="285">
        <v>7333.3353115198706</v>
      </c>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5.0968480967634964</v>
      </c>
      <c r="GB726" s="267"/>
      <c r="GC726" s="267">
        <v>41.613015842062389</v>
      </c>
      <c r="GD726" s="267"/>
      <c r="GE726" s="267">
        <v>104.12190691836462</v>
      </c>
      <c r="GF726" s="267"/>
      <c r="GG726" s="267">
        <v>141.46839138800675</v>
      </c>
      <c r="GH726" s="267"/>
      <c r="GI726" s="267">
        <v>76.650440385921129</v>
      </c>
      <c r="GJ726" s="267"/>
      <c r="GK726" s="267">
        <v>16.203477650026237</v>
      </c>
      <c r="GL726" s="267"/>
      <c r="GM726" s="267">
        <v>1.5964486449848085</v>
      </c>
      <c r="GN726" s="267"/>
      <c r="GO726" s="267">
        <v>62.96343184238669</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2.8254583148388881</v>
      </c>
      <c r="GB727" s="267"/>
      <c r="GC727" s="267">
        <v>30.73279160658894</v>
      </c>
      <c r="GD727" s="267"/>
      <c r="GE727" s="267">
        <v>72.940216087585313</v>
      </c>
      <c r="GF727" s="267"/>
      <c r="GG727" s="267">
        <v>105.9865463404054</v>
      </c>
      <c r="GH727" s="267"/>
      <c r="GI727" s="267">
        <v>54.631108692613942</v>
      </c>
      <c r="GJ727" s="267"/>
      <c r="GK727" s="267">
        <v>12.794730252870387</v>
      </c>
      <c r="GL727" s="267"/>
      <c r="GM727" s="267">
        <v>1.4875477347857333</v>
      </c>
      <c r="GN727" s="267"/>
      <c r="GO727" s="267">
        <v>45.03380379975227</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c r="GB728" s="267"/>
      <c r="GC728" s="267"/>
      <c r="GD728" s="267"/>
      <c r="GE728" s="267"/>
      <c r="GF728" s="267"/>
      <c r="GG728" s="267"/>
      <c r="GH728" s="267"/>
      <c r="GI728" s="267"/>
      <c r="GJ728" s="267"/>
      <c r="GK728" s="267"/>
      <c r="GL728" s="267"/>
      <c r="GM728" s="267"/>
      <c r="GN728" s="267"/>
      <c r="GO728" s="267"/>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v>132.4</v>
      </c>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11.988716502115656</v>
      </c>
      <c r="GB730" s="254"/>
      <c r="GC730" s="254">
        <v>15.039649986327591</v>
      </c>
      <c r="GD730" s="254"/>
      <c r="GE730" s="254">
        <v>34.042553191489361</v>
      </c>
      <c r="GF730" s="254"/>
      <c r="GG730" s="254">
        <v>75.002749367645436</v>
      </c>
      <c r="GH730" s="254"/>
      <c r="GI730" s="254">
        <v>71.956312238997754</v>
      </c>
      <c r="GJ730" s="254"/>
      <c r="GK730" s="254">
        <v>19.900497512437809</v>
      </c>
      <c r="GL730" s="254"/>
      <c r="GM730" s="254">
        <v>2.9556650246305423</v>
      </c>
      <c r="GN730" s="254"/>
      <c r="GO730" s="254">
        <v>42.575967690922802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6.3820137319116794</v>
      </c>
      <c r="GB731" s="254"/>
      <c r="GC731" s="254">
        <v>12.208551102041785</v>
      </c>
      <c r="GD731" s="254"/>
      <c r="GE731" s="254">
        <v>32.905947681779907</v>
      </c>
      <c r="GF731" s="254"/>
      <c r="GG731" s="254">
        <v>85.014471390204108</v>
      </c>
      <c r="GH731" s="254"/>
      <c r="GI731" s="254">
        <v>78.196707041772541</v>
      </c>
      <c r="GJ731" s="254"/>
      <c r="GK731" s="254">
        <v>27.174148978444979</v>
      </c>
      <c r="GL731" s="254"/>
      <c r="GM731" s="254">
        <v>0</v>
      </c>
      <c r="GN731" s="254"/>
      <c r="GO731" s="254">
        <v>45.058558042072775</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11.408798369869748</v>
      </c>
      <c r="GB732" s="254"/>
      <c r="GC732" s="254">
        <v>9.7970925254720118</v>
      </c>
      <c r="GD732" s="254"/>
      <c r="GE732" s="254">
        <v>33.439607808510374</v>
      </c>
      <c r="GF732" s="254"/>
      <c r="GG732" s="254">
        <v>93.984788891911137</v>
      </c>
      <c r="GH732" s="254"/>
      <c r="GI732" s="254">
        <v>77.380516703386235</v>
      </c>
      <c r="GJ732" s="254"/>
      <c r="GK732" s="254">
        <v>13.90275856759718</v>
      </c>
      <c r="GL732" s="254"/>
      <c r="GM732" s="254">
        <v>0</v>
      </c>
      <c r="GN732" s="254"/>
      <c r="GO732" s="254">
        <v>45.34717679273836</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7.1703112579643928</v>
      </c>
      <c r="GB733" s="254"/>
      <c r="GC733" s="254">
        <v>11.780769494660847</v>
      </c>
      <c r="GD733" s="254"/>
      <c r="GE733" s="254">
        <v>27.220332532440558</v>
      </c>
      <c r="GF733" s="254"/>
      <c r="GG733" s="254">
        <v>91.018842746131554</v>
      </c>
      <c r="GH733" s="254"/>
      <c r="GI733" s="254">
        <v>84.137609457843041</v>
      </c>
      <c r="GJ733" s="254"/>
      <c r="GK733" s="254">
        <v>23.148742875860531</v>
      </c>
      <c r="GL733" s="254"/>
      <c r="GM733" s="254">
        <v>0</v>
      </c>
      <c r="GN733" s="254"/>
      <c r="GO733" s="254">
        <v>45.2508819608504</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9.3737417864563639</v>
      </c>
      <c r="GB734" s="254"/>
      <c r="GC734" s="254">
        <v>9.5112590386254858</v>
      </c>
      <c r="GD734" s="254"/>
      <c r="GE734" s="254">
        <v>26.976718137215165</v>
      </c>
      <c r="GF734" s="254"/>
      <c r="GG734" s="254">
        <v>87.467572170107729</v>
      </c>
      <c r="GH734" s="254"/>
      <c r="GI734" s="254">
        <v>86.112495501818543</v>
      </c>
      <c r="GJ734" s="254"/>
      <c r="GK734" s="254">
        <v>22.588700133144481</v>
      </c>
      <c r="GL734" s="254"/>
      <c r="GM734" s="254">
        <v>0</v>
      </c>
      <c r="GN734" s="254"/>
      <c r="GO734" s="254">
        <v>44.305778622859769</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7.9764130547509051</v>
      </c>
      <c r="GB735" s="254"/>
      <c r="GC735" s="254">
        <v>7.8361449839871744</v>
      </c>
      <c r="GD735" s="254"/>
      <c r="GE735" s="254">
        <v>22.749531142678883</v>
      </c>
      <c r="GF735" s="254"/>
      <c r="GG735" s="254">
        <v>91.34397236142722</v>
      </c>
      <c r="GH735" s="254"/>
      <c r="GI735" s="254">
        <v>97.397910351751975</v>
      </c>
      <c r="GJ735" s="254"/>
      <c r="GK735" s="254">
        <v>22.837503183481008</v>
      </c>
      <c r="GL735" s="254"/>
      <c r="GM735" s="254">
        <v>0</v>
      </c>
      <c r="GN735" s="254"/>
      <c r="GO735" s="254">
        <v>45.390727309811041</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13.999518869973818</v>
      </c>
      <c r="GB736" s="254"/>
      <c r="GC736" s="254">
        <v>14.585763067934433</v>
      </c>
      <c r="GD736" s="254"/>
      <c r="GE736" s="254">
        <v>25.542522614577745</v>
      </c>
      <c r="GF736" s="254"/>
      <c r="GG736" s="254">
        <v>91.34063774801794</v>
      </c>
      <c r="GH736" s="254"/>
      <c r="GI736" s="254">
        <v>110.70877016632645</v>
      </c>
      <c r="GJ736" s="254"/>
      <c r="GK736" s="254">
        <v>30.400667856189635</v>
      </c>
      <c r="GL736" s="254"/>
      <c r="GM736" s="254">
        <v>0</v>
      </c>
      <c r="GN736" s="254"/>
      <c r="GO736" s="254">
        <v>50.807954565969034</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8.2377689506789622</v>
      </c>
      <c r="GB737" s="254"/>
      <c r="GC737" s="254">
        <v>9.3906518947937521</v>
      </c>
      <c r="GD737" s="254"/>
      <c r="GE737" s="254">
        <v>32.726556101886899</v>
      </c>
      <c r="GF737" s="254"/>
      <c r="GG737" s="254">
        <v>93.663005921733458</v>
      </c>
      <c r="GH737" s="254"/>
      <c r="GI737" s="254">
        <v>101.7674529694178</v>
      </c>
      <c r="GJ737" s="254"/>
      <c r="GK737" s="254">
        <v>28.017923112309091</v>
      </c>
      <c r="GL737" s="254"/>
      <c r="GM737" s="254">
        <v>1.3815995806449501</v>
      </c>
      <c r="GN737" s="254"/>
      <c r="GO737" s="254">
        <v>50.371408752996707</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4.8743239211280995</v>
      </c>
      <c r="GB738" s="254"/>
      <c r="GC738" s="254">
        <v>11.194393374017183</v>
      </c>
      <c r="GD738" s="254"/>
      <c r="GE738" s="254">
        <v>24.713740979835105</v>
      </c>
      <c r="GF738" s="254"/>
      <c r="GG738" s="254">
        <v>85.123934036223744</v>
      </c>
      <c r="GH738" s="254"/>
      <c r="GI738" s="254">
        <v>100.95223812404471</v>
      </c>
      <c r="GJ738" s="254"/>
      <c r="GK738" s="254">
        <v>35.459200827015863</v>
      </c>
      <c r="GL738" s="254"/>
      <c r="GM738" s="254">
        <v>1.7128540317503365</v>
      </c>
      <c r="GN738" s="254"/>
      <c r="GO738" s="254">
        <v>47.393467760829417</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8.3081570996978851</v>
      </c>
      <c r="GB739" s="254"/>
      <c r="GC739" s="254">
        <v>8.0961086445547146</v>
      </c>
      <c r="GD739" s="254"/>
      <c r="GE739" s="254">
        <v>27.752909579230082</v>
      </c>
      <c r="GF739" s="254"/>
      <c r="GG739" s="254">
        <v>90.872778110645086</v>
      </c>
      <c r="GH739" s="254"/>
      <c r="GI739" s="254">
        <v>99.5724727623776</v>
      </c>
      <c r="GJ739" s="254"/>
      <c r="GK739" s="254">
        <v>27.265745007680493</v>
      </c>
      <c r="GL739" s="254"/>
      <c r="GM739" s="254">
        <v>1.8352833218628124</v>
      </c>
      <c r="GN739" s="254"/>
      <c r="GO739" s="254">
        <v>49.511934287469572</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5.9208129666616678</v>
      </c>
      <c r="GB740" s="254"/>
      <c r="GC740" s="254">
        <v>14.080368066013337</v>
      </c>
      <c r="GD740" s="254"/>
      <c r="GE740" s="254">
        <v>20.234372163476138</v>
      </c>
      <c r="GF740" s="254"/>
      <c r="GG740" s="254">
        <v>77.846805951929497</v>
      </c>
      <c r="GH740" s="254"/>
      <c r="GI740" s="254">
        <v>91.610567578030967</v>
      </c>
      <c r="GJ740" s="254"/>
      <c r="GK740" s="254">
        <v>23.06228760610707</v>
      </c>
      <c r="GL740" s="254"/>
      <c r="GM740" s="254">
        <v>1.2623269816124525</v>
      </c>
      <c r="GN740" s="254"/>
      <c r="GO740" s="254">
        <v>43.285412472434437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5.1492152735292844</v>
      </c>
      <c r="GC741" s="254">
        <v>12.911346046043922</v>
      </c>
      <c r="GE741" s="254">
        <v>20.791077362308847</v>
      </c>
      <c r="GG741" s="254">
        <v>78.565187745817653</v>
      </c>
      <c r="GI741" s="254">
        <v>82.180629250200454</v>
      </c>
      <c r="GK741" s="254">
        <v>23.358873188597052</v>
      </c>
      <c r="GM741" s="254">
        <v>0</v>
      </c>
      <c r="GO741" s="254">
        <v>43.128236357272357</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9.0739626307436794</v>
      </c>
      <c r="GC742" s="254">
        <v>16.785667967861279</v>
      </c>
      <c r="GE742" s="254">
        <v>26.314216919752603</v>
      </c>
      <c r="GG742" s="254">
        <v>78.516540294382267</v>
      </c>
      <c r="GI742" s="254">
        <v>93.654171929343306</v>
      </c>
      <c r="GK742" s="254">
        <v>32.692054973128599</v>
      </c>
      <c r="GM742" s="254">
        <v>0</v>
      </c>
      <c r="GO742" s="254">
        <v>48.141753204912149</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5.3099529528365483</v>
      </c>
      <c r="GB743" s="254"/>
      <c r="GC743" s="254">
        <v>15.331275527230392</v>
      </c>
      <c r="GD743" s="254"/>
      <c r="GE743" s="254">
        <v>21.587136740245175</v>
      </c>
      <c r="GF743" s="254"/>
      <c r="GG743" s="254">
        <v>73.083887603902696</v>
      </c>
      <c r="GH743" s="254"/>
      <c r="GI743" s="254">
        <v>81.58116142732834</v>
      </c>
      <c r="GJ743" s="254"/>
      <c r="GK743" s="254">
        <v>29.206311753780401</v>
      </c>
      <c r="GL743" s="254"/>
      <c r="GM743" s="254">
        <v>3.7593013818399585</v>
      </c>
      <c r="GN743" s="254"/>
      <c r="GO743" s="254">
        <v>43.669880566396984</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4.4295211831092427</v>
      </c>
      <c r="GB744" s="254"/>
      <c r="GC744" s="254">
        <v>13.690390190003066</v>
      </c>
      <c r="GD744" s="254"/>
      <c r="GE744" s="254">
        <v>23.723285930502641</v>
      </c>
      <c r="GF744" s="254"/>
      <c r="GG744" s="254">
        <v>74.037076386260779</v>
      </c>
      <c r="GH744" s="254"/>
      <c r="GI744" s="254">
        <v>84.699573353907681</v>
      </c>
      <c r="GJ744" s="254"/>
      <c r="GK744" s="254">
        <v>27.872359827709769</v>
      </c>
      <c r="GL744" s="254"/>
      <c r="GM744" s="254">
        <v>3.0671987654998012</v>
      </c>
      <c r="GN744" s="254"/>
      <c r="GO744" s="254">
        <v>40.258118649850843</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7">
        <v>3.6275524003402717</v>
      </c>
      <c r="GB745" s="257"/>
      <c r="GC745" s="257">
        <v>12.081271422145129</v>
      </c>
      <c r="GD745" s="257"/>
      <c r="GE745" s="257">
        <v>25.881712189232108</v>
      </c>
      <c r="GF745" s="257"/>
      <c r="GG745" s="257">
        <v>74.930347184471728</v>
      </c>
      <c r="GH745" s="257"/>
      <c r="GI745" s="257">
        <v>87.636082320060467</v>
      </c>
      <c r="GJ745" s="257"/>
      <c r="GK745" s="257">
        <v>26.60212240212439</v>
      </c>
      <c r="GL745" s="257"/>
      <c r="GM745" s="257">
        <v>2.4284914558129751</v>
      </c>
      <c r="GN745" s="257"/>
      <c r="GO745" s="257">
        <v>41.062803808135996</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5.1862877817600017</v>
      </c>
      <c r="GB746" s="254"/>
      <c r="GC746" s="254">
        <v>12.411558876933924</v>
      </c>
      <c r="GD746" s="254"/>
      <c r="GE746" s="254">
        <v>28.001035363568164</v>
      </c>
      <c r="GF746" s="254"/>
      <c r="GG746" s="254">
        <v>75.254920719961603</v>
      </c>
      <c r="GH746" s="254"/>
      <c r="GI746" s="254">
        <v>76.451754029335575</v>
      </c>
      <c r="GJ746" s="254"/>
      <c r="GK746" s="254">
        <v>28.29084436510767</v>
      </c>
      <c r="GL746" s="254"/>
      <c r="GM746" s="254">
        <v>2.0388086683962294</v>
      </c>
      <c r="GN746" s="254"/>
      <c r="GO746" s="254">
        <v>40.124176196691074</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4">
        <v>6.1507007514780225</v>
      </c>
      <c r="GB747" s="254"/>
      <c r="GC747" s="254">
        <v>54.356475599081698</v>
      </c>
      <c r="GD747" s="254"/>
      <c r="GE747" s="254">
        <v>130.56662081971888</v>
      </c>
      <c r="GF747" s="254"/>
      <c r="GG747" s="254">
        <v>150.81155654969308</v>
      </c>
      <c r="GH747" s="254"/>
      <c r="GI747" s="254">
        <v>70.257783970793895</v>
      </c>
      <c r="GJ747" s="254"/>
      <c r="GK747" s="254">
        <v>15.162170242237901</v>
      </c>
      <c r="GL747" s="254"/>
      <c r="GM747" s="254">
        <v>1.2723973421806734</v>
      </c>
      <c r="GN747" s="254"/>
      <c r="GO747" s="254">
        <v>70.556080036353507</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1.9676123554490725</v>
      </c>
      <c r="GB748" s="254"/>
      <c r="GC748" s="254">
        <v>11.527278648812603</v>
      </c>
      <c r="GD748" s="254"/>
      <c r="GE748" s="254">
        <v>14.152208154733119</v>
      </c>
      <c r="GF748" s="254"/>
      <c r="GG748" s="254">
        <v>66.780026383176335</v>
      </c>
      <c r="GH748" s="254"/>
      <c r="GI748" s="254">
        <v>83.876741618279709</v>
      </c>
      <c r="GJ748" s="254"/>
      <c r="GK748" s="254">
        <v>30.073383665872406</v>
      </c>
      <c r="GL748" s="254"/>
      <c r="GM748" s="254">
        <v>1.0575465993468609</v>
      </c>
      <c r="GN748" s="254"/>
      <c r="GO748" s="254">
        <v>36.032640461952056</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3.8565719001733019</v>
      </c>
      <c r="GB749" s="254"/>
      <c r="GC749" s="254">
        <v>10.613031407571857</v>
      </c>
      <c r="GD749" s="254"/>
      <c r="GE749" s="254">
        <v>14.055542367699466</v>
      </c>
      <c r="GF749" s="254"/>
      <c r="GG749" s="254">
        <v>60.543251390079057</v>
      </c>
      <c r="GH749" s="254"/>
      <c r="GI749" s="254">
        <v>73.466115626934354</v>
      </c>
      <c r="GJ749" s="254"/>
      <c r="GK749" s="254">
        <v>23.456605526398086</v>
      </c>
      <c r="GL749" s="254"/>
      <c r="GM749" s="254">
        <v>4.176990731452296</v>
      </c>
      <c r="GN749" s="254"/>
      <c r="GO749" s="254">
        <v>33.004594091833702</v>
      </c>
      <c r="GP749" s="254"/>
      <c r="GQ749" s="254"/>
      <c r="GR749" s="254"/>
      <c r="GS749" s="254"/>
      <c r="GT749" s="254"/>
      <c r="GU749" s="184"/>
      <c r="GV749" s="184"/>
      <c r="GW749" s="184"/>
      <c r="GX749" s="184"/>
      <c r="GY749" s="184"/>
      <c r="GZ749" s="184"/>
      <c r="HC749" s="184"/>
      <c r="HG749" s="285">
        <v>1557.7538789918726</v>
      </c>
      <c r="HH749" s="285"/>
      <c r="HI749" s="285">
        <v>9998.1528610130536</v>
      </c>
      <c r="HJ749" s="285"/>
      <c r="HK749" s="285">
        <v>886.62671373450451</v>
      </c>
      <c r="HL749" s="285"/>
      <c r="HM749" s="285">
        <v>13962.318364666284</v>
      </c>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1308250</v>
      </c>
      <c r="ED750" s="244"/>
      <c r="EE750" s="245">
        <v>608750</v>
      </c>
      <c r="EK750" s="242">
        <v>1.4000000000000001</v>
      </c>
      <c r="EO750" s="244"/>
      <c r="EP750" s="244"/>
      <c r="GA750" s="267">
        <v>2.2055842244422812</v>
      </c>
      <c r="GB750" s="267"/>
      <c r="GC750" s="267">
        <v>7.4557228806358564</v>
      </c>
      <c r="GD750" s="267"/>
      <c r="GE750" s="267">
        <v>11.958615572082172</v>
      </c>
      <c r="GF750" s="267"/>
      <c r="GG750" s="267">
        <v>56.639616427648505</v>
      </c>
      <c r="GH750" s="267"/>
      <c r="GI750" s="267">
        <v>68.759503309745568</v>
      </c>
      <c r="GJ750" s="267"/>
      <c r="GK750" s="267">
        <v>24.681356512878196</v>
      </c>
      <c r="GL750" s="267"/>
      <c r="GM750" s="267">
        <v>3.2657171088445955</v>
      </c>
      <c r="GN750" s="267"/>
      <c r="GO750" s="267">
        <v>30.843163763991317</v>
      </c>
      <c r="GP750" s="254"/>
      <c r="GQ750" s="254"/>
      <c r="GR750" s="254"/>
      <c r="GS750" s="254"/>
      <c r="GT750" s="254"/>
      <c r="GU750" s="184"/>
      <c r="GV750" s="184"/>
      <c r="GW750" s="184"/>
      <c r="GX750" s="184"/>
      <c r="GY750" s="184"/>
      <c r="GZ750" s="184"/>
      <c r="HC750" s="184"/>
      <c r="HG750" s="285">
        <v>1929.3785871745476</v>
      </c>
      <c r="HH750" s="285"/>
      <c r="HI750" s="285">
        <v>11206.879431215617</v>
      </c>
      <c r="HJ750" s="285"/>
      <c r="HK750" s="285">
        <v>688.1417194606081</v>
      </c>
      <c r="HL750" s="285"/>
      <c r="HM750" s="285">
        <v>15741.862451095267</v>
      </c>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67">
        <v>0.67785058840521961</v>
      </c>
      <c r="GB751" s="267"/>
      <c r="GC751" s="267">
        <v>5.4023873498699846</v>
      </c>
      <c r="GD751" s="267"/>
      <c r="GE751" s="267">
        <v>9.482652705332951</v>
      </c>
      <c r="GF751" s="267"/>
      <c r="GG751" s="267">
        <v>54.057730905814331</v>
      </c>
      <c r="GH751" s="267"/>
      <c r="GI751" s="267">
        <v>74.398006843554171</v>
      </c>
      <c r="GJ751" s="267"/>
      <c r="GK751" s="267">
        <v>24.690561350567801</v>
      </c>
      <c r="GL751" s="267"/>
      <c r="GM751" s="267">
        <v>2.2342252010211814</v>
      </c>
      <c r="GN751" s="267"/>
      <c r="GO751" s="267">
        <v>30.173549809708557</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3.691165786774663</v>
      </c>
      <c r="GB752" s="267"/>
      <c r="GC752" s="267">
        <v>3.0973462198830051</v>
      </c>
      <c r="GD752" s="267"/>
      <c r="GE752" s="267">
        <v>8.2266900115741439</v>
      </c>
      <c r="GF752" s="267"/>
      <c r="GG752" s="267">
        <v>35.979073737482395</v>
      </c>
      <c r="GH752" s="267"/>
      <c r="GI752" s="267">
        <v>50.970103085805995</v>
      </c>
      <c r="GJ752" s="267"/>
      <c r="GK752" s="267">
        <v>14.734146718981648</v>
      </c>
      <c r="GL752" s="267"/>
      <c r="GM752" s="267">
        <v>0.36536494407004272</v>
      </c>
      <c r="GN752" s="267"/>
      <c r="GO752" s="267">
        <v>20.785762195296588</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c r="GB753" s="267"/>
      <c r="GC753" s="267"/>
      <c r="GD753" s="267"/>
      <c r="GE753" s="267"/>
      <c r="GF753" s="267"/>
      <c r="GG753" s="267"/>
      <c r="GH753" s="267"/>
      <c r="GI753" s="267"/>
      <c r="GJ753" s="267"/>
      <c r="GK753" s="267"/>
      <c r="GL753" s="267"/>
      <c r="GM753" s="267"/>
      <c r="GN753" s="267"/>
      <c r="GO753" s="267"/>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v>31.6</v>
      </c>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11.262066499821238</v>
      </c>
      <c r="GB755" s="254"/>
      <c r="GC755" s="254">
        <v>49.228675136116152</v>
      </c>
      <c r="GD755" s="254"/>
      <c r="GE755" s="254">
        <v>133.65363616510157</v>
      </c>
      <c r="GF755" s="254"/>
      <c r="GG755" s="254">
        <v>125.15717187348874</v>
      </c>
      <c r="GH755" s="254"/>
      <c r="GI755" s="254">
        <v>49.722295688971172</v>
      </c>
      <c r="GJ755" s="254"/>
      <c r="GK755" s="254">
        <v>7.3946689595872739</v>
      </c>
      <c r="GL755" s="254"/>
      <c r="GM755" s="254">
        <v>0</v>
      </c>
      <c r="GN755" s="254"/>
      <c r="GO755" s="254">
        <v>59.672823894740212</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8.6372648629526889</v>
      </c>
      <c r="GB756" s="254"/>
      <c r="GC756" s="254">
        <v>48.467226614077617</v>
      </c>
      <c r="GD756" s="254"/>
      <c r="GE756" s="254">
        <v>123.41044901662212</v>
      </c>
      <c r="GF756" s="254"/>
      <c r="GG756" s="254">
        <v>134.56381305885054</v>
      </c>
      <c r="GH756" s="254"/>
      <c r="GI756" s="254">
        <v>51.776012621296637</v>
      </c>
      <c r="GJ756" s="254"/>
      <c r="GK756" s="254">
        <v>9.8535273868906295</v>
      </c>
      <c r="GL756" s="254"/>
      <c r="GM756" s="254">
        <v>0.54835943855388658</v>
      </c>
      <c r="GN756" s="254"/>
      <c r="GO756" s="254">
        <v>59.968613958633533</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8.5135216666203455</v>
      </c>
      <c r="GB757" s="254"/>
      <c r="GC757" s="254">
        <v>43.812139870541557</v>
      </c>
      <c r="GD757" s="254"/>
      <c r="GE757" s="254">
        <v>123.43182156828854</v>
      </c>
      <c r="GF757" s="254"/>
      <c r="GG757" s="254">
        <v>144.18136931649127</v>
      </c>
      <c r="GH757" s="254"/>
      <c r="GI757" s="254">
        <v>52.977990205934432</v>
      </c>
      <c r="GJ757" s="254"/>
      <c r="GK757" s="254">
        <v>9.905358785010522</v>
      </c>
      <c r="GL757" s="254"/>
      <c r="GM757" s="254">
        <v>0.55048615677744772</v>
      </c>
      <c r="GN757" s="254"/>
      <c r="GO757" s="254">
        <v>60.945275539069804</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8.2057723971528684</v>
      </c>
      <c r="GB758" s="254"/>
      <c r="GC758" s="254">
        <v>39.549737709575567</v>
      </c>
      <c r="GD758" s="254"/>
      <c r="GE758" s="254">
        <v>114.74702457218743</v>
      </c>
      <c r="GF758" s="254"/>
      <c r="GG758" s="254">
        <v>144.01590990581241</v>
      </c>
      <c r="GH758" s="254"/>
      <c r="GI758" s="254">
        <v>59.155906276259124</v>
      </c>
      <c r="GJ758" s="254"/>
      <c r="GK758" s="254">
        <v>11.704709993067748</v>
      </c>
      <c r="GL758" s="254"/>
      <c r="GM758" s="254">
        <v>0.55262943545311682</v>
      </c>
      <c r="GN758" s="254"/>
      <c r="GO758" s="254">
        <v>60.2436907528812</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6.05809240572394</v>
      </c>
      <c r="GB759" s="254"/>
      <c r="GC759" s="254">
        <v>37.126072456321374</v>
      </c>
      <c r="GD759" s="254"/>
      <c r="GE759" s="254">
        <v>109.9809312337961</v>
      </c>
      <c r="GF759" s="254"/>
      <c r="GG759" s="254">
        <v>140.40728397447538</v>
      </c>
      <c r="GH759" s="254"/>
      <c r="GI759" s="254">
        <v>61.042389628087022</v>
      </c>
      <c r="GJ759" s="254"/>
      <c r="GK759" s="254">
        <v>11.59130769926549</v>
      </c>
      <c r="GL759" s="254"/>
      <c r="GM759" s="254">
        <v>0</v>
      </c>
      <c r="GN759" s="254"/>
      <c r="GO759" s="254">
        <v>58.264943829640124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10.904572986330404</v>
      </c>
      <c r="GB760" s="254"/>
      <c r="GC760" s="254">
        <v>38.291902755189454</v>
      </c>
      <c r="GD760" s="254"/>
      <c r="GE760" s="254">
        <v>113.30079663154204</v>
      </c>
      <c r="GF760" s="254"/>
      <c r="GG760" s="254">
        <v>137.73824498969762</v>
      </c>
      <c r="GH760" s="254"/>
      <c r="GI760" s="254">
        <v>60.910881942450992</v>
      </c>
      <c r="GJ760" s="254"/>
      <c r="GK760" s="254">
        <v>10.240741662333891</v>
      </c>
      <c r="GL760" s="254"/>
      <c r="GM760" s="254">
        <v>0</v>
      </c>
      <c r="GN760" s="254"/>
      <c r="GO760" s="254">
        <v>58.919788592513534</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8.7861792736852351</v>
      </c>
      <c r="GB761" s="254"/>
      <c r="GC761" s="254">
        <v>39.837442073906765</v>
      </c>
      <c r="GD761" s="254"/>
      <c r="GE761" s="254">
        <v>121.54681945776034</v>
      </c>
      <c r="GF761" s="254"/>
      <c r="GG761" s="254">
        <v>142.8945268720617</v>
      </c>
      <c r="GH761" s="254"/>
      <c r="GI761" s="254">
        <v>74.083782213834382</v>
      </c>
      <c r="GJ761" s="254"/>
      <c r="GK761" s="254">
        <v>12.691553417152948</v>
      </c>
      <c r="GL761" s="254"/>
      <c r="GM761" s="254">
        <v>0</v>
      </c>
      <c r="GN761" s="254"/>
      <c r="GO761" s="254">
        <v>63.881189383830289</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8.8879699557303162</v>
      </c>
      <c r="GB762" s="254"/>
      <c r="GC762" s="254">
        <v>45.799138876667769</v>
      </c>
      <c r="GD762" s="254"/>
      <c r="GE762" s="254">
        <v>104.41154624737484</v>
      </c>
      <c r="GF762" s="254"/>
      <c r="GG762" s="254">
        <v>130.71276097966492</v>
      </c>
      <c r="GH762" s="254"/>
      <c r="GI762" s="254">
        <v>73.52131623692236</v>
      </c>
      <c r="GJ762" s="254"/>
      <c r="GK762" s="254">
        <v>13.393928419892589</v>
      </c>
      <c r="GL762" s="254"/>
      <c r="GM762" s="254">
        <v>0</v>
      </c>
      <c r="GN762" s="254"/>
      <c r="GO762" s="254">
        <v>60.657092282424614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6.7739187886111232</v>
      </c>
      <c r="GB763" s="254"/>
      <c r="GC763" s="254">
        <v>41.909944398948433</v>
      </c>
      <c r="GD763" s="254"/>
      <c r="GE763" s="254">
        <v>109.52516432194268</v>
      </c>
      <c r="GF763" s="254"/>
      <c r="GG763" s="254">
        <v>125.94525622414888</v>
      </c>
      <c r="GH763" s="254"/>
      <c r="GI763" s="254">
        <v>73.222451161948243</v>
      </c>
      <c r="GJ763" s="254"/>
      <c r="GK763" s="254">
        <v>11.565215540143315</v>
      </c>
      <c r="GL763" s="254"/>
      <c r="GM763" s="254">
        <v>0.54591845496030322</v>
      </c>
      <c r="GN763" s="254"/>
      <c r="GO763" s="254">
        <v>59.396710580668262</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5.8329650905827632</v>
      </c>
      <c r="GB764" s="254"/>
      <c r="GC764" s="254">
        <v>42.757417102919113</v>
      </c>
      <c r="GD764" s="254"/>
      <c r="GE764" s="254">
        <v>116.67079514448776</v>
      </c>
      <c r="GF764" s="254"/>
      <c r="GG764" s="254">
        <v>128.83245586813104</v>
      </c>
      <c r="GH764" s="254"/>
      <c r="GI764" s="254">
        <v>67.194403534486185</v>
      </c>
      <c r="GJ764" s="254"/>
      <c r="GK764" s="254">
        <v>13.378507514568589</v>
      </c>
      <c r="GL764" s="254"/>
      <c r="GM764" s="254">
        <v>0.52452137424742773</v>
      </c>
      <c r="GN764" s="254"/>
      <c r="GO764" s="254">
        <v>58.364539170794437</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6.6377216272681894</v>
      </c>
      <c r="GB765" s="254"/>
      <c r="GC765" s="254">
        <v>37.226413048363128</v>
      </c>
      <c r="GD765" s="254"/>
      <c r="GE765" s="254">
        <v>114.17178087300587</v>
      </c>
      <c r="GF765" s="254"/>
      <c r="GG765" s="254">
        <v>130.15755497085539</v>
      </c>
      <c r="GH765" s="254"/>
      <c r="GI765" s="254">
        <v>67.801202235745933</v>
      </c>
      <c r="GJ765" s="254"/>
      <c r="GK765" s="254">
        <v>16.163220569230898</v>
      </c>
      <c r="GL765" s="254"/>
      <c r="GM765" s="254">
        <v>1.0395049611529634</v>
      </c>
      <c r="GN765" s="254"/>
      <c r="GO765" s="254">
        <v>58.805074345289562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6.5542042425952483</v>
      </c>
      <c r="GC766" s="254">
        <v>43.605196480141757</v>
      </c>
      <c r="GE766" s="254">
        <v>119.69164893250412</v>
      </c>
      <c r="GG766" s="254">
        <v>135.12981107442087</v>
      </c>
      <c r="GI766" s="254">
        <v>66.93456230548054</v>
      </c>
      <c r="GK766" s="254">
        <v>14.171855351299879</v>
      </c>
      <c r="GM766" s="254">
        <v>0</v>
      </c>
      <c r="GO766" s="254">
        <v>60.968260179502657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6.8220515285251055</v>
      </c>
      <c r="GC767" s="254">
        <v>45.785177795517868</v>
      </c>
      <c r="GE767" s="254">
        <v>119.95002765052836</v>
      </c>
      <c r="GG767" s="254">
        <v>145.79323995846119</v>
      </c>
      <c r="GI767" s="254">
        <v>70.819357314807448</v>
      </c>
      <c r="GK767" s="254">
        <v>15.990109223186545</v>
      </c>
      <c r="GM767" s="254">
        <v>0</v>
      </c>
      <c r="GO767" s="254">
        <v>63.42434369648231</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4.473326530324707</v>
      </c>
      <c r="GB768" s="254"/>
      <c r="GC768" s="254">
        <v>36.275909986717167</v>
      </c>
      <c r="GD768" s="254"/>
      <c r="GE768" s="254">
        <v>109.14845208747188</v>
      </c>
      <c r="GF768" s="254"/>
      <c r="GG768" s="254">
        <v>139.25615991698791</v>
      </c>
      <c r="GH768" s="254"/>
      <c r="GI768" s="254">
        <v>62.716023916828178</v>
      </c>
      <c r="GJ768" s="254"/>
      <c r="GK768" s="254">
        <v>15.064229559602515</v>
      </c>
      <c r="GL768" s="254"/>
      <c r="GM768" s="254">
        <v>0</v>
      </c>
      <c r="GN768" s="254"/>
      <c r="GO768" s="254">
        <v>58.403314814259247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4.6382036041994015</v>
      </c>
      <c r="GB769" s="254"/>
      <c r="GC769" s="254">
        <v>35.279534945107002</v>
      </c>
      <c r="GD769" s="254"/>
      <c r="GE769" s="254">
        <v>112.26220616805961</v>
      </c>
      <c r="GF769" s="254"/>
      <c r="GG769" s="254">
        <v>149.84338401422542</v>
      </c>
      <c r="GH769" s="254"/>
      <c r="GI769" s="254">
        <v>70.000107144718044</v>
      </c>
      <c r="GJ769" s="254"/>
      <c r="GK769" s="254">
        <v>14.591069932789663</v>
      </c>
      <c r="GL769" s="254"/>
      <c r="GM769" s="254">
        <v>0.45790524290300855</v>
      </c>
      <c r="GN769" s="254"/>
      <c r="GO769" s="254">
        <v>52.429278194244212</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4.8080333405920808</v>
      </c>
      <c r="GB770" s="254"/>
      <c r="GC770" s="254">
        <v>34.271378415470934</v>
      </c>
      <c r="GD770" s="254"/>
      <c r="GE770" s="254">
        <v>115.24672206284626</v>
      </c>
      <c r="GF770" s="254"/>
      <c r="GG770" s="254">
        <v>160.17120133212862</v>
      </c>
      <c r="GH770" s="254"/>
      <c r="GI770" s="254">
        <v>77.569877456962629</v>
      </c>
      <c r="GJ770" s="254"/>
      <c r="GK770" s="254">
        <v>14.106093307853554</v>
      </c>
      <c r="GL770" s="254"/>
      <c r="GM770" s="254">
        <v>0.92058888699834196</v>
      </c>
      <c r="GN770" s="254"/>
      <c r="GO770" s="254">
        <v>55.639996432761286</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6.0502737406970297</v>
      </c>
      <c r="GB771" s="254"/>
      <c r="GC771" s="254">
        <v>34.910711085419948</v>
      </c>
      <c r="GD771" s="254"/>
      <c r="GE771" s="254">
        <v>113.47652477236193</v>
      </c>
      <c r="GF771" s="254"/>
      <c r="GG771" s="254">
        <v>148.27867154151477</v>
      </c>
      <c r="GH771" s="254"/>
      <c r="GI771" s="254">
        <v>81.298209025201217</v>
      </c>
      <c r="GJ771" s="254"/>
      <c r="GK771" s="254">
        <v>12.16656689072733</v>
      </c>
      <c r="GL771" s="254"/>
      <c r="GM771" s="254">
        <v>1.1129205509390381</v>
      </c>
      <c r="GN771" s="254"/>
      <c r="GO771" s="254">
        <v>54.894343535552579</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4.3579341400448515</v>
      </c>
      <c r="GB772" s="254"/>
      <c r="GC772" s="254">
        <v>26.422497079678113</v>
      </c>
      <c r="GD772" s="254"/>
      <c r="GE772" s="254">
        <v>115.01484415579286</v>
      </c>
      <c r="GF772" s="254"/>
      <c r="GG772" s="254">
        <v>157.5264472849133</v>
      </c>
      <c r="GH772" s="254"/>
      <c r="GI772" s="254">
        <v>66.213484203535927</v>
      </c>
      <c r="GJ772" s="254"/>
      <c r="GK772" s="254">
        <v>14.166174916734072</v>
      </c>
      <c r="GL772" s="254"/>
      <c r="GM772" s="254">
        <v>0.72276015108585634</v>
      </c>
      <c r="GN772" s="254"/>
      <c r="GO772" s="254">
        <v>53.739628469092459</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3.7787293059756513</v>
      </c>
      <c r="GB773" s="254"/>
      <c r="GC773" s="254">
        <v>29.133928134362609</v>
      </c>
      <c r="GD773" s="254"/>
      <c r="GE773" s="254">
        <v>105.4285047423888</v>
      </c>
      <c r="GF773" s="254"/>
      <c r="GG773" s="254">
        <v>142.699829404902</v>
      </c>
      <c r="GH773" s="254"/>
      <c r="GI773" s="254">
        <v>73.153139204101663</v>
      </c>
      <c r="GJ773" s="254"/>
      <c r="GK773" s="254">
        <v>16.66841610836353</v>
      </c>
      <c r="GL773" s="254"/>
      <c r="GM773" s="254">
        <v>2.5438315163659011</v>
      </c>
      <c r="GN773" s="254"/>
      <c r="GO773" s="254">
        <v>52.701626109740992</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67">
        <v>3.4943900595605801</v>
      </c>
      <c r="GB774" s="267"/>
      <c r="GC774" s="267">
        <v>25.186897424357902</v>
      </c>
      <c r="GD774" s="267"/>
      <c r="GE774" s="267">
        <v>104.95723287617508</v>
      </c>
      <c r="GF774" s="267"/>
      <c r="GG774" s="267">
        <v>146.89563323485078</v>
      </c>
      <c r="GH774" s="267"/>
      <c r="GI774" s="267">
        <v>73.286797458878027</v>
      </c>
      <c r="GJ774" s="267"/>
      <c r="GK774" s="267">
        <v>16.230601767647489</v>
      </c>
      <c r="GL774" s="267"/>
      <c r="GM774" s="267">
        <v>1.6445328224089566</v>
      </c>
      <c r="GN774" s="267"/>
      <c r="GO774" s="267">
        <v>52.958315134773201</v>
      </c>
      <c r="GP774" s="254"/>
      <c r="GQ774" s="254"/>
      <c r="GR774" s="254"/>
      <c r="GS774" s="254"/>
      <c r="GT774" s="254"/>
      <c r="GU774" s="184"/>
      <c r="GV774" s="184"/>
      <c r="GW774" s="184"/>
      <c r="GX774" s="184"/>
      <c r="GY774" s="184"/>
      <c r="GZ774" s="184"/>
      <c r="HC774" s="184"/>
      <c r="HG774" s="285">
        <v>963.4894829042056</v>
      </c>
      <c r="HH774" s="285"/>
      <c r="HI774" s="285">
        <v>2168.3239441944875</v>
      </c>
      <c r="HJ774" s="285"/>
      <c r="HK774" s="285">
        <v>190.30335110338135</v>
      </c>
      <c r="HL774" s="285"/>
      <c r="HM774" s="285">
        <v>4453.8545880751635</v>
      </c>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810000</v>
      </c>
      <c r="ED775" s="244"/>
      <c r="EE775" s="245">
        <v>686250</v>
      </c>
      <c r="EK775" s="242">
        <v>5.6000000000000005</v>
      </c>
      <c r="EO775" s="244"/>
      <c r="EP775" s="244"/>
      <c r="GA775" s="267">
        <v>3.342036553524804</v>
      </c>
      <c r="GB775" s="267"/>
      <c r="GC775" s="267">
        <v>22.272215973003373</v>
      </c>
      <c r="GD775" s="267"/>
      <c r="GE775" s="267">
        <v>109.5740008783487</v>
      </c>
      <c r="GF775" s="267"/>
      <c r="GG775" s="267">
        <v>152.91674532754391</v>
      </c>
      <c r="GH775" s="267"/>
      <c r="GI775" s="267">
        <v>72.474652647390158</v>
      </c>
      <c r="GJ775" s="267"/>
      <c r="GK775" s="267">
        <v>16.177957532861477</v>
      </c>
      <c r="GL775" s="267"/>
      <c r="GM775" s="267">
        <v>0.74232161083789561</v>
      </c>
      <c r="GN775" s="267"/>
      <c r="GO775" s="267">
        <v>54.485795699853206</v>
      </c>
      <c r="GP775" s="254"/>
      <c r="GQ775" s="254"/>
      <c r="GR775" s="254"/>
      <c r="GS775" s="254"/>
      <c r="GT775" s="254"/>
      <c r="GU775" s="184"/>
      <c r="GV775" s="184"/>
      <c r="GW775" s="184"/>
      <c r="GX775" s="184"/>
      <c r="GY775" s="184"/>
      <c r="GZ775" s="184"/>
      <c r="HC775" s="184"/>
      <c r="HG775" s="285">
        <v>996.6466213304858</v>
      </c>
      <c r="HH775" s="285"/>
      <c r="HI775" s="285">
        <v>2594.6533280878248</v>
      </c>
      <c r="HJ775" s="285"/>
      <c r="HK775" s="285">
        <v>271.01794088811454</v>
      </c>
      <c r="HL775" s="285"/>
      <c r="HM775" s="285">
        <v>5094.3879303346512</v>
      </c>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2.2547907329425669</v>
      </c>
      <c r="GB776" s="267"/>
      <c r="GC776" s="267">
        <v>20.014159477393591</v>
      </c>
      <c r="GD776" s="267"/>
      <c r="GE776" s="267">
        <v>94.967660544095594</v>
      </c>
      <c r="GF776" s="267"/>
      <c r="GG776" s="267">
        <v>153.46352635938541</v>
      </c>
      <c r="GH776" s="267"/>
      <c r="GI776" s="267">
        <v>76.650908076844757</v>
      </c>
      <c r="GJ776" s="267"/>
      <c r="GK776" s="267">
        <v>11.010891608646151</v>
      </c>
      <c r="GL776" s="267"/>
      <c r="GM776" s="267">
        <v>0.37602116035881772</v>
      </c>
      <c r="GN776" s="267"/>
      <c r="GO776" s="267">
        <v>51.997966343289164</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1.4085915565547971</v>
      </c>
      <c r="GB777" s="267"/>
      <c r="GC777" s="267">
        <v>14.610998494589156</v>
      </c>
      <c r="GD777" s="267"/>
      <c r="GE777" s="267">
        <v>69.223956091054347</v>
      </c>
      <c r="GF777" s="267"/>
      <c r="GG777" s="267">
        <v>114.56129766914148</v>
      </c>
      <c r="GH777" s="267"/>
      <c r="GI777" s="267">
        <v>52.818127456284415</v>
      </c>
      <c r="GJ777" s="267"/>
      <c r="GK777" s="267">
        <v>9.5661801123594881</v>
      </c>
      <c r="GL777" s="267"/>
      <c r="GM777" s="267">
        <v>1.1430314913684581</v>
      </c>
      <c r="GN777" s="267"/>
      <c r="GO777" s="267">
        <v>38.003685976619806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c r="GB778" s="267"/>
      <c r="GC778" s="267"/>
      <c r="GD778" s="267"/>
      <c r="GE778" s="267"/>
      <c r="GF778" s="267"/>
      <c r="GG778" s="267"/>
      <c r="GH778" s="267"/>
      <c r="GI778" s="267"/>
      <c r="GJ778" s="267"/>
      <c r="GK778" s="267"/>
      <c r="GL778" s="267"/>
      <c r="GM778" s="267"/>
      <c r="GN778" s="267"/>
      <c r="GO778" s="267"/>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v>30.2</v>
      </c>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9.6534461585583902</v>
      </c>
      <c r="GB780" s="254"/>
      <c r="GC780" s="254">
        <v>37.528740214674499</v>
      </c>
      <c r="GD780" s="254"/>
      <c r="GE780" s="254">
        <v>90.375871981101426</v>
      </c>
      <c r="GF780" s="254"/>
      <c r="GG780" s="254">
        <v>116.84360597596779</v>
      </c>
      <c r="GH780" s="254"/>
      <c r="GI780" s="254">
        <v>58.013188094296964</v>
      </c>
      <c r="GJ780" s="254"/>
      <c r="GK780" s="254">
        <v>10.962504956384453</v>
      </c>
      <c r="GL780" s="254"/>
      <c r="GM780" s="254">
        <v>0.47892543906457341</v>
      </c>
      <c r="GN780" s="254"/>
      <c r="GO780" s="254">
        <v>56.378587409626711</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8.9044108145285481</v>
      </c>
      <c r="GB781" s="254"/>
      <c r="GC781" s="254">
        <v>36.494516163850761</v>
      </c>
      <c r="GD781" s="254"/>
      <c r="GE781" s="254">
        <v>88.537502355571377</v>
      </c>
      <c r="GF781" s="254"/>
      <c r="GG781" s="254">
        <v>125.94583701258635</v>
      </c>
      <c r="GH781" s="254"/>
      <c r="GI781" s="254">
        <v>63.836183060061934</v>
      </c>
      <c r="GJ781" s="254"/>
      <c r="GK781" s="254">
        <v>11.735276484326626</v>
      </c>
      <c r="GL781" s="254"/>
      <c r="GM781" s="254">
        <v>0.57167679099328994</v>
      </c>
      <c r="GN781" s="254"/>
      <c r="GO781" s="254">
        <v>58.422885000135828</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8.2700084080003915</v>
      </c>
      <c r="GB782" s="254"/>
      <c r="GC782" s="254">
        <v>35.959187764261053</v>
      </c>
      <c r="GD782" s="254"/>
      <c r="GE782" s="254">
        <v>84.633873949945183</v>
      </c>
      <c r="GF782" s="254"/>
      <c r="GG782" s="254">
        <v>127.72322019636769</v>
      </c>
      <c r="GH782" s="254"/>
      <c r="GI782" s="254">
        <v>63.17481434985703</v>
      </c>
      <c r="GJ782" s="254"/>
      <c r="GK782" s="254">
        <v>12.723318184429361</v>
      </c>
      <c r="GL782" s="254"/>
      <c r="GM782" s="254">
        <v>0.47675701591003161</v>
      </c>
      <c r="GN782" s="254"/>
      <c r="GO782" s="254">
        <v>57.758179144405602</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8.563364166149972</v>
      </c>
      <c r="GB783" s="254"/>
      <c r="GC783" s="254">
        <v>34.286041684851419</v>
      </c>
      <c r="GD783" s="254"/>
      <c r="GE783" s="254">
        <v>84.917017544172538</v>
      </c>
      <c r="GF783" s="254"/>
      <c r="GG783" s="254">
        <v>130.66138773770754</v>
      </c>
      <c r="GH783" s="254"/>
      <c r="GI783" s="254">
        <v>68.209927749197064</v>
      </c>
      <c r="GJ783" s="254"/>
      <c r="GK783" s="254">
        <v>13.209807167784742</v>
      </c>
      <c r="GL783" s="254"/>
      <c r="GM783" s="254">
        <v>0.62337785537824097</v>
      </c>
      <c r="GN783" s="254"/>
      <c r="GO783" s="254">
        <v>58.916827772253015</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7.746638154194744</v>
      </c>
      <c r="GB784" s="254"/>
      <c r="GC784" s="254">
        <v>33.632999610378128</v>
      </c>
      <c r="GD784" s="254"/>
      <c r="GE784" s="254">
        <v>84.44925473149388</v>
      </c>
      <c r="GF784" s="254"/>
      <c r="GG784" s="254">
        <v>131.39104276290146</v>
      </c>
      <c r="GH784" s="254"/>
      <c r="GI784" s="254">
        <v>72.789535932789022</v>
      </c>
      <c r="GJ784" s="254"/>
      <c r="GK784" s="254">
        <v>14.086843046633772</v>
      </c>
      <c r="GL784" s="254"/>
      <c r="GM784" s="254">
        <v>0</v>
      </c>
      <c r="GN784" s="254"/>
      <c r="GO784" s="254">
        <v>59.429131329566843</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7.7970519673310212</v>
      </c>
      <c r="GB785" s="254"/>
      <c r="GC785" s="254">
        <v>34.024234960662767</v>
      </c>
      <c r="GD785" s="254"/>
      <c r="GE785" s="254">
        <v>85.199837615931628</v>
      </c>
      <c r="GF785" s="254"/>
      <c r="GG785" s="254">
        <v>133.57346571983047</v>
      </c>
      <c r="GH785" s="254"/>
      <c r="GI785" s="254">
        <v>78.637538152126027</v>
      </c>
      <c r="GJ785" s="254"/>
      <c r="GK785" s="254">
        <v>15.776386442167768</v>
      </c>
      <c r="GL785" s="254"/>
      <c r="GM785" s="254">
        <v>0</v>
      </c>
      <c r="GN785" s="254"/>
      <c r="GO785" s="254">
        <v>61.164236748448765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8.5282895562657313</v>
      </c>
      <c r="GB786" s="254"/>
      <c r="GC786" s="254">
        <v>37.39526820504738</v>
      </c>
      <c r="GD786" s="254"/>
      <c r="GE786" s="254">
        <v>93.277099882907279</v>
      </c>
      <c r="GF786" s="254"/>
      <c r="GG786" s="254">
        <v>137.54495270981826</v>
      </c>
      <c r="GH786" s="254"/>
      <c r="GI786" s="254">
        <v>87.432821117628748</v>
      </c>
      <c r="GJ786" s="254"/>
      <c r="GK786" s="254">
        <v>17.043864793740966</v>
      </c>
      <c r="GL786" s="254"/>
      <c r="GM786" s="254">
        <v>0</v>
      </c>
      <c r="GN786" s="254"/>
      <c r="GO786" s="254">
        <v>65.61095498615343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8.4975604392342454</v>
      </c>
      <c r="GB787" s="254"/>
      <c r="GC787" s="254">
        <v>37.463618381378645</v>
      </c>
      <c r="GD787" s="254"/>
      <c r="GE787" s="254">
        <v>90.708110068514813</v>
      </c>
      <c r="GF787" s="254"/>
      <c r="GG787" s="254">
        <v>136.3234837511431</v>
      </c>
      <c r="GH787" s="254"/>
      <c r="GI787" s="254">
        <v>90.498618346319674</v>
      </c>
      <c r="GJ787" s="254"/>
      <c r="GK787" s="254">
        <v>18.066087425302548</v>
      </c>
      <c r="GL787" s="254"/>
      <c r="GM787" s="254">
        <v>1.0434174646184082</v>
      </c>
      <c r="GN787" s="254"/>
      <c r="GO787" s="254">
        <v>65.780733173361426</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7.1385479467011477</v>
      </c>
      <c r="GB788" s="254"/>
      <c r="GC788" s="254">
        <v>33.315417878845452</v>
      </c>
      <c r="GD788" s="254"/>
      <c r="GE788" s="254">
        <v>87.627607537579053</v>
      </c>
      <c r="GF788" s="254"/>
      <c r="GG788" s="254">
        <v>122.77472693085726</v>
      </c>
      <c r="GH788" s="254"/>
      <c r="GI788" s="254">
        <v>80.262244829276369</v>
      </c>
      <c r="GJ788" s="254"/>
      <c r="GK788" s="254">
        <v>16.756355683434396</v>
      </c>
      <c r="GL788" s="254"/>
      <c r="GM788" s="254">
        <v>0.86478012818553796</v>
      </c>
      <c r="GN788" s="254"/>
      <c r="GO788" s="254">
        <v>59.924605703960729</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6.45712961409036</v>
      </c>
      <c r="GB789" s="254"/>
      <c r="GC789" s="254">
        <v>33.876800976378817</v>
      </c>
      <c r="GD789" s="254"/>
      <c r="GE789" s="254">
        <v>95.75460776952805</v>
      </c>
      <c r="GF789" s="254"/>
      <c r="GG789" s="254">
        <v>130.76065180322004</v>
      </c>
      <c r="GH789" s="254"/>
      <c r="GI789" s="254">
        <v>85.013972593509649</v>
      </c>
      <c r="GJ789" s="254"/>
      <c r="GK789" s="254">
        <v>18.59566029930053</v>
      </c>
      <c r="GL789" s="254"/>
      <c r="GM789" s="254">
        <v>1.0495635627776159</v>
      </c>
      <c r="GN789" s="254"/>
      <c r="GO789" s="254">
        <v>63.644513345117709</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6.5730824322750676</v>
      </c>
      <c r="GB790" s="254"/>
      <c r="GC790" s="254">
        <v>29.167079496102417</v>
      </c>
      <c r="GD790" s="254"/>
      <c r="GE790" s="254">
        <v>80.941613787692972</v>
      </c>
      <c r="GF790" s="254"/>
      <c r="GG790" s="254">
        <v>122.75900034379673</v>
      </c>
      <c r="GH790" s="254"/>
      <c r="GI790" s="254">
        <v>79.396394522385506</v>
      </c>
      <c r="GJ790" s="254"/>
      <c r="GK790" s="254">
        <v>17.820099749356142</v>
      </c>
      <c r="GL790" s="254"/>
      <c r="GM790" s="254">
        <v>1.2900768693773337</v>
      </c>
      <c r="GN790" s="254"/>
      <c r="GO790" s="254">
        <v>58.173480408696527</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7</v>
      </c>
      <c r="GB791" s="254"/>
      <c r="GC791" s="254">
        <v>34</v>
      </c>
      <c r="GD791" s="254"/>
      <c r="GE791" s="254">
        <v>86</v>
      </c>
      <c r="GF791" s="254"/>
      <c r="GG791" s="254">
        <v>131</v>
      </c>
      <c r="GH791" s="254"/>
      <c r="GI791" s="254">
        <v>82</v>
      </c>
      <c r="GJ791" s="254"/>
      <c r="GK791" s="254">
        <v>19</v>
      </c>
      <c r="GL791" s="254"/>
      <c r="GM791" s="254">
        <v>1</v>
      </c>
      <c r="GN791" s="254"/>
      <c r="GO791" s="254">
        <v>63</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7</v>
      </c>
      <c r="GB792" s="254"/>
      <c r="GC792" s="254">
        <v>31</v>
      </c>
      <c r="GD792" s="254"/>
      <c r="GE792" s="254">
        <v>79</v>
      </c>
      <c r="GF792" s="254"/>
      <c r="GG792" s="254">
        <v>122</v>
      </c>
      <c r="GH792" s="254"/>
      <c r="GI792" s="254">
        <v>78</v>
      </c>
      <c r="GJ792" s="254"/>
      <c r="GK792" s="254">
        <v>19</v>
      </c>
      <c r="GL792" s="254"/>
      <c r="GM792" s="254">
        <v>0</v>
      </c>
      <c r="GN792" s="254"/>
      <c r="GO792" s="254">
        <v>61</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5.8686600647673064</v>
      </c>
      <c r="GB793" s="254"/>
      <c r="GC793" s="254">
        <v>29.606299772273836</v>
      </c>
      <c r="GD793" s="254"/>
      <c r="GE793" s="254">
        <v>79.044480287264207</v>
      </c>
      <c r="GF793" s="254"/>
      <c r="GG793" s="254">
        <v>121.29364786217135</v>
      </c>
      <c r="GH793" s="254"/>
      <c r="GI793" s="254">
        <v>75.774063284644143</v>
      </c>
      <c r="GJ793" s="254"/>
      <c r="GK793" s="254">
        <v>17.693920044898107</v>
      </c>
      <c r="GL793" s="254"/>
      <c r="GM793" s="254">
        <v>1.2426942540334052</v>
      </c>
      <c r="GN793" s="254"/>
      <c r="GO793" s="254">
        <v>58.286042812150491</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5</v>
      </c>
      <c r="GB794" s="254"/>
      <c r="GC794" s="254">
        <v>30</v>
      </c>
      <c r="GD794" s="254"/>
      <c r="GE794" s="254">
        <v>80</v>
      </c>
      <c r="GF794" s="254"/>
      <c r="GG794" s="254">
        <v>127</v>
      </c>
      <c r="GH794" s="254"/>
      <c r="GI794" s="254">
        <v>81</v>
      </c>
      <c r="GJ794" s="254"/>
      <c r="GK794" s="254">
        <v>19</v>
      </c>
      <c r="GL794" s="254"/>
      <c r="GM794" s="254">
        <v>1</v>
      </c>
      <c r="GN794" s="254"/>
      <c r="GO794" s="254">
        <v>53</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4.8342682355207449</v>
      </c>
      <c r="GB795" s="254"/>
      <c r="GC795" s="254">
        <v>29.475377516328113</v>
      </c>
      <c r="GD795" s="254"/>
      <c r="GE795" s="254">
        <v>81.592127044465471</v>
      </c>
      <c r="GF795" s="254"/>
      <c r="GG795" s="254">
        <v>132.53101972762772</v>
      </c>
      <c r="GH795" s="254"/>
      <c r="GI795" s="254">
        <v>85.46093709083955</v>
      </c>
      <c r="GJ795" s="254"/>
      <c r="GK795" s="254">
        <v>19.629218665841012</v>
      </c>
      <c r="GL795" s="254"/>
      <c r="GM795" s="254">
        <v>1.7053182939386637</v>
      </c>
      <c r="GN795" s="254"/>
      <c r="GO795" s="254">
        <v>55.059906716631183</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4.4826711681599996</v>
      </c>
      <c r="GB796" s="254"/>
      <c r="GC796" s="254">
        <v>27.787000511604244</v>
      </c>
      <c r="GD796" s="254"/>
      <c r="GE796" s="254">
        <v>80.248423167879949</v>
      </c>
      <c r="GF796" s="254"/>
      <c r="GG796" s="254">
        <v>129.14576540962582</v>
      </c>
      <c r="GH796" s="254"/>
      <c r="GI796" s="254">
        <v>84.4257095021472</v>
      </c>
      <c r="GJ796" s="254"/>
      <c r="GK796" s="254">
        <v>19.069105013083643</v>
      </c>
      <c r="GL796" s="254"/>
      <c r="GM796" s="254">
        <v>1.842603369781763</v>
      </c>
      <c r="GN796" s="254"/>
      <c r="GO796" s="254">
        <v>53.972130497231234</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3.7165011389023763</v>
      </c>
      <c r="GB797" s="254"/>
      <c r="GC797" s="254">
        <v>23.348448995745745</v>
      </c>
      <c r="GD797" s="254"/>
      <c r="GE797" s="254">
        <v>67.975088915444516</v>
      </c>
      <c r="GF797" s="254"/>
      <c r="GG797" s="254">
        <v>116.76533183420614</v>
      </c>
      <c r="GH797" s="254"/>
      <c r="GI797" s="254">
        <v>77.145361617043378</v>
      </c>
      <c r="GJ797" s="254"/>
      <c r="GK797" s="254">
        <v>18.163890647303802</v>
      </c>
      <c r="GL797" s="254"/>
      <c r="GM797" s="254">
        <v>1.685489995732699</v>
      </c>
      <c r="GN797" s="254"/>
      <c r="GO797" s="254">
        <v>48.387691635166938</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3.4298437548437448</v>
      </c>
      <c r="GB798" s="254"/>
      <c r="GC798" s="254">
        <v>21.43854811485048</v>
      </c>
      <c r="GD798" s="254"/>
      <c r="GE798" s="254">
        <v>62.873731689683339</v>
      </c>
      <c r="GF798" s="254"/>
      <c r="GG798" s="254">
        <v>114.26579747541709</v>
      </c>
      <c r="GH798" s="254"/>
      <c r="GI798" s="254">
        <v>75.626674491088735</v>
      </c>
      <c r="GJ798" s="254"/>
      <c r="GK798" s="254">
        <v>17.133055482016278</v>
      </c>
      <c r="GL798" s="254"/>
      <c r="GM798" s="254">
        <v>1.996503812811399</v>
      </c>
      <c r="GN798" s="254"/>
      <c r="GO798" s="254">
        <v>46.828668493468754</v>
      </c>
      <c r="GP798" s="254"/>
      <c r="GQ798" s="254"/>
      <c r="GR798" s="254"/>
      <c r="GS798" s="254"/>
      <c r="GT798" s="254"/>
      <c r="GU798" s="184"/>
      <c r="GV798" s="184"/>
      <c r="GW798" s="184"/>
      <c r="GX798" s="184"/>
      <c r="GY798" s="184"/>
      <c r="GZ798" s="184"/>
      <c r="HC798" s="184"/>
      <c r="HG798" s="154">
        <v>1174</v>
      </c>
      <c r="HI798" s="154">
        <v>4700</v>
      </c>
      <c r="HK798" s="154">
        <v>441</v>
      </c>
      <c r="HM798" s="154">
        <v>7760</v>
      </c>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67">
        <v>2.7381470851316592</v>
      </c>
      <c r="GB799" s="267"/>
      <c r="GC799" s="267">
        <v>18.723408811123523</v>
      </c>
      <c r="GD799" s="267"/>
      <c r="GE799" s="267">
        <v>57.730009890130489</v>
      </c>
      <c r="GF799" s="267"/>
      <c r="GG799" s="267">
        <v>110.24149996965227</v>
      </c>
      <c r="GH799" s="267"/>
      <c r="GI799" s="267">
        <v>73.363793988173114</v>
      </c>
      <c r="GJ799" s="267"/>
      <c r="GK799" s="267">
        <v>17.073190324256913</v>
      </c>
      <c r="GL799" s="267"/>
      <c r="GM799" s="267">
        <v>1.519458476323531</v>
      </c>
      <c r="GN799" s="267"/>
      <c r="GO799" s="267">
        <v>44.730342180835727</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750000</v>
      </c>
      <c r="ED800" s="244"/>
      <c r="EE800" s="245">
        <v>579000</v>
      </c>
      <c r="EJ800" s="242"/>
      <c r="EK800" s="242">
        <v>8.3000000000000007</v>
      </c>
      <c r="EO800" s="244"/>
      <c r="EP800" s="244"/>
      <c r="GA800" s="267">
        <v>2.2774886308059537</v>
      </c>
      <c r="GB800" s="267"/>
      <c r="GC800" s="267">
        <v>18.220029458608263</v>
      </c>
      <c r="GD800" s="267"/>
      <c r="GE800" s="267">
        <v>61.664483989420432</v>
      </c>
      <c r="GF800" s="267"/>
      <c r="GG800" s="267">
        <v>116.42216937991586</v>
      </c>
      <c r="GH800" s="267"/>
      <c r="GI800" s="267">
        <v>74.96068407186597</v>
      </c>
      <c r="GJ800" s="267"/>
      <c r="GK800" s="267">
        <v>17.742600773548698</v>
      </c>
      <c r="GL800" s="267"/>
      <c r="GM800" s="267">
        <v>1.0905125408942202</v>
      </c>
      <c r="GN800" s="267"/>
      <c r="GO800" s="267">
        <v>46.589026436486158</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2.1781581970276482</v>
      </c>
      <c r="GB801" s="267"/>
      <c r="GC801" s="267">
        <v>17.675504247344815</v>
      </c>
      <c r="GD801" s="267"/>
      <c r="GE801" s="267">
        <v>58.579307919567526</v>
      </c>
      <c r="GF801" s="267"/>
      <c r="GG801" s="267">
        <v>111.15969810926588</v>
      </c>
      <c r="GH801" s="267"/>
      <c r="GI801" s="267">
        <v>76.086882972569086</v>
      </c>
      <c r="GJ801" s="267"/>
      <c r="GK801" s="267">
        <v>18.066556192391289</v>
      </c>
      <c r="GL801" s="267"/>
      <c r="GM801" s="267">
        <v>1.3884355072536336</v>
      </c>
      <c r="GN801" s="267"/>
      <c r="GO801" s="267">
        <v>45.160207978926337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1.409520335474119</v>
      </c>
      <c r="GB802" s="267"/>
      <c r="GC802" s="267">
        <v>12.114763759711055</v>
      </c>
      <c r="GD802" s="267"/>
      <c r="GE802" s="267">
        <v>41.997584380836813</v>
      </c>
      <c r="GF802" s="267"/>
      <c r="GG802" s="267">
        <v>82.377174708382114</v>
      </c>
      <c r="GH802" s="267"/>
      <c r="GI802" s="267">
        <v>56.825063531339026</v>
      </c>
      <c r="GJ802" s="267"/>
      <c r="GK802" s="267">
        <v>13.225711977052841</v>
      </c>
      <c r="GL802" s="267"/>
      <c r="GM802" s="267">
        <v>1.3100931504241484</v>
      </c>
      <c r="GN802" s="267"/>
      <c r="GO802" s="267">
        <v>32.992843552954291</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c r="GB803" s="267"/>
      <c r="GC803" s="267"/>
      <c r="GD803" s="267"/>
      <c r="GE803" s="267"/>
      <c r="GF803" s="267"/>
      <c r="GG803" s="267"/>
      <c r="GH803" s="267"/>
      <c r="GI803" s="267"/>
      <c r="GJ803" s="267"/>
      <c r="GK803" s="267"/>
      <c r="GL803" s="267"/>
      <c r="GM803" s="267"/>
      <c r="GN803" s="267"/>
      <c r="GO803" s="267"/>
      <c r="GP803" s="254"/>
      <c r="GQ803" s="254"/>
      <c r="GR803" s="254"/>
      <c r="GS803" s="254"/>
      <c r="GT803" s="254"/>
      <c r="GU803" s="184"/>
      <c r="GV803" s="184"/>
      <c r="GW803" s="184"/>
      <c r="GX803" s="184"/>
      <c r="GY803" s="184"/>
      <c r="GZ803" s="184"/>
      <c r="HC803" s="184"/>
      <c r="HO803" s="284">
        <v>1202.0965836448675</v>
      </c>
      <c r="HQ803" s="154"/>
      <c r="HS803" s="238"/>
      <c r="HT803" s="154"/>
      <c r="HU803" s="239"/>
      <c r="HW803" s="239">
        <v>2420</v>
      </c>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1796875" style="39" customWidth="1"/>
    <col min="4" max="4" width="8.81640625" style="39" customWidth="1"/>
    <col min="5" max="5" width="12" style="39" customWidth="1"/>
    <col min="6" max="6" width="7.1796875" style="39" customWidth="1"/>
    <col min="7" max="7" width="18.1796875" style="39" customWidth="1"/>
    <col min="8" max="16" width="7.1796875" style="39" customWidth="1"/>
    <col min="17" max="17" width="7.1796875" style="33" customWidth="1"/>
    <col min="18" max="37" width="7.1796875" style="39" customWidth="1"/>
    <col min="38" max="38" width="7.1796875" style="33" customWidth="1"/>
    <col min="39" max="58" width="7.1796875" style="39" customWidth="1"/>
    <col min="59" max="59" width="13.08984375" style="33" customWidth="1"/>
    <col min="60" max="60" width="13.81640625" style="33" customWidth="1"/>
    <col min="61" max="62" width="10.81640625" style="33" customWidth="1"/>
    <col min="63" max="63" width="13.81640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1796875" style="39" customWidth="1"/>
    <col min="315" max="315" width="13.08984375" style="39" customWidth="1"/>
    <col min="316" max="316" width="13.81640625" style="39" customWidth="1"/>
    <col min="317" max="318" width="10.81640625" style="39" customWidth="1"/>
    <col min="319" max="319" width="13.81640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1796875" style="39" customWidth="1"/>
    <col min="571" max="571" width="13.08984375" style="39" customWidth="1"/>
    <col min="572" max="572" width="13.81640625" style="39" customWidth="1"/>
    <col min="573" max="574" width="10.81640625" style="39" customWidth="1"/>
    <col min="575" max="575" width="13.81640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1796875" style="39" customWidth="1"/>
    <col min="827" max="827" width="13.08984375" style="39" customWidth="1"/>
    <col min="828" max="828" width="13.81640625" style="39" customWidth="1"/>
    <col min="829" max="830" width="10.81640625" style="39" customWidth="1"/>
    <col min="831" max="831" width="13.81640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1796875" style="39" customWidth="1"/>
    <col min="1083" max="1083" width="13.08984375" style="39" customWidth="1"/>
    <col min="1084" max="1084" width="13.81640625" style="39" customWidth="1"/>
    <col min="1085" max="1086" width="10.81640625" style="39" customWidth="1"/>
    <col min="1087" max="1087" width="13.81640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1796875" style="39" customWidth="1"/>
    <col min="1339" max="1339" width="13.08984375" style="39" customWidth="1"/>
    <col min="1340" max="1340" width="13.81640625" style="39" customWidth="1"/>
    <col min="1341" max="1342" width="10.81640625" style="39" customWidth="1"/>
    <col min="1343" max="1343" width="13.81640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1796875" style="39" customWidth="1"/>
    <col min="1595" max="1595" width="13.08984375" style="39" customWidth="1"/>
    <col min="1596" max="1596" width="13.81640625" style="39" customWidth="1"/>
    <col min="1597" max="1598" width="10.81640625" style="39" customWidth="1"/>
    <col min="1599" max="1599" width="13.81640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1796875" style="39" customWidth="1"/>
    <col min="1851" max="1851" width="13.08984375" style="39" customWidth="1"/>
    <col min="1852" max="1852" width="13.81640625" style="39" customWidth="1"/>
    <col min="1853" max="1854" width="10.81640625" style="39" customWidth="1"/>
    <col min="1855" max="1855" width="13.81640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1796875" style="39" customWidth="1"/>
    <col min="2107" max="2107" width="13.08984375" style="39" customWidth="1"/>
    <col min="2108" max="2108" width="13.81640625" style="39" customWidth="1"/>
    <col min="2109" max="2110" width="10.81640625" style="39" customWidth="1"/>
    <col min="2111" max="2111" width="13.81640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1796875" style="39" customWidth="1"/>
    <col min="2363" max="2363" width="13.08984375" style="39" customWidth="1"/>
    <col min="2364" max="2364" width="13.81640625" style="39" customWidth="1"/>
    <col min="2365" max="2366" width="10.81640625" style="39" customWidth="1"/>
    <col min="2367" max="2367" width="13.81640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1796875" style="39" customWidth="1"/>
    <col min="2619" max="2619" width="13.08984375" style="39" customWidth="1"/>
    <col min="2620" max="2620" width="13.81640625" style="39" customWidth="1"/>
    <col min="2621" max="2622" width="10.81640625" style="39" customWidth="1"/>
    <col min="2623" max="2623" width="13.81640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1796875" style="39" customWidth="1"/>
    <col min="2875" max="2875" width="13.08984375" style="39" customWidth="1"/>
    <col min="2876" max="2876" width="13.81640625" style="39" customWidth="1"/>
    <col min="2877" max="2878" width="10.81640625" style="39" customWidth="1"/>
    <col min="2879" max="2879" width="13.81640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1796875" style="39" customWidth="1"/>
    <col min="3131" max="3131" width="13.08984375" style="39" customWidth="1"/>
    <col min="3132" max="3132" width="13.81640625" style="39" customWidth="1"/>
    <col min="3133" max="3134" width="10.81640625" style="39" customWidth="1"/>
    <col min="3135" max="3135" width="13.81640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1796875" style="39" customWidth="1"/>
    <col min="3387" max="3387" width="13.08984375" style="39" customWidth="1"/>
    <col min="3388" max="3388" width="13.81640625" style="39" customWidth="1"/>
    <col min="3389" max="3390" width="10.81640625" style="39" customWidth="1"/>
    <col min="3391" max="3391" width="13.81640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1796875" style="39" customWidth="1"/>
    <col min="3643" max="3643" width="13.08984375" style="39" customWidth="1"/>
    <col min="3644" max="3644" width="13.81640625" style="39" customWidth="1"/>
    <col min="3645" max="3646" width="10.81640625" style="39" customWidth="1"/>
    <col min="3647" max="3647" width="13.81640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1796875" style="39" customWidth="1"/>
    <col min="3899" max="3899" width="13.08984375" style="39" customWidth="1"/>
    <col min="3900" max="3900" width="13.81640625" style="39" customWidth="1"/>
    <col min="3901" max="3902" width="10.81640625" style="39" customWidth="1"/>
    <col min="3903" max="3903" width="13.81640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1796875" style="39" customWidth="1"/>
    <col min="4155" max="4155" width="13.08984375" style="39" customWidth="1"/>
    <col min="4156" max="4156" width="13.81640625" style="39" customWidth="1"/>
    <col min="4157" max="4158" width="10.81640625" style="39" customWidth="1"/>
    <col min="4159" max="4159" width="13.81640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1796875" style="39" customWidth="1"/>
    <col min="4411" max="4411" width="13.08984375" style="39" customWidth="1"/>
    <col min="4412" max="4412" width="13.81640625" style="39" customWidth="1"/>
    <col min="4413" max="4414" width="10.81640625" style="39" customWidth="1"/>
    <col min="4415" max="4415" width="13.81640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1796875" style="39" customWidth="1"/>
    <col min="4667" max="4667" width="13.08984375" style="39" customWidth="1"/>
    <col min="4668" max="4668" width="13.81640625" style="39" customWidth="1"/>
    <col min="4669" max="4670" width="10.81640625" style="39" customWidth="1"/>
    <col min="4671" max="4671" width="13.81640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1796875" style="39" customWidth="1"/>
    <col min="4923" max="4923" width="13.08984375" style="39" customWidth="1"/>
    <col min="4924" max="4924" width="13.81640625" style="39" customWidth="1"/>
    <col min="4925" max="4926" width="10.81640625" style="39" customWidth="1"/>
    <col min="4927" max="4927" width="13.81640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1796875" style="39" customWidth="1"/>
    <col min="5179" max="5179" width="13.08984375" style="39" customWidth="1"/>
    <col min="5180" max="5180" width="13.81640625" style="39" customWidth="1"/>
    <col min="5181" max="5182" width="10.81640625" style="39" customWidth="1"/>
    <col min="5183" max="5183" width="13.81640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1796875" style="39" customWidth="1"/>
    <col min="5435" max="5435" width="13.08984375" style="39" customWidth="1"/>
    <col min="5436" max="5436" width="13.81640625" style="39" customWidth="1"/>
    <col min="5437" max="5438" width="10.81640625" style="39" customWidth="1"/>
    <col min="5439" max="5439" width="13.81640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1796875" style="39" customWidth="1"/>
    <col min="5691" max="5691" width="13.08984375" style="39" customWidth="1"/>
    <col min="5692" max="5692" width="13.81640625" style="39" customWidth="1"/>
    <col min="5693" max="5694" width="10.81640625" style="39" customWidth="1"/>
    <col min="5695" max="5695" width="13.81640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1796875" style="39" customWidth="1"/>
    <col min="5947" max="5947" width="13.08984375" style="39" customWidth="1"/>
    <col min="5948" max="5948" width="13.81640625" style="39" customWidth="1"/>
    <col min="5949" max="5950" width="10.81640625" style="39" customWidth="1"/>
    <col min="5951" max="5951" width="13.81640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1796875" style="39" customWidth="1"/>
    <col min="6203" max="6203" width="13.08984375" style="39" customWidth="1"/>
    <col min="6204" max="6204" width="13.81640625" style="39" customWidth="1"/>
    <col min="6205" max="6206" width="10.81640625" style="39" customWidth="1"/>
    <col min="6207" max="6207" width="13.81640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1796875" style="39" customWidth="1"/>
    <col min="6459" max="6459" width="13.08984375" style="39" customWidth="1"/>
    <col min="6460" max="6460" width="13.81640625" style="39" customWidth="1"/>
    <col min="6461" max="6462" width="10.81640625" style="39" customWidth="1"/>
    <col min="6463" max="6463" width="13.81640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1796875" style="39" customWidth="1"/>
    <col min="6715" max="6715" width="13.08984375" style="39" customWidth="1"/>
    <col min="6716" max="6716" width="13.81640625" style="39" customWidth="1"/>
    <col min="6717" max="6718" width="10.81640625" style="39" customWidth="1"/>
    <col min="6719" max="6719" width="13.81640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1796875" style="39" customWidth="1"/>
    <col min="6971" max="6971" width="13.08984375" style="39" customWidth="1"/>
    <col min="6972" max="6972" width="13.81640625" style="39" customWidth="1"/>
    <col min="6973" max="6974" width="10.81640625" style="39" customWidth="1"/>
    <col min="6975" max="6975" width="13.81640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1796875" style="39" customWidth="1"/>
    <col min="7227" max="7227" width="13.08984375" style="39" customWidth="1"/>
    <col min="7228" max="7228" width="13.81640625" style="39" customWidth="1"/>
    <col min="7229" max="7230" width="10.81640625" style="39" customWidth="1"/>
    <col min="7231" max="7231" width="13.81640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1796875" style="39" customWidth="1"/>
    <col min="7483" max="7483" width="13.08984375" style="39" customWidth="1"/>
    <col min="7484" max="7484" width="13.81640625" style="39" customWidth="1"/>
    <col min="7485" max="7486" width="10.81640625" style="39" customWidth="1"/>
    <col min="7487" max="7487" width="13.81640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1796875" style="39" customWidth="1"/>
    <col min="7739" max="7739" width="13.08984375" style="39" customWidth="1"/>
    <col min="7740" max="7740" width="13.81640625" style="39" customWidth="1"/>
    <col min="7741" max="7742" width="10.81640625" style="39" customWidth="1"/>
    <col min="7743" max="7743" width="13.81640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1796875" style="39" customWidth="1"/>
    <col min="7995" max="7995" width="13.08984375" style="39" customWidth="1"/>
    <col min="7996" max="7996" width="13.81640625" style="39" customWidth="1"/>
    <col min="7997" max="7998" width="10.81640625" style="39" customWidth="1"/>
    <col min="7999" max="7999" width="13.81640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1796875" style="39" customWidth="1"/>
    <col min="8251" max="8251" width="13.08984375" style="39" customWidth="1"/>
    <col min="8252" max="8252" width="13.81640625" style="39" customWidth="1"/>
    <col min="8253" max="8254" width="10.81640625" style="39" customWidth="1"/>
    <col min="8255" max="8255" width="13.81640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1796875" style="39" customWidth="1"/>
    <col min="8507" max="8507" width="13.08984375" style="39" customWidth="1"/>
    <col min="8508" max="8508" width="13.81640625" style="39" customWidth="1"/>
    <col min="8509" max="8510" width="10.81640625" style="39" customWidth="1"/>
    <col min="8511" max="8511" width="13.81640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1796875" style="39" customWidth="1"/>
    <col min="8763" max="8763" width="13.08984375" style="39" customWidth="1"/>
    <col min="8764" max="8764" width="13.81640625" style="39" customWidth="1"/>
    <col min="8765" max="8766" width="10.81640625" style="39" customWidth="1"/>
    <col min="8767" max="8767" width="13.81640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1796875" style="39" customWidth="1"/>
    <col min="9019" max="9019" width="13.08984375" style="39" customWidth="1"/>
    <col min="9020" max="9020" width="13.81640625" style="39" customWidth="1"/>
    <col min="9021" max="9022" width="10.81640625" style="39" customWidth="1"/>
    <col min="9023" max="9023" width="13.81640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1796875" style="39" customWidth="1"/>
    <col min="9275" max="9275" width="13.08984375" style="39" customWidth="1"/>
    <col min="9276" max="9276" width="13.81640625" style="39" customWidth="1"/>
    <col min="9277" max="9278" width="10.81640625" style="39" customWidth="1"/>
    <col min="9279" max="9279" width="13.81640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1796875" style="39" customWidth="1"/>
    <col min="9531" max="9531" width="13.08984375" style="39" customWidth="1"/>
    <col min="9532" max="9532" width="13.81640625" style="39" customWidth="1"/>
    <col min="9533" max="9534" width="10.81640625" style="39" customWidth="1"/>
    <col min="9535" max="9535" width="13.81640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1796875" style="39" customWidth="1"/>
    <col min="9787" max="9787" width="13.08984375" style="39" customWidth="1"/>
    <col min="9788" max="9788" width="13.81640625" style="39" customWidth="1"/>
    <col min="9789" max="9790" width="10.81640625" style="39" customWidth="1"/>
    <col min="9791" max="9791" width="13.81640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1796875" style="39" customWidth="1"/>
    <col min="10043" max="10043" width="13.08984375" style="39" customWidth="1"/>
    <col min="10044" max="10044" width="13.81640625" style="39" customWidth="1"/>
    <col min="10045" max="10046" width="10.81640625" style="39" customWidth="1"/>
    <col min="10047" max="10047" width="13.81640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1796875" style="39" customWidth="1"/>
    <col min="10299" max="10299" width="13.08984375" style="39" customWidth="1"/>
    <col min="10300" max="10300" width="13.81640625" style="39" customWidth="1"/>
    <col min="10301" max="10302" width="10.81640625" style="39" customWidth="1"/>
    <col min="10303" max="10303" width="13.81640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1796875" style="39" customWidth="1"/>
    <col min="10555" max="10555" width="13.08984375" style="39" customWidth="1"/>
    <col min="10556" max="10556" width="13.81640625" style="39" customWidth="1"/>
    <col min="10557" max="10558" width="10.81640625" style="39" customWidth="1"/>
    <col min="10559" max="10559" width="13.81640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1796875" style="39" customWidth="1"/>
    <col min="10811" max="10811" width="13.08984375" style="39" customWidth="1"/>
    <col min="10812" max="10812" width="13.81640625" style="39" customWidth="1"/>
    <col min="10813" max="10814" width="10.81640625" style="39" customWidth="1"/>
    <col min="10815" max="10815" width="13.81640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1796875" style="39" customWidth="1"/>
    <col min="11067" max="11067" width="13.08984375" style="39" customWidth="1"/>
    <col min="11068" max="11068" width="13.81640625" style="39" customWidth="1"/>
    <col min="11069" max="11070" width="10.81640625" style="39" customWidth="1"/>
    <col min="11071" max="11071" width="13.81640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1796875" style="39" customWidth="1"/>
    <col min="11323" max="11323" width="13.08984375" style="39" customWidth="1"/>
    <col min="11324" max="11324" width="13.81640625" style="39" customWidth="1"/>
    <col min="11325" max="11326" width="10.81640625" style="39" customWidth="1"/>
    <col min="11327" max="11327" width="13.81640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1796875" style="39" customWidth="1"/>
    <col min="11579" max="11579" width="13.08984375" style="39" customWidth="1"/>
    <col min="11580" max="11580" width="13.81640625" style="39" customWidth="1"/>
    <col min="11581" max="11582" width="10.81640625" style="39" customWidth="1"/>
    <col min="11583" max="11583" width="13.81640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1796875" style="39" customWidth="1"/>
    <col min="11835" max="11835" width="13.08984375" style="39" customWidth="1"/>
    <col min="11836" max="11836" width="13.81640625" style="39" customWidth="1"/>
    <col min="11837" max="11838" width="10.81640625" style="39" customWidth="1"/>
    <col min="11839" max="11839" width="13.81640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1796875" style="39" customWidth="1"/>
    <col min="12091" max="12091" width="13.08984375" style="39" customWidth="1"/>
    <col min="12092" max="12092" width="13.81640625" style="39" customWidth="1"/>
    <col min="12093" max="12094" width="10.81640625" style="39" customWidth="1"/>
    <col min="12095" max="12095" width="13.81640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1796875" style="39" customWidth="1"/>
    <col min="12347" max="12347" width="13.08984375" style="39" customWidth="1"/>
    <col min="12348" max="12348" width="13.81640625" style="39" customWidth="1"/>
    <col min="12349" max="12350" width="10.81640625" style="39" customWidth="1"/>
    <col min="12351" max="12351" width="13.81640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1796875" style="39" customWidth="1"/>
    <col min="12603" max="12603" width="13.08984375" style="39" customWidth="1"/>
    <col min="12604" max="12604" width="13.81640625" style="39" customWidth="1"/>
    <col min="12605" max="12606" width="10.81640625" style="39" customWidth="1"/>
    <col min="12607" max="12607" width="13.81640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1796875" style="39" customWidth="1"/>
    <col min="12859" max="12859" width="13.08984375" style="39" customWidth="1"/>
    <col min="12860" max="12860" width="13.81640625" style="39" customWidth="1"/>
    <col min="12861" max="12862" width="10.81640625" style="39" customWidth="1"/>
    <col min="12863" max="12863" width="13.81640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1796875" style="39" customWidth="1"/>
    <col min="13115" max="13115" width="13.08984375" style="39" customWidth="1"/>
    <col min="13116" max="13116" width="13.81640625" style="39" customWidth="1"/>
    <col min="13117" max="13118" width="10.81640625" style="39" customWidth="1"/>
    <col min="13119" max="13119" width="13.81640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1796875" style="39" customWidth="1"/>
    <col min="13371" max="13371" width="13.08984375" style="39" customWidth="1"/>
    <col min="13372" max="13372" width="13.81640625" style="39" customWidth="1"/>
    <col min="13373" max="13374" width="10.81640625" style="39" customWidth="1"/>
    <col min="13375" max="13375" width="13.81640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1796875" style="39" customWidth="1"/>
    <col min="13627" max="13627" width="13.08984375" style="39" customWidth="1"/>
    <col min="13628" max="13628" width="13.81640625" style="39" customWidth="1"/>
    <col min="13629" max="13630" width="10.81640625" style="39" customWidth="1"/>
    <col min="13631" max="13631" width="13.81640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1796875" style="39" customWidth="1"/>
    <col min="13883" max="13883" width="13.08984375" style="39" customWidth="1"/>
    <col min="13884" max="13884" width="13.81640625" style="39" customWidth="1"/>
    <col min="13885" max="13886" width="10.81640625" style="39" customWidth="1"/>
    <col min="13887" max="13887" width="13.81640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1796875" style="39" customWidth="1"/>
    <col min="14139" max="14139" width="13.08984375" style="39" customWidth="1"/>
    <col min="14140" max="14140" width="13.81640625" style="39" customWidth="1"/>
    <col min="14141" max="14142" width="10.81640625" style="39" customWidth="1"/>
    <col min="14143" max="14143" width="13.81640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1796875" style="39" customWidth="1"/>
    <col min="14395" max="14395" width="13.08984375" style="39" customWidth="1"/>
    <col min="14396" max="14396" width="13.81640625" style="39" customWidth="1"/>
    <col min="14397" max="14398" width="10.81640625" style="39" customWidth="1"/>
    <col min="14399" max="14399" width="13.81640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1796875" style="39" customWidth="1"/>
    <col min="14651" max="14651" width="13.08984375" style="39" customWidth="1"/>
    <col min="14652" max="14652" width="13.81640625" style="39" customWidth="1"/>
    <col min="14653" max="14654" width="10.81640625" style="39" customWidth="1"/>
    <col min="14655" max="14655" width="13.81640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1796875" style="39" customWidth="1"/>
    <col min="14907" max="14907" width="13.08984375" style="39" customWidth="1"/>
    <col min="14908" max="14908" width="13.81640625" style="39" customWidth="1"/>
    <col min="14909" max="14910" width="10.81640625" style="39" customWidth="1"/>
    <col min="14911" max="14911" width="13.81640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1796875" style="39" customWidth="1"/>
    <col min="15163" max="15163" width="13.08984375" style="39" customWidth="1"/>
    <col min="15164" max="15164" width="13.81640625" style="39" customWidth="1"/>
    <col min="15165" max="15166" width="10.81640625" style="39" customWidth="1"/>
    <col min="15167" max="15167" width="13.81640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1796875" style="39" customWidth="1"/>
    <col min="15419" max="15419" width="13.08984375" style="39" customWidth="1"/>
    <col min="15420" max="15420" width="13.81640625" style="39" customWidth="1"/>
    <col min="15421" max="15422" width="10.81640625" style="39" customWidth="1"/>
    <col min="15423" max="15423" width="13.81640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1796875" style="39" customWidth="1"/>
    <col min="15675" max="15675" width="13.08984375" style="39" customWidth="1"/>
    <col min="15676" max="15676" width="13.81640625" style="39" customWidth="1"/>
    <col min="15677" max="15678" width="10.81640625" style="39" customWidth="1"/>
    <col min="15679" max="15679" width="13.81640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1796875" style="39" customWidth="1"/>
    <col min="15931" max="15931" width="13.08984375" style="39" customWidth="1"/>
    <col min="15932" max="15932" width="13.81640625" style="39" customWidth="1"/>
    <col min="15933" max="15934" width="10.81640625" style="39" customWidth="1"/>
    <col min="15935" max="15935" width="13.81640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1796875" style="39" customWidth="1"/>
    <col min="16187" max="16187" width="13.08984375" style="39" customWidth="1"/>
    <col min="16188" max="16188" width="13.81640625" style="39" customWidth="1"/>
    <col min="16189" max="16190" width="10.81640625" style="39" customWidth="1"/>
    <col min="16191" max="16191" width="13.81640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179687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179687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179687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179687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179687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179687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179687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179687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179687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179687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179687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179687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179687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179687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179687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179687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179687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179687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179687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179687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179687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179687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179687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179687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179687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179687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179687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179687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179687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179687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179687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179687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179687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179687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179687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179687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179687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179687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179687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179687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179687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179687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179687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179687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179687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179687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179687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179687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179687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179687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179687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179687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179687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179687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179687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179687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179687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179687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179687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179687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179687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179687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179687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2024-05-28T23:46:04Z</value>
    </field>
    <field name="Objective-IsApproved">
      <value order="0">false</value>
    </field>
    <field name="Objective-IsPublished">
      <value order="0">true</value>
    </field>
    <field name="Objective-DatePublished">
      <value order="0">2025-10-20T08:02:02Z</value>
    </field>
    <field name="Objective-ModificationStamp">
      <value order="0">2025-10-20T08:02:02Z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vA15764110</value>
    </field>
    <field name="Objective-Version">
      <value order="0">2.0</value>
    </field>
    <field name="Objective-VersionNumber">
      <value order="0">2</value>
    </field>
    <field name="Objective-VersionComment">
      <value order="0">Updated information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2025-10-20T08:01:37Z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2024-05-28T23:46:04Z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2025-10-20T08:02:02Z</vt:filetime>
  </property>
  <property fmtid="{D5CDD505-2E9C-101B-9397-08002B2CF9AE}" pid="10" name="Objective-ModificationStamp">
    <vt:filetime>2025-10-20T08:02:02Z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vA15764110</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Updated information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